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WHACK\Limbo\Cal Reports\PGE TOU reports\Res TOU 2019\Final Public\"/>
    </mc:Choice>
  </mc:AlternateContent>
  <xr:revisionPtr revIDLastSave="0" documentId="13_ncr:1_{6B5C5640-C293-4013-83D1-E3F65C764C5D}" xr6:coauthVersionLast="44" xr6:coauthVersionMax="44" xr10:uidLastSave="{00000000-0000-0000-0000-000000000000}"/>
  <bookViews>
    <workbookView xWindow="-110" yWindow="-110" windowWidth="19420" windowHeight="10420" xr2:uid="{00000000-000D-0000-FFFF-FFFF00000000}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Data!$A$1:$FW$775</definedName>
    <definedName name="Care">Table!$B$9</definedName>
    <definedName name="_xlnm.Criteria">Lookups!$B$3:$F$4</definedName>
    <definedName name="data">Data!$A$1:$FY$775</definedName>
    <definedName name="date_list">Lookups!$J$4:$J$15</definedName>
    <definedName name="daytype">Table!$B$6</definedName>
    <definedName name="dual_enrol_list">Lookups!$M$4:$M$5</definedName>
    <definedName name="Enrolled">Table!$G$3</definedName>
    <definedName name="lca">Table!$B$8</definedName>
    <definedName name="lca_list">Lookups!$K$4:$K$12</definedName>
    <definedName name="month">Table!$B$5</definedName>
    <definedName name="Pass">Lookups!$C$1</definedName>
    <definedName name="_xlnm.Print_Area" localSheetId="0">Table!$A$2:$N$35</definedName>
    <definedName name="Result_type">Table!$B$4</definedName>
    <definedName name="Result_type_list">Lookups!$I$4:$I$5</definedName>
    <definedName name="Size_list">Lookups!$L$4:$L$6</definedName>
    <definedName name="table_for_PGE_CBP_expost_private" localSheetId="2">Data!$A$1:$FW$775</definedName>
    <definedName name="Two_way_tab_flag">Lookups!$D$6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" i="2" l="1"/>
  <c r="B2" i="4" l="1" a="1"/>
  <c r="B2" i="4" s="1"/>
  <c r="C4" i="2"/>
  <c r="B3" i="4" l="1"/>
  <c r="F14" i="2"/>
  <c r="F17" i="2" l="1"/>
  <c r="F9" i="2"/>
  <c r="F8" i="2"/>
  <c r="F24" i="2"/>
  <c r="F31" i="2"/>
  <c r="F23" i="2"/>
  <c r="F15" i="2"/>
  <c r="F29" i="2"/>
  <c r="F21" i="2"/>
  <c r="F13" i="2"/>
  <c r="F28" i="2"/>
  <c r="F20" i="2"/>
  <c r="F12" i="2"/>
  <c r="F27" i="2"/>
  <c r="F19" i="2"/>
  <c r="F11" i="2"/>
  <c r="F26" i="2"/>
  <c r="F18" i="2"/>
  <c r="F10" i="2"/>
  <c r="F25" i="2"/>
  <c r="F16" i="2"/>
  <c r="F30" i="2"/>
  <c r="F22" i="2"/>
  <c r="F4" i="2"/>
  <c r="B4" i="2"/>
  <c r="G5" i="4"/>
  <c r="E4" i="2" l="1"/>
  <c r="D6" i="2" l="1"/>
  <c r="A1" i="4" s="1"/>
  <c r="D4" i="2"/>
  <c r="C1" i="2" s="1"/>
  <c r="B11" i="4" s="1"/>
  <c r="B36" i="2" l="1"/>
  <c r="B35" i="2"/>
  <c r="B34" i="2"/>
  <c r="H32" i="4"/>
  <c r="G32" i="4"/>
  <c r="F32" i="4" l="1"/>
  <c r="B9" i="2" l="1"/>
  <c r="G3" i="4"/>
  <c r="J32" i="4"/>
  <c r="J6" i="4"/>
  <c r="H5" i="4"/>
  <c r="F5" i="4"/>
  <c r="N31" i="4" l="1"/>
  <c r="F31" i="4"/>
  <c r="F30" i="4"/>
  <c r="F29" i="4"/>
  <c r="F28" i="4"/>
  <c r="H26" i="4"/>
  <c r="H25" i="4"/>
  <c r="H24" i="4"/>
  <c r="H23" i="4"/>
  <c r="I22" i="4"/>
  <c r="I21" i="4"/>
  <c r="I20" i="4"/>
  <c r="I19" i="4"/>
  <c r="J18" i="4"/>
  <c r="J17" i="4"/>
  <c r="J16" i="4"/>
  <c r="J15" i="4"/>
  <c r="K14" i="4"/>
  <c r="K13" i="4"/>
  <c r="K12" i="4"/>
  <c r="K11" i="4"/>
  <c r="L10" i="4"/>
  <c r="L9" i="4"/>
  <c r="L8" i="4"/>
  <c r="M31" i="4"/>
  <c r="N30" i="4"/>
  <c r="N29" i="4"/>
  <c r="N28" i="4"/>
  <c r="N27" i="4"/>
  <c r="F27" i="4"/>
  <c r="F26" i="4"/>
  <c r="F25" i="4"/>
  <c r="F24" i="4"/>
  <c r="H22" i="4"/>
  <c r="H21" i="4"/>
  <c r="H20" i="4"/>
  <c r="H19" i="4"/>
  <c r="I18" i="4"/>
  <c r="I17" i="4"/>
  <c r="I16" i="4"/>
  <c r="I15" i="4"/>
  <c r="J14" i="4"/>
  <c r="J13" i="4"/>
  <c r="J12" i="4"/>
  <c r="J11" i="4"/>
  <c r="K10" i="4"/>
  <c r="K9" i="4"/>
  <c r="K8" i="4"/>
  <c r="K18" i="4"/>
  <c r="K15" i="4"/>
  <c r="L11" i="4"/>
  <c r="M8" i="4"/>
  <c r="L31" i="4"/>
  <c r="M30" i="4"/>
  <c r="M29" i="4"/>
  <c r="M28" i="4"/>
  <c r="M27" i="4"/>
  <c r="N26" i="4"/>
  <c r="N25" i="4"/>
  <c r="N24" i="4"/>
  <c r="N23" i="4"/>
  <c r="F23" i="4"/>
  <c r="F22" i="4"/>
  <c r="F21" i="4"/>
  <c r="F20" i="4"/>
  <c r="H18" i="4"/>
  <c r="H17" i="4"/>
  <c r="H16" i="4"/>
  <c r="H15" i="4"/>
  <c r="I14" i="4"/>
  <c r="I13" i="4"/>
  <c r="I12" i="4"/>
  <c r="I11" i="4"/>
  <c r="J10" i="4"/>
  <c r="J9" i="4"/>
  <c r="J8" i="4"/>
  <c r="K31" i="4"/>
  <c r="L30" i="4"/>
  <c r="L29" i="4"/>
  <c r="L28" i="4"/>
  <c r="L27" i="4"/>
  <c r="M26" i="4"/>
  <c r="M25" i="4"/>
  <c r="M24" i="4"/>
  <c r="M23" i="4"/>
  <c r="N22" i="4"/>
  <c r="N21" i="4"/>
  <c r="N20" i="4"/>
  <c r="N19" i="4"/>
  <c r="F19" i="4"/>
  <c r="F18" i="4"/>
  <c r="F17" i="4"/>
  <c r="F16" i="4"/>
  <c r="H14" i="4"/>
  <c r="H13" i="4"/>
  <c r="H12" i="4"/>
  <c r="H11" i="4"/>
  <c r="I10" i="4"/>
  <c r="I9" i="4"/>
  <c r="I8" i="4"/>
  <c r="J25" i="4"/>
  <c r="K22" i="4"/>
  <c r="K20" i="4"/>
  <c r="L18" i="4"/>
  <c r="L16" i="4"/>
  <c r="M14" i="4"/>
  <c r="M12" i="4"/>
  <c r="N10" i="4"/>
  <c r="N8" i="4"/>
  <c r="H30" i="4"/>
  <c r="H27" i="4"/>
  <c r="I26" i="4"/>
  <c r="I24" i="4"/>
  <c r="J22" i="4"/>
  <c r="J20" i="4"/>
  <c r="K17" i="4"/>
  <c r="L14" i="4"/>
  <c r="M10" i="4"/>
  <c r="J31" i="4"/>
  <c r="K30" i="4"/>
  <c r="K29" i="4"/>
  <c r="K28" i="4"/>
  <c r="K27" i="4"/>
  <c r="L26" i="4"/>
  <c r="L25" i="4"/>
  <c r="L24" i="4"/>
  <c r="L23" i="4"/>
  <c r="M22" i="4"/>
  <c r="M21" i="4"/>
  <c r="M20" i="4"/>
  <c r="M19" i="4"/>
  <c r="N18" i="4"/>
  <c r="N17" i="4"/>
  <c r="N16" i="4"/>
  <c r="N15" i="4"/>
  <c r="F15" i="4"/>
  <c r="F14" i="4"/>
  <c r="F13" i="4"/>
  <c r="F12" i="4"/>
  <c r="H10" i="4"/>
  <c r="H9" i="4"/>
  <c r="H8" i="4"/>
  <c r="I31" i="4"/>
  <c r="J30" i="4"/>
  <c r="J29" i="4"/>
  <c r="J28" i="4"/>
  <c r="J27" i="4"/>
  <c r="K26" i="4"/>
  <c r="K25" i="4"/>
  <c r="K24" i="4"/>
  <c r="K23" i="4"/>
  <c r="L22" i="4"/>
  <c r="L21" i="4"/>
  <c r="L20" i="4"/>
  <c r="L19" i="4"/>
  <c r="M18" i="4"/>
  <c r="M17" i="4"/>
  <c r="M16" i="4"/>
  <c r="M15" i="4"/>
  <c r="N14" i="4"/>
  <c r="N13" i="4"/>
  <c r="N12" i="4"/>
  <c r="N11" i="4"/>
  <c r="F11" i="4"/>
  <c r="F10" i="4"/>
  <c r="F9" i="4"/>
  <c r="F8" i="4"/>
  <c r="H31" i="4"/>
  <c r="G31" i="4" s="1"/>
  <c r="I30" i="4"/>
  <c r="I29" i="4"/>
  <c r="I28" i="4"/>
  <c r="I27" i="4"/>
  <c r="J26" i="4"/>
  <c r="J24" i="4"/>
  <c r="J23" i="4"/>
  <c r="K21" i="4"/>
  <c r="K19" i="4"/>
  <c r="L17" i="4"/>
  <c r="L15" i="4"/>
  <c r="M13" i="4"/>
  <c r="M11" i="4"/>
  <c r="N9" i="4"/>
  <c r="H29" i="4"/>
  <c r="H28" i="4"/>
  <c r="I25" i="4"/>
  <c r="I23" i="4"/>
  <c r="J21" i="4"/>
  <c r="J19" i="4"/>
  <c r="K16" i="4"/>
  <c r="L13" i="4"/>
  <c r="L12" i="4"/>
  <c r="M9" i="4"/>
  <c r="B10" i="2"/>
  <c r="G15" i="4" l="1"/>
  <c r="G21" i="4"/>
  <c r="G23" i="4"/>
  <c r="G10" i="4"/>
  <c r="G8" i="4"/>
  <c r="G26" i="4"/>
  <c r="G9" i="4"/>
  <c r="G18" i="4"/>
  <c r="G11" i="4"/>
  <c r="G17" i="4"/>
  <c r="G29" i="4"/>
  <c r="G27" i="4"/>
  <c r="G16" i="4"/>
  <c r="G19" i="4"/>
  <c r="G12" i="4"/>
  <c r="G30" i="4"/>
  <c r="G13" i="4"/>
  <c r="G14" i="4"/>
  <c r="G24" i="4"/>
  <c r="G28" i="4"/>
  <c r="F36" i="4"/>
  <c r="H34" i="4"/>
  <c r="G20" i="4"/>
  <c r="H35" i="4"/>
  <c r="F35" i="4"/>
  <c r="F34" i="4"/>
  <c r="H36" i="4"/>
  <c r="G22" i="4"/>
  <c r="G25" i="4"/>
  <c r="C31" i="2"/>
  <c r="C30" i="2"/>
  <c r="C26" i="2"/>
  <c r="C22" i="2"/>
  <c r="C18" i="2"/>
  <c r="C14" i="2"/>
  <c r="C10" i="2"/>
  <c r="C27" i="2"/>
  <c r="C23" i="2"/>
  <c r="C19" i="2"/>
  <c r="C15" i="2"/>
  <c r="C11" i="2"/>
  <c r="C28" i="2"/>
  <c r="C20" i="2"/>
  <c r="C12" i="2"/>
  <c r="C13" i="2"/>
  <c r="C24" i="2"/>
  <c r="C8" i="2"/>
  <c r="C25" i="2"/>
  <c r="C9" i="2"/>
  <c r="C29" i="2"/>
  <c r="C21" i="2"/>
  <c r="C16" i="2"/>
  <c r="C17" i="2"/>
  <c r="B11" i="2"/>
  <c r="O34" i="4" l="1"/>
  <c r="O36" i="4"/>
  <c r="G35" i="4"/>
  <c r="G34" i="4"/>
  <c r="G36" i="4"/>
  <c r="O35" i="4"/>
  <c r="I34" i="4"/>
  <c r="I36" i="4"/>
  <c r="I35" i="4"/>
  <c r="G36" i="2"/>
  <c r="N36" i="4" s="1"/>
  <c r="C36" i="2"/>
  <c r="J36" i="4" s="1"/>
  <c r="E36" i="2"/>
  <c r="L36" i="4" s="1"/>
  <c r="F36" i="2"/>
  <c r="M36" i="4" s="1"/>
  <c r="D36" i="2"/>
  <c r="K36" i="4" s="1"/>
  <c r="G35" i="2"/>
  <c r="N35" i="4" s="1"/>
  <c r="C35" i="2"/>
  <c r="J35" i="4" s="1"/>
  <c r="F35" i="2"/>
  <c r="M35" i="4" s="1"/>
  <c r="E35" i="2"/>
  <c r="L35" i="4" s="1"/>
  <c r="D35" i="2"/>
  <c r="K35" i="4" s="1"/>
  <c r="B12" i="2"/>
  <c r="F34" i="2" l="1"/>
  <c r="M34" i="4" s="1"/>
  <c r="D34" i="2"/>
  <c r="K34" i="4" s="1"/>
  <c r="E34" i="2"/>
  <c r="L34" i="4" s="1"/>
  <c r="G34" i="2"/>
  <c r="N34" i="4" s="1"/>
  <c r="C34" i="2"/>
  <c r="J34" i="4" s="1"/>
  <c r="B13" i="2"/>
  <c r="B14" i="2" l="1"/>
  <c r="B15" i="2" l="1"/>
  <c r="B16" i="2" l="1"/>
  <c r="B17" i="2" l="1"/>
  <c r="B18" i="2" l="1"/>
  <c r="B19" i="2" l="1"/>
  <c r="B20" i="2" l="1"/>
  <c r="B21" i="2" l="1"/>
  <c r="B22" i="2" l="1"/>
  <c r="B23" i="2" l="1"/>
  <c r="B24" i="2" l="1"/>
  <c r="B25" i="2" l="1"/>
  <c r="B26" i="2" l="1"/>
  <c r="B27" i="2" l="1"/>
  <c r="B28" i="2" l="1"/>
  <c r="B29" i="2" l="1"/>
  <c r="B30" i="2" l="1"/>
  <c r="B31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table_for_PGE CBP_expost_private" type="6" refreshedVersion="5" deleted="1" background="1" saveData="1">
    <textPr codePage="437" sourceFile="P:\SCE\DBP 2013\Models\PGE\table_for_PGE DBP_expost_private.txt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<sst xmlns="http://schemas.openxmlformats.org/spreadsheetml/2006/main" count="4022" uniqueCount="248">
  <si>
    <t>LCA</t>
  </si>
  <si>
    <t>All</t>
  </si>
  <si>
    <t>Aggregate Impact</t>
  </si>
  <si>
    <t>Hour Ending</t>
  </si>
  <si>
    <t>DR Program:</t>
  </si>
  <si>
    <t>Daily</t>
  </si>
  <si>
    <t>Local Capacity Area:</t>
  </si>
  <si>
    <t>Utility:</t>
  </si>
  <si>
    <t>Type of Results: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</si>
  <si>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</si>
  <si>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</si>
  <si>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</si>
  <si>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</si>
  <si>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</si>
  <si>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</si>
  <si>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</si>
  <si>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</si>
  <si>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</si>
  <si>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</si>
  <si>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</si>
  <si>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</si>
  <si>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</si>
  <si>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</si>
  <si>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</si>
  <si>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</si>
  <si>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</si>
  <si>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</si>
  <si>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</si>
  <si>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</si>
  <si>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</si>
  <si>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</si>
  <si>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</si>
  <si>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</si>
  <si>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</si>
  <si>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</si>
  <si>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</si>
  <si>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</si>
  <si>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</si>
  <si>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</si>
  <si>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</si>
  <si>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</si>
  <si>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</si>
  <si>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</si>
  <si>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</si>
  <si>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</si>
  <si>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</si>
  <si>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</si>
  <si>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</si>
  <si>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</si>
  <si>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</si>
  <si>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</si>
  <si>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</si>
  <si>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</si>
  <si>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</si>
  <si>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</si>
  <si>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</si>
  <si>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</si>
  <si>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</si>
  <si>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</si>
  <si>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</si>
  <si>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</si>
  <si>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</si>
  <si>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</si>
  <si>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</si>
  <si>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</si>
  <si>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</si>
  <si>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</si>
  <si>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</si>
  <si>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</si>
  <si>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</si>
  <si>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</si>
  <si>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</si>
  <si>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</si>
  <si>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</si>
  <si>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</si>
  <si>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</si>
  <si>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</si>
  <si>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</si>
  <si>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</si>
  <si>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</si>
  <si>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</si>
  <si>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</si>
  <si>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</si>
  <si>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</si>
  <si>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</si>
  <si>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</si>
  <si>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</si>
  <si>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</si>
  <si>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</si>
  <si>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</si>
  <si>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</si>
  <si>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</si>
  <si>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</si>
  <si>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</si>
  <si>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</si>
  <si>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</si>
  <si>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</si>
  <si>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</si>
  <si>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</si>
  <si>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</si>
  <si>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</si>
  <si>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</si>
  <si>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</si>
  <si>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</si>
  <si>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</si>
  <si>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</si>
  <si>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</si>
  <si>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</si>
  <si>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</si>
  <si>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</si>
  <si>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</si>
  <si>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</si>
  <si>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</si>
  <si>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</si>
  <si>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</si>
  <si>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</si>
  <si>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</si>
  <si>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</si>
  <si>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</si>
  <si>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</si>
  <si>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</si>
  <si>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</si>
  <si>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</si>
  <si>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</si>
  <si>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</si>
  <si>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</si>
  <si>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</si>
  <si>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</si>
  <si>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</si>
  <si>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</si>
  <si>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</si>
  <si>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</si>
  <si>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</si>
  <si>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</si>
  <si>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</si>
  <si>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</si>
  <si>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</si>
  <si>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</si>
  <si>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</si>
  <si>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</si>
  <si>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</si>
  <si>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</si>
  <si>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</si>
  <si>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</si>
  <si>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</si>
  <si>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</si>
  <si>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</si>
  <si>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</si>
  <si>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</si>
  <si>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</si>
  <si>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</si>
  <si>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</si>
  <si>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</si>
  <si>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</si>
  <si>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</si>
  <si>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</si>
  <si>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</si>
  <si>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</si>
  <si>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</si>
  <si>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</si>
  <si>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</si>
  <si>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</si>
  <si>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</si>
  <si>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</si>
  <si>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</si>
  <si>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</si>
  <si>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</si>
  <si>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</si>
  <si>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</si>
  <si>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</si>
  <si>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</si>
  <si>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</si>
  <si>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</si>
  <si>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</si>
  <si>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</si>
  <si>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</si>
  <si>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</si>
  <si>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</si>
  <si>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Greater Bay Area</t>
  </si>
  <si>
    <t>Greater Fresno</t>
  </si>
  <si>
    <t>Humboldt</t>
  </si>
  <si>
    <t>Kern</t>
  </si>
  <si>
    <t>Northern Coast</t>
  </si>
  <si>
    <t>Other</t>
  </si>
  <si>
    <t>Sierra</t>
  </si>
  <si>
    <t>Stockton</t>
  </si>
  <si>
    <t>Pacific Gas &amp; Electric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</si>
  <si>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</si>
  <si>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</si>
  <si>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lca</t>
  </si>
  <si>
    <t>Results Type</t>
  </si>
  <si>
    <t>Two-way tab flag</t>
  </si>
  <si>
    <t>By Period:</t>
  </si>
  <si>
    <t xml:space="preserve"> Number of Accounts Enrolled:</t>
  </si>
  <si>
    <t>Average per Enrolled Customer</t>
  </si>
  <si>
    <t>stderr_evt_hr</t>
  </si>
  <si>
    <t>active results</t>
  </si>
  <si>
    <t>Care</t>
  </si>
  <si>
    <t>Never</t>
  </si>
  <si>
    <t>CARE Status:</t>
  </si>
  <si>
    <t>Always/Sometimes</t>
  </si>
  <si>
    <t>enrolled</t>
  </si>
  <si>
    <t>Average Weekday</t>
  </si>
  <si>
    <t>Monthly Peak</t>
  </si>
  <si>
    <t>March</t>
  </si>
  <si>
    <t>April</t>
  </si>
  <si>
    <t>May</t>
  </si>
  <si>
    <t>June</t>
  </si>
  <si>
    <t>July</t>
  </si>
  <si>
    <t>August</t>
  </si>
  <si>
    <t>September</t>
  </si>
  <si>
    <t>Month:</t>
  </si>
  <si>
    <t>Daytype:</t>
  </si>
  <si>
    <t>Month</t>
  </si>
  <si>
    <t>Daytype</t>
  </si>
  <si>
    <t>peakday</t>
  </si>
  <si>
    <t>month</t>
  </si>
  <si>
    <t>Winter</t>
  </si>
  <si>
    <t>Summer</t>
  </si>
  <si>
    <t>Off-Peak</t>
  </si>
  <si>
    <t>Peak</t>
  </si>
  <si>
    <t>Current</t>
  </si>
  <si>
    <t>hour</t>
  </si>
  <si>
    <t>stderr_peak</t>
  </si>
  <si>
    <t>stderr_offpeak</t>
  </si>
  <si>
    <t>stderr_daily</t>
  </si>
  <si>
    <t>Utility</t>
  </si>
  <si>
    <t>Program</t>
  </si>
  <si>
    <t>ResultType</t>
  </si>
  <si>
    <t>10th %ile</t>
  </si>
  <si>
    <t>30th %ile</t>
  </si>
  <si>
    <t>50th %ile</t>
  </si>
  <si>
    <t>70th %ile</t>
  </si>
  <si>
    <t>90th %ile</t>
  </si>
  <si>
    <t>Average %</t>
  </si>
  <si>
    <t>Load Impact</t>
  </si>
  <si>
    <t>E-1 to E-TOUB</t>
  </si>
  <si>
    <t>pass</t>
  </si>
  <si>
    <t>Pass</t>
  </si>
  <si>
    <t>January</t>
  </si>
  <si>
    <t>February</t>
  </si>
  <si>
    <t>October</t>
  </si>
  <si>
    <t>November</t>
  </si>
  <si>
    <t>December</t>
  </si>
  <si>
    <t>custs</t>
  </si>
  <si>
    <t>PG&amp;E Residential TOU E-1 to E-TOU-B for PY2019: Ex Post Analysis</t>
  </si>
  <si>
    <t>Public Version. Redactions in “2019 Load Impact Evaluation of Pacific Gas and Electric Company’s Residential Time-of-Use Rates” and appendices.</t>
  </si>
  <si>
    <t>Confidential information is redacted and blacked out.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</si>
</sst>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[$-409]mmmm\ d\,\ yyyy;@"/>
    <numFmt numFmtId="166" formatCode="0.0%"/>
    <numFmt numFmtId="167" formatCode="0.0"/>
    <numFmt numFmtId="168" formatCode="0.000"/>
    <numFmt numFmtId="169" formatCode="#,##0.000"/>
  </numFmts>
  <fonts count="1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color indexed="9"/>
      <name val="Franklin Gothic Demi Cond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color rgb="FFFF0000"/>
      <name val="Arial"/>
      <family val="2"/>
    </font>
    <font>
      <b/>
      <sz val="14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0C2577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  <border>
      <left style="thin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theme="0"/>
      </right>
      <top style="thin">
        <color indexed="56"/>
      </top>
      <bottom style="medium">
        <color indexed="9"/>
      </bottom>
      <diagonal/>
    </border>
    <border>
      <left style="medium">
        <color indexed="56"/>
      </left>
      <right/>
      <top style="thin">
        <color indexed="64"/>
      </top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9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left" wrapText="1"/>
    </xf>
    <xf numFmtId="0" fontId="8" fillId="0" borderId="0" xfId="0" applyFont="1"/>
    <xf numFmtId="0" fontId="11" fillId="0" borderId="0" xfId="0" applyFont="1" applyBorder="1" applyAlignment="1">
      <alignment horizontal="left"/>
    </xf>
    <xf numFmtId="165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49" fontId="9" fillId="0" borderId="0" xfId="0" applyNumberFormat="1" applyFont="1" applyBorder="1" applyAlignment="1">
      <alignment horizontal="left"/>
    </xf>
    <xf numFmtId="0" fontId="8" fillId="0" borderId="0" xfId="0" applyFont="1" applyFill="1" applyBorder="1"/>
    <xf numFmtId="0" fontId="4" fillId="0" borderId="6" xfId="0" applyFont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3" fontId="0" fillId="0" borderId="0" xfId="0" applyNumberFormat="1"/>
    <xf numFmtId="0" fontId="14" fillId="2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0" fillId="0" borderId="0" xfId="0" applyBorder="1"/>
    <xf numFmtId="49" fontId="9" fillId="0" borderId="1" xfId="0" quotePrefix="1" applyNumberFormat="1" applyFont="1" applyFill="1" applyBorder="1" applyAlignment="1">
      <alignment horizontal="center" vertical="center" wrapText="1"/>
    </xf>
    <xf numFmtId="2" fontId="9" fillId="0" borderId="15" xfId="0" applyNumberFormat="1" applyFont="1" applyFill="1" applyBorder="1" applyAlignment="1">
      <alignment horizontal="center" vertical="center"/>
    </xf>
    <xf numFmtId="0" fontId="8" fillId="0" borderId="0" xfId="0" quotePrefix="1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3" fontId="0" fillId="0" borderId="16" xfId="0" applyNumberFormat="1" applyBorder="1" applyAlignment="1">
      <alignment horizontal="center" vertical="center"/>
    </xf>
    <xf numFmtId="164" fontId="0" fillId="0" borderId="0" xfId="0" applyNumberFormat="1"/>
    <xf numFmtId="0" fontId="8" fillId="0" borderId="0" xfId="0" applyFont="1" applyAlignment="1">
      <alignment horizontal="left"/>
    </xf>
    <xf numFmtId="0" fontId="1" fillId="0" borderId="0" xfId="0" applyFont="1" applyBorder="1"/>
    <xf numFmtId="0" fontId="1" fillId="0" borderId="0" xfId="0" applyFont="1"/>
    <xf numFmtId="0" fontId="1" fillId="0" borderId="0" xfId="0" quotePrefix="1" applyFont="1" applyAlignment="1">
      <alignment horizontal="left"/>
    </xf>
    <xf numFmtId="0" fontId="1" fillId="0" borderId="0" xfId="0" quotePrefix="1" applyFont="1" applyFill="1" applyBorder="1" applyAlignment="1">
      <alignment horizontal="left"/>
    </xf>
    <xf numFmtId="0" fontId="13" fillId="0" borderId="0" xfId="0" applyFont="1"/>
    <xf numFmtId="164" fontId="4" fillId="0" borderId="0" xfId="0" applyNumberFormat="1" applyFont="1" applyBorder="1" applyAlignment="1">
      <alignment horizontal="right" vertical="center"/>
    </xf>
    <xf numFmtId="166" fontId="4" fillId="0" borderId="0" xfId="1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left" vertical="center"/>
    </xf>
    <xf numFmtId="0" fontId="1" fillId="0" borderId="0" xfId="0" applyFont="1" applyAlignment="1">
      <alignment horizontal="right"/>
    </xf>
    <xf numFmtId="167" fontId="0" fillId="0" borderId="0" xfId="0" applyNumberFormat="1"/>
    <xf numFmtId="0" fontId="8" fillId="0" borderId="0" xfId="0" applyFont="1" applyFill="1" applyBorder="1" applyAlignment="1">
      <alignment horizontal="left" vertical="center"/>
    </xf>
    <xf numFmtId="0" fontId="4" fillId="0" borderId="0" xfId="0" applyFont="1"/>
    <xf numFmtId="0" fontId="4" fillId="0" borderId="0" xfId="0" quotePrefix="1" applyFont="1" applyAlignment="1">
      <alignment horizontal="left"/>
    </xf>
    <xf numFmtId="14" fontId="0" fillId="0" borderId="0" xfId="0" applyNumberFormat="1"/>
    <xf numFmtId="2" fontId="9" fillId="0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right"/>
    </xf>
    <xf numFmtId="166" fontId="4" fillId="0" borderId="0" xfId="1" applyNumberFormat="1" applyFont="1" applyAlignment="1">
      <alignment horizontal="center"/>
    </xf>
    <xf numFmtId="2" fontId="0" fillId="0" borderId="0" xfId="0" applyNumberFormat="1"/>
    <xf numFmtId="168" fontId="0" fillId="0" borderId="0" xfId="0" applyNumberFormat="1"/>
    <xf numFmtId="0" fontId="0" fillId="0" borderId="0" xfId="0" applyAlignment="1">
      <alignment horizontal="right"/>
    </xf>
    <xf numFmtId="4" fontId="10" fillId="0" borderId="8" xfId="0" applyNumberFormat="1" applyFont="1" applyBorder="1" applyAlignment="1">
      <alignment horizontal="center"/>
    </xf>
    <xf numFmtId="4" fontId="10" fillId="0" borderId="19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7" xfId="0" applyNumberFormat="1" applyFont="1" applyBorder="1" applyAlignment="1">
      <alignment horizontal="center"/>
    </xf>
    <xf numFmtId="169" fontId="0" fillId="0" borderId="0" xfId="1" applyNumberFormat="1" applyFont="1"/>
    <xf numFmtId="169" fontId="0" fillId="0" borderId="0" xfId="0" applyNumberFormat="1"/>
    <xf numFmtId="166" fontId="10" fillId="0" borderId="19" xfId="1" applyNumberFormat="1" applyFont="1" applyBorder="1" applyAlignment="1">
      <alignment horizontal="center"/>
    </xf>
    <xf numFmtId="0" fontId="4" fillId="0" borderId="23" xfId="0" applyFont="1" applyFill="1" applyBorder="1" applyAlignment="1">
      <alignment horizontal="center" vertical="center"/>
    </xf>
    <xf numFmtId="164" fontId="10" fillId="0" borderId="24" xfId="0" applyNumberFormat="1" applyFont="1" applyFill="1" applyBorder="1" applyAlignment="1">
      <alignment horizontal="center" vertical="center"/>
    </xf>
    <xf numFmtId="4" fontId="10" fillId="0" borderId="24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3" borderId="9" xfId="0" applyFont="1" applyFill="1" applyBorder="1" applyAlignment="1">
      <alignment horizontal="centerContinuous"/>
    </xf>
    <xf numFmtId="0" fontId="7" fillId="3" borderId="10" xfId="0" applyFont="1" applyFill="1" applyBorder="1" applyAlignment="1">
      <alignment horizontal="centerContinuous"/>
    </xf>
    <xf numFmtId="0" fontId="7" fillId="3" borderId="11" xfId="0" applyFont="1" applyFill="1" applyBorder="1" applyAlignment="1">
      <alignment horizontal="centerContinuous"/>
    </xf>
    <xf numFmtId="0" fontId="5" fillId="3" borderId="12" xfId="0" applyFont="1" applyFill="1" applyBorder="1" applyAlignment="1">
      <alignment horizontal="centerContinuous"/>
    </xf>
    <xf numFmtId="0" fontId="5" fillId="3" borderId="13" xfId="0" applyFont="1" applyFill="1" applyBorder="1" applyAlignment="1">
      <alignment horizontal="centerContinuous"/>
    </xf>
    <xf numFmtId="0" fontId="5" fillId="3" borderId="14" xfId="0" applyFont="1" applyFill="1" applyBorder="1" applyAlignment="1">
      <alignment horizontal="centerContinuous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12" fillId="3" borderId="4" xfId="0" applyFont="1" applyFill="1" applyBorder="1" applyAlignment="1">
      <alignment horizontal="center"/>
    </xf>
    <xf numFmtId="4" fontId="5" fillId="3" borderId="5" xfId="0" applyNumberFormat="1" applyFont="1" applyFill="1" applyBorder="1" applyAlignment="1">
      <alignment horizontal="centerContinuous"/>
    </xf>
    <xf numFmtId="0" fontId="5" fillId="3" borderId="22" xfId="0" applyFont="1" applyFill="1" applyBorder="1" applyAlignment="1">
      <alignment horizontal="centerContinuous"/>
    </xf>
    <xf numFmtId="0" fontId="5" fillId="3" borderId="0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/>
    </xf>
    <xf numFmtId="0" fontId="5" fillId="3" borderId="21" xfId="0" applyFont="1" applyFill="1" applyBorder="1" applyAlignment="1">
      <alignment horizontal="center" wrapText="1"/>
    </xf>
    <xf numFmtId="0" fontId="17" fillId="0" borderId="0" xfId="0" quotePrefix="1" applyFont="1" applyAlignment="1">
      <alignment horizontal="left"/>
    </xf>
    <xf numFmtId="2" fontId="5" fillId="3" borderId="5" xfId="0" applyNumberFormat="1" applyFont="1" applyFill="1" applyBorder="1" applyAlignment="1">
      <alignment horizontal="center" wrapText="1"/>
    </xf>
    <xf numFmtId="2" fontId="5" fillId="3" borderId="2" xfId="0" applyNumberFormat="1" applyFont="1" applyFill="1" applyBorder="1" applyAlignment="1">
      <alignment horizontal="center" wrapText="1"/>
    </xf>
    <xf numFmtId="2" fontId="5" fillId="3" borderId="5" xfId="0" quotePrefix="1" applyNumberFormat="1" applyFont="1" applyFill="1" applyBorder="1" applyAlignment="1">
      <alignment horizontal="center" wrapText="1"/>
    </xf>
    <xf numFmtId="0" fontId="5" fillId="3" borderId="17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18" xfId="0" applyFont="1" applyFill="1" applyBorder="1" applyAlignment="1">
      <alignment horizontal="center" wrapText="1"/>
    </xf>
    <xf numFmtId="0" fontId="5" fillId="3" borderId="17" xfId="0" quotePrefix="1" applyFont="1" applyFill="1" applyBorder="1" applyAlignment="1">
      <alignment horizontal="center" wrapText="1"/>
    </xf>
    <xf numFmtId="1" fontId="0" fillId="0" borderId="0" xfId="0" applyNumberFormat="1"/>
  </cellXfs>
  <cellStyles count="2">
    <cellStyle name="Normal" xfId="0" builtinId="0"/>
    <cellStyle name="Percent" xfId="1" builtinId="5"/>
  </cellStyles>
  <dxfs count="35"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1"/>
        </patternFill>
      </fill>
    </dxf>
    <dxf>
      <fill>
        <patternFill>
          <bgColor theme="0" tint="-0.14996795556505021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indexed="43"/>
        </patternFill>
      </fill>
    </dxf>
    <dxf>
      <fill>
        <patternFill>
          <bgColor theme="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1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indexed="43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indexed="43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indexed="43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0C2577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(kWh/hour)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1.5518350601196289</c:v>
                </c:pt>
                <c:pt idx="1">
                  <c:v>1.4007482528686523</c:v>
                </c:pt>
                <c:pt idx="2">
                  <c:v>1.2982256412506104</c:v>
                </c:pt>
                <c:pt idx="3">
                  <c:v>1.234709620475769</c:v>
                </c:pt>
                <c:pt idx="4">
                  <c:v>1.202436089515686</c:v>
                </c:pt>
                <c:pt idx="5">
                  <c:v>1.2297123670578003</c:v>
                </c:pt>
                <c:pt idx="6">
                  <c:v>1.3260655403137207</c:v>
                </c:pt>
                <c:pt idx="7">
                  <c:v>1.4231182336807251</c:v>
                </c:pt>
                <c:pt idx="8">
                  <c:v>1.4882962703704834</c:v>
                </c:pt>
                <c:pt idx="9">
                  <c:v>1.5598615407943726</c:v>
                </c:pt>
                <c:pt idx="10">
                  <c:v>1.6965748071670532</c:v>
                </c:pt>
                <c:pt idx="11">
                  <c:v>1.8238338232040405</c:v>
                </c:pt>
                <c:pt idx="12">
                  <c:v>1.9399887323379517</c:v>
                </c:pt>
                <c:pt idx="13">
                  <c:v>2.0721135139465332</c:v>
                </c:pt>
                <c:pt idx="14">
                  <c:v>2.1992349624633789</c:v>
                </c:pt>
                <c:pt idx="15">
                  <c:v>2.3305723667144775</c:v>
                </c:pt>
                <c:pt idx="16">
                  <c:v>2.444345235824585</c:v>
                </c:pt>
                <c:pt idx="17">
                  <c:v>2.5402684211730957</c:v>
                </c:pt>
                <c:pt idx="18">
                  <c:v>2.5459010601043701</c:v>
                </c:pt>
                <c:pt idx="19">
                  <c:v>2.4612219333648682</c:v>
                </c:pt>
                <c:pt idx="20">
                  <c:v>2.4199357032775879</c:v>
                </c:pt>
                <c:pt idx="21">
                  <c:v>2.3300390243530273</c:v>
                </c:pt>
                <c:pt idx="22">
                  <c:v>2.0748190879821777</c:v>
                </c:pt>
                <c:pt idx="23">
                  <c:v>1.7867646217346191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BB-42A9-A5B0-A4C23948EEF8}"/>
            </c:ext>
          </c:extLst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Observed Load (kWh/hour)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1.6518157497048378</c:v>
                </c:pt>
                <c:pt idx="1">
                  <c:v>1.5018801465630531</c:v>
                </c:pt>
                <c:pt idx="2">
                  <c:v>1.402584046125412</c:v>
                </c:pt>
                <c:pt idx="3">
                  <c:v>1.3403477594256401</c:v>
                </c:pt>
                <c:pt idx="4">
                  <c:v>1.3008423447608948</c:v>
                </c:pt>
                <c:pt idx="5">
                  <c:v>1.3074725642800331</c:v>
                </c:pt>
                <c:pt idx="6">
                  <c:v>1.3909785598516464</c:v>
                </c:pt>
                <c:pt idx="7">
                  <c:v>1.5059683620929718</c:v>
                </c:pt>
                <c:pt idx="8">
                  <c:v>1.5612152144312859</c:v>
                </c:pt>
                <c:pt idx="9">
                  <c:v>1.5949048101902008</c:v>
                </c:pt>
                <c:pt idx="10">
                  <c:v>1.6923611178062856</c:v>
                </c:pt>
                <c:pt idx="11">
                  <c:v>1.8163610915653408</c:v>
                </c:pt>
                <c:pt idx="12">
                  <c:v>1.937952287029475</c:v>
                </c:pt>
                <c:pt idx="13">
                  <c:v>2.0564961843192577</c:v>
                </c:pt>
                <c:pt idx="14">
                  <c:v>2.157878115773201</c:v>
                </c:pt>
                <c:pt idx="15">
                  <c:v>2.2555663362145424</c:v>
                </c:pt>
                <c:pt idx="16">
                  <c:v>2.294759139418602</c:v>
                </c:pt>
                <c:pt idx="17">
                  <c:v>2.3644019216299057</c:v>
                </c:pt>
                <c:pt idx="18">
                  <c:v>2.3733496814966202</c:v>
                </c:pt>
                <c:pt idx="19">
                  <c:v>2.2909590750932693</c:v>
                </c:pt>
                <c:pt idx="20">
                  <c:v>2.2693460583686829</c:v>
                </c:pt>
                <c:pt idx="21">
                  <c:v>2.3082357589155436</c:v>
                </c:pt>
                <c:pt idx="22">
                  <c:v>2.1226479038596153</c:v>
                </c:pt>
                <c:pt idx="23">
                  <c:v>1.8734273165464401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BB-42A9-A5B0-A4C23948E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032256"/>
        <c:axId val="875033376"/>
      </c:scatterChart>
      <c:valAx>
        <c:axId val="875032256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75033376"/>
        <c:crosses val="autoZero"/>
        <c:crossBetween val="midCat"/>
        <c:majorUnit val="1"/>
      </c:valAx>
      <c:valAx>
        <c:axId val="875033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750322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666748</xdr:colOff>
      <xdr:row>36</xdr:row>
      <xdr:rowOff>0</xdr:rowOff>
    </xdr:to>
    <xdr:graphicFrame macro="">
      <xdr:nvGraphicFramePr>
        <xdr:cNvPr id="1100" name="Chart 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320499</xdr:colOff>
      <xdr:row>0</xdr:row>
      <xdr:rowOff>11906</xdr:rowOff>
    </xdr:from>
    <xdr:to>
      <xdr:col>14</xdr:col>
      <xdr:colOff>16668</xdr:colOff>
      <xdr:row>3</xdr:row>
      <xdr:rowOff>164306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9F1E9-11AF-4AEA-BCBB-C4F076CC8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8224" y="11906"/>
          <a:ext cx="3087069" cy="8477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le_for_PGE CBP_expost_private" growShrinkType="overwriteClear" connectionId="1" xr16:uid="{00000000-0016-0000-02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39"/>
  <sheetViews>
    <sheetView tabSelected="1" zoomScale="80" zoomScaleNormal="80" workbookViewId="0">
      <selection activeCell="B8" sqref="B8"/>
    </sheetView>
  </sheetViews>
  <sheetFormatPr defaultRowHeight="12.5" x14ac:dyDescent="0.25"/>
  <cols>
    <col min="1" max="1" width="27" bestFit="1" customWidth="1"/>
    <col min="2" max="2" width="31.54296875" customWidth="1"/>
    <col min="3" max="3" width="24" customWidth="1"/>
    <col min="4" max="4" width="10.26953125" customWidth="1"/>
    <col min="5" max="9" width="15.7265625" customWidth="1"/>
    <col min="10" max="15" width="12.7265625" customWidth="1"/>
    <col min="16" max="16" width="9.1796875" customWidth="1"/>
  </cols>
  <sheetData>
    <row r="1" spans="1:17" ht="20.5" customHeight="1" thickBot="1" x14ac:dyDescent="0.5">
      <c r="A1" s="2" t="str">
        <f>IF(Two_way_tab_flag=1,"Two-way tabulations not available.  Select 'All' in at least one cell.","")</f>
        <v/>
      </c>
      <c r="B1" s="2"/>
      <c r="C1" s="78" t="s">
        <v>245</v>
      </c>
      <c r="F1" s="4"/>
      <c r="G1" s="4"/>
      <c r="I1" s="3"/>
      <c r="J1" s="3"/>
      <c r="K1" s="38"/>
      <c r="L1" s="40"/>
    </row>
    <row r="2" spans="1:17" ht="17.25" customHeight="1" thickBot="1" x14ac:dyDescent="0.35">
      <c r="A2" s="28" t="s">
        <v>7</v>
      </c>
      <c r="B2" s="7" t="str">
        <f t="array" ref="B2:B3">TRANSPOSE(Data!A2:B2)</f>
        <v>Pacific Gas &amp; Electric</v>
      </c>
      <c r="C2" s="5"/>
      <c r="D2" s="5"/>
      <c r="F2" s="4"/>
      <c r="G2" s="4"/>
      <c r="I2" s="37"/>
      <c r="J2" s="3"/>
      <c r="K2" s="38"/>
      <c r="L2" s="40"/>
    </row>
    <row r="3" spans="1:17" ht="17.25" customHeight="1" thickTop="1" thickBot="1" x14ac:dyDescent="0.35">
      <c r="A3" s="29" t="s">
        <v>4</v>
      </c>
      <c r="B3" s="26" t="str">
        <v>E-1 to E-TOUB</v>
      </c>
      <c r="C3" s="5"/>
      <c r="D3" s="5"/>
      <c r="F3" s="3" t="s">
        <v>193</v>
      </c>
      <c r="G3" s="30">
        <f>IF(Two_way_tab_flag=1,"n/a",DGET(data,"enrolled",_xlnm.Criteria))</f>
        <v>32228</v>
      </c>
      <c r="I3" s="44"/>
      <c r="J3" s="45"/>
      <c r="K3" s="39"/>
    </row>
    <row r="4" spans="1:17" ht="17.25" customHeight="1" thickBot="1" x14ac:dyDescent="0.3">
      <c r="A4" s="28" t="s">
        <v>8</v>
      </c>
      <c r="B4" s="7" t="s">
        <v>194</v>
      </c>
      <c r="C4" s="5"/>
      <c r="D4" s="5"/>
    </row>
    <row r="5" spans="1:17" ht="17.25" customHeight="1" thickBot="1" x14ac:dyDescent="0.4">
      <c r="A5" s="28" t="s">
        <v>211</v>
      </c>
      <c r="B5" s="11" t="s">
        <v>209</v>
      </c>
      <c r="C5" s="5"/>
      <c r="D5" s="5"/>
      <c r="E5" s="82" t="s">
        <v>3</v>
      </c>
      <c r="F5" s="82" t="str">
        <f>"Estimated Reference Load ("&amp;IF(Result_type="Aggregate impact","MWh","kWh")&amp;"/hour)"</f>
        <v>Estimated Reference Load (kWh/hour)</v>
      </c>
      <c r="G5" s="82" t="str">
        <f>"Observed Load ("&amp;IF(Result_type="Aggregate Impact","MWh/hour)","kWh/hour)")</f>
        <v>Observed Load (kWh/hour)</v>
      </c>
      <c r="H5" s="82" t="str">
        <f>"Estimated Load Impact ("&amp;IF(Result_type="Aggregate Impact","MWh/hour)","kWh/hour)")</f>
        <v>Estimated Load Impact (kWh/hour)</v>
      </c>
      <c r="I5" s="85" t="s">
        <v>153</v>
      </c>
      <c r="J5" s="64"/>
      <c r="K5" s="65"/>
      <c r="L5" s="65"/>
      <c r="M5" s="65"/>
      <c r="N5" s="66"/>
    </row>
    <row r="6" spans="1:17" ht="17.25" customHeight="1" thickBot="1" x14ac:dyDescent="0.35">
      <c r="A6" s="28" t="s">
        <v>212</v>
      </c>
      <c r="B6" s="47" t="s">
        <v>202</v>
      </c>
      <c r="C6" s="12"/>
      <c r="D6" s="5"/>
      <c r="E6" s="83"/>
      <c r="F6" s="83"/>
      <c r="G6" s="83"/>
      <c r="H6" s="83"/>
      <c r="I6" s="83"/>
      <c r="J6" s="67" t="str">
        <f>"Uncertainty Adjusted Impact ("&amp;IF(Result_type="Aggregate Impact","MWh/hr)- Percentiles","kWh/hr)- Percentiles")</f>
        <v>Uncertainty Adjusted Impact (kWh/hr)- Percentiles</v>
      </c>
      <c r="K6" s="68"/>
      <c r="L6" s="68"/>
      <c r="M6" s="68"/>
      <c r="N6" s="69"/>
    </row>
    <row r="7" spans="1:17" ht="39" customHeight="1" thickBot="1" x14ac:dyDescent="0.35">
      <c r="A7" s="5"/>
      <c r="B7" s="5"/>
      <c r="C7" s="5"/>
      <c r="D7" s="5"/>
      <c r="E7" s="84"/>
      <c r="F7" s="84"/>
      <c r="G7" s="84"/>
      <c r="H7" s="84"/>
      <c r="I7" s="84"/>
      <c r="J7" s="70" t="s">
        <v>229</v>
      </c>
      <c r="K7" s="70" t="s">
        <v>230</v>
      </c>
      <c r="L7" s="70" t="s">
        <v>231</v>
      </c>
      <c r="M7" s="70" t="s">
        <v>232</v>
      </c>
      <c r="N7" s="71" t="s">
        <v>233</v>
      </c>
    </row>
    <row r="8" spans="1:17" ht="17.25" customHeight="1" thickBot="1" x14ac:dyDescent="0.35">
      <c r="A8" s="29" t="s">
        <v>6</v>
      </c>
      <c r="B8" s="27" t="s">
        <v>1</v>
      </c>
      <c r="C8" s="8"/>
      <c r="D8" s="8"/>
      <c r="E8" s="60">
        <v>1</v>
      </c>
      <c r="F8" s="61">
        <f>IF(Enrolled=0,"n/a",DGET(data,"Ref_hr1",_xlnm.Criteria))</f>
        <v>1.5518350601196289</v>
      </c>
      <c r="G8" s="61">
        <f t="shared" ref="G8:G31" si="0">IF(Enrolled=0,"n/a",F8-H8)</f>
        <v>1.6518157497048378</v>
      </c>
      <c r="H8" s="61">
        <f>IF(Enrolled=0,"n/a",DGET(data,"Pctile50_hr1",_xlnm.Criteria))</f>
        <v>-9.9980689585208893E-2</v>
      </c>
      <c r="I8" s="61">
        <f>IF(Enrolled=0,"n/a",DGET(data,"Temp_hr1",_xlnm.Criteria))</f>
        <v>69.616844177246094</v>
      </c>
      <c r="J8" s="62">
        <f>IF(Enrolled=0,"n/a",DGET(data,"Pctile10_hr1",_xlnm.Criteria))</f>
        <v>-0.13488282263278961</v>
      </c>
      <c r="K8" s="62">
        <f>IF(Enrolled=0,"n/a",DGET(data,"Pctile30_hr1",_xlnm.Criteria))</f>
        <v>-0.11426235735416412</v>
      </c>
      <c r="L8" s="62">
        <f>IF(Enrolled=0,"n/a",DGET(data,"Pctile50_hr1",_xlnm.Criteria))</f>
        <v>-9.9980689585208893E-2</v>
      </c>
      <c r="M8" s="62">
        <f>IF(Enrolled=0,"n/a",DGET(data,"Pctile70_hr1",_xlnm.Criteria))</f>
        <v>-8.5699014365673065E-2</v>
      </c>
      <c r="N8" s="62">
        <f>IF(Enrolled=0,"n/a",DGET(data,"Pctile90_hr1",_xlnm.Criteria))</f>
        <v>-6.5078549087047577E-2</v>
      </c>
      <c r="P8" s="57"/>
      <c r="Q8" s="58"/>
    </row>
    <row r="9" spans="1:17" ht="17.25" customHeight="1" thickBot="1" x14ac:dyDescent="0.35">
      <c r="A9" s="28" t="s">
        <v>199</v>
      </c>
      <c r="B9" s="47" t="s">
        <v>1</v>
      </c>
      <c r="C9" s="10"/>
      <c r="D9" s="10"/>
      <c r="E9" s="60">
        <v>2</v>
      </c>
      <c r="F9" s="61">
        <f>IF(Enrolled=0,"n/a",DGET(data,"Ref_hr2",_xlnm.Criteria))</f>
        <v>1.4007482528686523</v>
      </c>
      <c r="G9" s="61">
        <f t="shared" si="0"/>
        <v>1.5018801465630531</v>
      </c>
      <c r="H9" s="61">
        <f>IF(Enrolled=0,"n/a",DGET(data,"Pctile50_hr2",_xlnm.Criteria))</f>
        <v>-0.10113189369440079</v>
      </c>
      <c r="I9" s="61">
        <f>IF(Enrolled=0,"n/a",DGET(data,"Temp_hr2",_xlnm.Criteria))</f>
        <v>68.25506591796875</v>
      </c>
      <c r="J9" s="62">
        <f>IF(Enrolled=0,"n/a",DGET(data,"Pctile10_hr2",_xlnm.Criteria))</f>
        <v>-0.13494573533535004</v>
      </c>
      <c r="K9" s="62">
        <f>IF(Enrolled=0,"n/a",DGET(data,"Pctile30_hr2",_xlnm.Criteria))</f>
        <v>-0.11496824026107788</v>
      </c>
      <c r="L9" s="62">
        <f>IF(Enrolled=0,"n/a",DGET(data,"Pctile50_hr2",_xlnm.Criteria))</f>
        <v>-0.10113189369440079</v>
      </c>
      <c r="M9" s="62">
        <f>IF(Enrolled=0,"n/a",DGET(data,"Pctile70_hr2",_xlnm.Criteria))</f>
        <v>-8.7295547127723694E-2</v>
      </c>
      <c r="N9" s="62">
        <f>IF(Enrolled=0,"n/a",DGET(data,"Pctile90_hr2",_xlnm.Criteria))</f>
        <v>-6.7318059504032135E-2</v>
      </c>
      <c r="P9" s="57"/>
      <c r="Q9" s="58"/>
    </row>
    <row r="10" spans="1:17" ht="17.25" customHeight="1" x14ac:dyDescent="0.3">
      <c r="D10" s="12"/>
      <c r="E10" s="60">
        <v>3</v>
      </c>
      <c r="F10" s="61">
        <f>IF(Enrolled=0,"n/a",DGET(data,"Ref_hr3",_xlnm.Criteria))</f>
        <v>1.2982256412506104</v>
      </c>
      <c r="G10" s="61">
        <f t="shared" si="0"/>
        <v>1.402584046125412</v>
      </c>
      <c r="H10" s="61">
        <f>IF(Enrolled=0,"n/a",DGET(data,"Pctile50_hr3",_xlnm.Criteria))</f>
        <v>-0.10435840487480164</v>
      </c>
      <c r="I10" s="61">
        <f>IF(Enrolled=0,"n/a",DGET(data,"Temp_hr3",_xlnm.Criteria))</f>
        <v>67.189422607421875</v>
      </c>
      <c r="J10" s="62">
        <f>IF(Enrolled=0,"n/a",DGET(data,"Pctile10_hr3",_xlnm.Criteria))</f>
        <v>-0.13797001540660858</v>
      </c>
      <c r="K10" s="62">
        <f>IF(Enrolled=0,"n/a",DGET(data,"Pctile30_hr3",_xlnm.Criteria))</f>
        <v>-0.11811200529336929</v>
      </c>
      <c r="L10" s="62">
        <f>IF(Enrolled=0,"n/a",DGET(data,"Pctile50_hr3",_xlnm.Criteria))</f>
        <v>-0.10435840487480164</v>
      </c>
      <c r="M10" s="62">
        <f>IF(Enrolled=0,"n/a",DGET(data,"Pctile70_hr3",_xlnm.Criteria))</f>
        <v>-9.0604804456233978E-2</v>
      </c>
      <c r="N10" s="62">
        <f>IF(Enrolled=0,"n/a",DGET(data,"Pctile90_hr3",_xlnm.Criteria))</f>
        <v>-7.0746801793575287E-2</v>
      </c>
      <c r="P10" s="57"/>
      <c r="Q10" s="58"/>
    </row>
    <row r="11" spans="1:17" ht="17.25" customHeight="1" x14ac:dyDescent="0.3">
      <c r="A11" s="43"/>
      <c r="B11" s="63" t="str">
        <f>IF(Pass=0,"Results are confidential for the selected LCA or CARE group","")</f>
        <v/>
      </c>
      <c r="C11" s="13"/>
      <c r="D11" s="13"/>
      <c r="E11" s="60">
        <v>4</v>
      </c>
      <c r="F11" s="61">
        <f>IF(Enrolled=0,"n/a",DGET(data,"Ref_hr4",_xlnm.Criteria))</f>
        <v>1.234709620475769</v>
      </c>
      <c r="G11" s="61">
        <f t="shared" si="0"/>
        <v>1.3403477594256401</v>
      </c>
      <c r="H11" s="61">
        <f>IF(Enrolled=0,"n/a",DGET(data,"Pctile50_hr4",_xlnm.Criteria))</f>
        <v>-0.10563813894987106</v>
      </c>
      <c r="I11" s="61">
        <f>IF(Enrolled=0,"n/a",DGET(data,"Temp_hr4",_xlnm.Criteria))</f>
        <v>66.151031494140625</v>
      </c>
      <c r="J11" s="62">
        <f>IF(Enrolled=0,"n/a",DGET(data,"Pctile10_hr4",_xlnm.Criteria))</f>
        <v>-0.13958406448364258</v>
      </c>
      <c r="K11" s="62">
        <f>IF(Enrolled=0,"n/a",DGET(data,"Pctile30_hr4",_xlnm.Criteria))</f>
        <v>-0.11952853947877884</v>
      </c>
      <c r="L11" s="62">
        <f>IF(Enrolled=0,"n/a",DGET(data,"Pctile50_hr4",_xlnm.Criteria))</f>
        <v>-0.10563813894987106</v>
      </c>
      <c r="M11" s="62">
        <f>IF(Enrolled=0,"n/a",DGET(data,"Pctile70_hr4",_xlnm.Criteria))</f>
        <v>-9.1747745871543884E-2</v>
      </c>
      <c r="N11" s="62">
        <f>IF(Enrolled=0,"n/a",DGET(data,"Pctile90_hr4",_xlnm.Criteria))</f>
        <v>-7.1692213416099548E-2</v>
      </c>
      <c r="P11" s="57"/>
      <c r="Q11" s="58"/>
    </row>
    <row r="12" spans="1:17" ht="17.25" customHeight="1" x14ac:dyDescent="0.3">
      <c r="C12" s="13"/>
      <c r="D12" s="13"/>
      <c r="E12" s="60">
        <v>5</v>
      </c>
      <c r="F12" s="61">
        <f>IF(Enrolled=0,"n/a",DGET(data,"Ref_hr5",_xlnm.Criteria))</f>
        <v>1.202436089515686</v>
      </c>
      <c r="G12" s="61">
        <f t="shared" si="0"/>
        <v>1.3008423447608948</v>
      </c>
      <c r="H12" s="61">
        <f>IF(Enrolled=0,"n/a",DGET(data,"Pctile50_hr5",_xlnm.Criteria))</f>
        <v>-9.840625524520874E-2</v>
      </c>
      <c r="I12" s="61">
        <f>IF(Enrolled=0,"n/a",DGET(data,"Temp_hr5",_xlnm.Criteria))</f>
        <v>65.23663330078125</v>
      </c>
      <c r="J12" s="62">
        <f>IF(Enrolled=0,"n/a",DGET(data,"Pctile10_hr5",_xlnm.Criteria))</f>
        <v>-0.13133899867534637</v>
      </c>
      <c r="K12" s="62">
        <f>IF(Enrolled=0,"n/a",DGET(data,"Pctile30_hr5",_xlnm.Criteria))</f>
        <v>-0.11188206821680069</v>
      </c>
      <c r="L12" s="62">
        <f>IF(Enrolled=0,"n/a",DGET(data,"Pctile50_hr5",_xlnm.Criteria))</f>
        <v>-9.840625524520874E-2</v>
      </c>
      <c r="M12" s="62">
        <f>IF(Enrolled=0,"n/a",DGET(data,"Pctile70_hr5",_xlnm.Criteria))</f>
        <v>-8.4930442273616791E-2</v>
      </c>
      <c r="N12" s="62">
        <f>IF(Enrolled=0,"n/a",DGET(data,"Pctile90_hr5",_xlnm.Criteria))</f>
        <v>-6.5473511815071106E-2</v>
      </c>
      <c r="P12" s="57"/>
      <c r="Q12" s="58"/>
    </row>
    <row r="13" spans="1:17" ht="17.25" customHeight="1" x14ac:dyDescent="0.25">
      <c r="D13" s="5"/>
      <c r="E13" s="60">
        <v>6</v>
      </c>
      <c r="F13" s="61">
        <f>IF(Enrolled=0,"n/a",DGET(data,"Ref_hr6",_xlnm.Criteria))</f>
        <v>1.2297123670578003</v>
      </c>
      <c r="G13" s="61">
        <f t="shared" si="0"/>
        <v>1.3074725642800331</v>
      </c>
      <c r="H13" s="61">
        <f>IF(Enrolled=0,"n/a",DGET(data,"Pctile50_hr6",_xlnm.Criteria))</f>
        <v>-7.7760197222232819E-2</v>
      </c>
      <c r="I13" s="61">
        <f>IF(Enrolled=0,"n/a",DGET(data,"Temp_hr6",_xlnm.Criteria))</f>
        <v>64.546623229980469</v>
      </c>
      <c r="J13" s="62">
        <f>IF(Enrolled=0,"n/a",DGET(data,"Pctile10_hr6",_xlnm.Criteria))</f>
        <v>-0.11062781512737274</v>
      </c>
      <c r="K13" s="62">
        <f>IF(Enrolled=0,"n/a",DGET(data,"Pctile30_hr6",_xlnm.Criteria))</f>
        <v>-9.1209352016448975E-2</v>
      </c>
      <c r="L13" s="62">
        <f>IF(Enrolled=0,"n/a",DGET(data,"Pctile50_hr6",_xlnm.Criteria))</f>
        <v>-7.7760197222232819E-2</v>
      </c>
      <c r="M13" s="62">
        <f>IF(Enrolled=0,"n/a",DGET(data,"Pctile70_hr6",_xlnm.Criteria))</f>
        <v>-6.4311042428016663E-2</v>
      </c>
      <c r="N13" s="62">
        <f>IF(Enrolled=0,"n/a",DGET(data,"Pctile90_hr6",_xlnm.Criteria))</f>
        <v>-4.4892583042383194E-2</v>
      </c>
      <c r="P13" s="57"/>
      <c r="Q13" s="58"/>
    </row>
    <row r="14" spans="1:17" ht="14" x14ac:dyDescent="0.25">
      <c r="D14" s="5"/>
      <c r="E14" s="60">
        <v>7</v>
      </c>
      <c r="F14" s="61">
        <f>IF(Enrolled=0,"n/a",DGET(data,"Ref_hr7",_xlnm.Criteria))</f>
        <v>1.3260655403137207</v>
      </c>
      <c r="G14" s="61">
        <f t="shared" si="0"/>
        <v>1.3909785598516464</v>
      </c>
      <c r="H14" s="61">
        <f>IF(Enrolled=0,"n/a",DGET(data,"Pctile50_hr7",_xlnm.Criteria))</f>
        <v>-6.491301953792572E-2</v>
      </c>
      <c r="I14" s="61">
        <f>IF(Enrolled=0,"n/a",DGET(data,"Temp_hr7",_xlnm.Criteria))</f>
        <v>63.802211761474609</v>
      </c>
      <c r="J14" s="62">
        <f>IF(Enrolled=0,"n/a",DGET(data,"Pctile10_hr7",_xlnm.Criteria))</f>
        <v>-9.7492769360542297E-2</v>
      </c>
      <c r="K14" s="62">
        <f>IF(Enrolled=0,"n/a",DGET(data,"Pctile30_hr7",_xlnm.Criteria))</f>
        <v>-7.8244388103485107E-2</v>
      </c>
      <c r="L14" s="62">
        <f>IF(Enrolled=0,"n/a",DGET(data,"Pctile50_hr7",_xlnm.Criteria))</f>
        <v>-6.491301953792572E-2</v>
      </c>
      <c r="M14" s="62">
        <f>IF(Enrolled=0,"n/a",DGET(data,"Pctile70_hr7",_xlnm.Criteria))</f>
        <v>-5.1581647247076035E-2</v>
      </c>
      <c r="N14" s="62">
        <f>IF(Enrolled=0,"n/a",DGET(data,"Pctile90_hr7",_xlnm.Criteria))</f>
        <v>-3.2333269715309143E-2</v>
      </c>
      <c r="P14" s="57"/>
      <c r="Q14" s="58"/>
    </row>
    <row r="15" spans="1:17" ht="14" x14ac:dyDescent="0.3">
      <c r="A15" s="14"/>
      <c r="C15" s="5"/>
      <c r="D15" s="5"/>
      <c r="E15" s="60">
        <v>8</v>
      </c>
      <c r="F15" s="61">
        <f>IF(Enrolled=0,"n/a",DGET(data,"Ref_hr8",_xlnm.Criteria))</f>
        <v>1.4231182336807251</v>
      </c>
      <c r="G15" s="61">
        <f t="shared" si="0"/>
        <v>1.5059683620929718</v>
      </c>
      <c r="H15" s="61">
        <f>IF(Enrolled=0,"n/a",DGET(data,"Pctile50_hr8",_xlnm.Criteria))</f>
        <v>-8.2850128412246704E-2</v>
      </c>
      <c r="I15" s="61">
        <f>IF(Enrolled=0,"n/a",DGET(data,"Temp_hr8",_xlnm.Criteria))</f>
        <v>63.483867645263672</v>
      </c>
      <c r="J15" s="62">
        <f>IF(Enrolled=0,"n/a",DGET(data,"Pctile10_hr8",_xlnm.Criteria))</f>
        <v>-0.11681501567363739</v>
      </c>
      <c r="K15" s="62">
        <f>IF(Enrolled=0,"n/a",DGET(data,"Pctile30_hr8",_xlnm.Criteria))</f>
        <v>-9.6748284995555878E-2</v>
      </c>
      <c r="L15" s="62">
        <f>IF(Enrolled=0,"n/a",DGET(data,"Pctile50_hr8",_xlnm.Criteria))</f>
        <v>-8.2850128412246704E-2</v>
      </c>
      <c r="M15" s="62">
        <f>IF(Enrolled=0,"n/a",DGET(data,"Pctile70_hr8",_xlnm.Criteria))</f>
        <v>-6.8951979279518127E-2</v>
      </c>
      <c r="N15" s="62">
        <f>IF(Enrolled=0,"n/a",DGET(data,"Pctile90_hr8",_xlnm.Criteria))</f>
        <v>-4.8885252326726913E-2</v>
      </c>
      <c r="P15" s="57"/>
      <c r="Q15" s="58"/>
    </row>
    <row r="16" spans="1:17" ht="14" x14ac:dyDescent="0.25">
      <c r="C16" s="5"/>
      <c r="D16" s="5"/>
      <c r="E16" s="60">
        <v>9</v>
      </c>
      <c r="F16" s="61">
        <f>IF(Enrolled=0,"n/a",DGET(data,"Ref_hr9",_xlnm.Criteria))</f>
        <v>1.4882962703704834</v>
      </c>
      <c r="G16" s="61">
        <f t="shared" si="0"/>
        <v>1.5612152144312859</v>
      </c>
      <c r="H16" s="61">
        <f>IF(Enrolled=0,"n/a",DGET(data,"Pctile50_hr9",_xlnm.Criteria))</f>
        <v>-7.291894406080246E-2</v>
      </c>
      <c r="I16" s="61">
        <f>IF(Enrolled=0,"n/a",DGET(data,"Temp_hr9",_xlnm.Criteria))</f>
        <v>66.050407409667969</v>
      </c>
      <c r="J16" s="62">
        <f>IF(Enrolled=0,"n/a",DGET(data,"Pctile10_hr9",_xlnm.Criteria))</f>
        <v>-0.10562697798013687</v>
      </c>
      <c r="K16" s="62">
        <f>IF(Enrolled=0,"n/a",DGET(data,"Pctile30_hr9",_xlnm.Criteria))</f>
        <v>-8.6302801966667175E-2</v>
      </c>
      <c r="L16" s="62">
        <f>IF(Enrolled=0,"n/a",DGET(data,"Pctile50_hr9",_xlnm.Criteria))</f>
        <v>-7.291894406080246E-2</v>
      </c>
      <c r="M16" s="62">
        <f>IF(Enrolled=0,"n/a",DGET(data,"Pctile70_hr9",_xlnm.Criteria))</f>
        <v>-5.9535078704357147E-2</v>
      </c>
      <c r="N16" s="62">
        <f>IF(Enrolled=0,"n/a",DGET(data,"Pctile90_hr9",_xlnm.Criteria))</f>
        <v>-4.021090641617775E-2</v>
      </c>
      <c r="P16" s="57"/>
      <c r="Q16" s="58"/>
    </row>
    <row r="17" spans="3:23" ht="14" x14ac:dyDescent="0.25">
      <c r="C17" s="5"/>
      <c r="D17" s="5"/>
      <c r="E17" s="60">
        <v>10</v>
      </c>
      <c r="F17" s="61">
        <f>IF(Enrolled=0,"n/a",DGET(data,"Ref_hr10",_xlnm.Criteria))</f>
        <v>1.5598615407943726</v>
      </c>
      <c r="G17" s="61">
        <f t="shared" si="0"/>
        <v>1.5949048101902008</v>
      </c>
      <c r="H17" s="61">
        <f>IF(Enrolled=0,"n/a",DGET(data,"Pctile50_hr10",_xlnm.Criteria))</f>
        <v>-3.5043269395828247E-2</v>
      </c>
      <c r="I17" s="61">
        <f>IF(Enrolled=0,"n/a",DGET(data,"Temp_hr10",_xlnm.Criteria))</f>
        <v>69.637901306152344</v>
      </c>
      <c r="J17" s="62">
        <f>IF(Enrolled=0,"n/a",DGET(data,"Pctile10_hr10",_xlnm.Criteria))</f>
        <v>-6.5251924097537994E-2</v>
      </c>
      <c r="K17" s="62">
        <f>IF(Enrolled=0,"n/a",DGET(data,"Pctile30_hr10",_xlnm.Criteria))</f>
        <v>-4.7404404729604721E-2</v>
      </c>
      <c r="L17" s="62">
        <f>IF(Enrolled=0,"n/a",DGET(data,"Pctile50_hr10",_xlnm.Criteria))</f>
        <v>-3.5043269395828247E-2</v>
      </c>
      <c r="M17" s="62">
        <f>IF(Enrolled=0,"n/a",DGET(data,"Pctile70_hr10",_xlnm.Criteria))</f>
        <v>-2.2682135924696922E-2</v>
      </c>
      <c r="N17" s="62">
        <f>IF(Enrolled=0,"n/a",DGET(data,"Pctile90_hr10",_xlnm.Criteria))</f>
        <v>-4.8346202820539474E-3</v>
      </c>
      <c r="P17" s="57"/>
      <c r="Q17" s="58"/>
    </row>
    <row r="18" spans="3:23" ht="14" x14ac:dyDescent="0.25">
      <c r="C18" s="5"/>
      <c r="D18" s="5"/>
      <c r="E18" s="60">
        <v>11</v>
      </c>
      <c r="F18" s="61">
        <f>IF(Enrolled=0,"n/a",DGET(data,"Ref_hr11",_xlnm.Criteria))</f>
        <v>1.6965748071670532</v>
      </c>
      <c r="G18" s="61">
        <f t="shared" si="0"/>
        <v>1.6923611178062856</v>
      </c>
      <c r="H18" s="61">
        <f>IF(Enrolled=0,"n/a",DGET(data,"Pctile50_hr11",_xlnm.Criteria))</f>
        <v>4.2136893607676029E-3</v>
      </c>
      <c r="I18" s="61">
        <f>IF(Enrolled=0,"n/a",DGET(data,"Temp_hr11",_xlnm.Criteria))</f>
        <v>73.682914733886719</v>
      </c>
      <c r="J18" s="62">
        <f>IF(Enrolled=0,"n/a",DGET(data,"Pctile10_hr11",_xlnm.Criteria))</f>
        <v>-2.6645997539162636E-2</v>
      </c>
      <c r="K18" s="62">
        <f>IF(Enrolled=0,"n/a",DGET(data,"Pctile30_hr11",_xlnm.Criteria))</f>
        <v>-8.4138447418808937E-3</v>
      </c>
      <c r="L18" s="62">
        <f>IF(Enrolled=0,"n/a",DGET(data,"Pctile50_hr11",_xlnm.Criteria))</f>
        <v>4.2136893607676029E-3</v>
      </c>
      <c r="M18" s="62">
        <f>IF(Enrolled=0,"n/a",DGET(data,"Pctile70_hr11",_xlnm.Criteria))</f>
        <v>1.684122160077095E-2</v>
      </c>
      <c r="N18" s="62">
        <f>IF(Enrolled=0,"n/a",DGET(data,"Pctile90_hr11",_xlnm.Criteria))</f>
        <v>3.5073377192020416E-2</v>
      </c>
      <c r="P18" s="57"/>
      <c r="Q18" s="58"/>
      <c r="S18" s="31"/>
      <c r="T18" s="31"/>
      <c r="U18" s="31"/>
      <c r="V18" s="31"/>
      <c r="W18" s="31"/>
    </row>
    <row r="19" spans="3:23" ht="14" x14ac:dyDescent="0.25">
      <c r="C19" s="5"/>
      <c r="D19" s="5"/>
      <c r="E19" s="60">
        <v>12</v>
      </c>
      <c r="F19" s="61">
        <f>IF(Enrolled=0,"n/a",DGET(data,"Ref_hr12",_xlnm.Criteria))</f>
        <v>1.8238338232040405</v>
      </c>
      <c r="G19" s="61">
        <f t="shared" si="0"/>
        <v>1.8163610915653408</v>
      </c>
      <c r="H19" s="61">
        <f>IF(Enrolled=0,"n/a",DGET(data,"Pctile50_hr12",_xlnm.Criteria))</f>
        <v>7.47273163869977E-3</v>
      </c>
      <c r="I19" s="61">
        <f>IF(Enrolled=0,"n/a",DGET(data,"Temp_hr12",_xlnm.Criteria))</f>
        <v>77.730964660644531</v>
      </c>
      <c r="J19" s="62">
        <f>IF(Enrolled=0,"n/a",DGET(data,"Pctile10_hr12",_xlnm.Criteria))</f>
        <v>-2.4745266884565353E-2</v>
      </c>
      <c r="K19" s="62">
        <f>IF(Enrolled=0,"n/a",DGET(data,"Pctile30_hr12",_xlnm.Criteria))</f>
        <v>-5.7106115855276585E-3</v>
      </c>
      <c r="L19" s="62">
        <f>IF(Enrolled=0,"n/a",DGET(data,"Pctile50_hr12",_xlnm.Criteria))</f>
        <v>7.47273163869977E-3</v>
      </c>
      <c r="M19" s="62">
        <f>IF(Enrolled=0,"n/a",DGET(data,"Pctile70_hr12",_xlnm.Criteria))</f>
        <v>2.0656075328588486E-2</v>
      </c>
      <c r="N19" s="62">
        <f>IF(Enrolled=0,"n/a",DGET(data,"Pctile90_hr12",_xlnm.Criteria))</f>
        <v>3.9690729230642319E-2</v>
      </c>
      <c r="P19" s="57"/>
      <c r="Q19" s="58"/>
      <c r="S19" s="31"/>
      <c r="T19" s="31"/>
      <c r="U19" s="31"/>
      <c r="V19" s="31"/>
      <c r="W19" s="31"/>
    </row>
    <row r="20" spans="3:23" ht="14" x14ac:dyDescent="0.25">
      <c r="C20" s="5"/>
      <c r="D20" s="5"/>
      <c r="E20" s="60">
        <v>13</v>
      </c>
      <c r="F20" s="61">
        <f>IF(Enrolled=0,"n/a",DGET(data,"Ref_hr13",_xlnm.Criteria))</f>
        <v>1.9399887323379517</v>
      </c>
      <c r="G20" s="61">
        <f t="shared" si="0"/>
        <v>1.937952287029475</v>
      </c>
      <c r="H20" s="61">
        <f>IF(Enrolled=0,"n/a",DGET(data,"Pctile50_hr13",_xlnm.Criteria))</f>
        <v>2.0364453084766865E-3</v>
      </c>
      <c r="I20" s="61">
        <f>IF(Enrolled=0,"n/a",DGET(data,"Temp_hr13",_xlnm.Criteria))</f>
        <v>81.385498046875</v>
      </c>
      <c r="J20" s="62">
        <f>IF(Enrolled=0,"n/a",DGET(data,"Pctile10_hr13",_xlnm.Criteria))</f>
        <v>-3.1088914722204208E-2</v>
      </c>
      <c r="K20" s="62">
        <f>IF(Enrolled=0,"n/a",DGET(data,"Pctile30_hr13",_xlnm.Criteria))</f>
        <v>-1.1518185026943684E-2</v>
      </c>
      <c r="L20" s="62">
        <f>IF(Enrolled=0,"n/a",DGET(data,"Pctile50_hr13",_xlnm.Criteria))</f>
        <v>2.0364453084766865E-3</v>
      </c>
      <c r="M20" s="62">
        <f>IF(Enrolled=0,"n/a",DGET(data,"Pctile70_hr13",_xlnm.Criteria))</f>
        <v>1.5591072849929333E-2</v>
      </c>
      <c r="N20" s="62">
        <f>IF(Enrolled=0,"n/a",DGET(data,"Pctile90_hr13",_xlnm.Criteria))</f>
        <v>3.5161808133125305E-2</v>
      </c>
      <c r="P20" s="57"/>
      <c r="Q20" s="58"/>
      <c r="S20" s="31"/>
      <c r="T20" s="31"/>
      <c r="U20" s="31"/>
      <c r="V20" s="31"/>
      <c r="W20" s="31"/>
    </row>
    <row r="21" spans="3:23" ht="14" x14ac:dyDescent="0.25">
      <c r="C21" s="5"/>
      <c r="D21" s="5"/>
      <c r="E21" s="60">
        <v>14</v>
      </c>
      <c r="F21" s="61">
        <f>IF(Enrolled=0,"n/a",DGET(data,"Ref_hr14",_xlnm.Criteria))</f>
        <v>2.0721135139465332</v>
      </c>
      <c r="G21" s="61">
        <f t="shared" si="0"/>
        <v>2.0564961843192577</v>
      </c>
      <c r="H21" s="61">
        <f>IF(Enrolled=0,"n/a",DGET(data,"Pctile50_hr14",_xlnm.Criteria))</f>
        <v>1.5617329627275467E-2</v>
      </c>
      <c r="I21" s="61">
        <f>IF(Enrolled=0,"n/a",DGET(data,"Temp_hr14",_xlnm.Criteria))</f>
        <v>84.424690246582031</v>
      </c>
      <c r="J21" s="62">
        <f>IF(Enrolled=0,"n/a",DGET(data,"Pctile10_hr14",_xlnm.Criteria))</f>
        <v>-1.8325775861740112E-2</v>
      </c>
      <c r="K21" s="62">
        <f>IF(Enrolled=0,"n/a",DGET(data,"Pctile30_hr14",_xlnm.Criteria))</f>
        <v>1.7280863830819726E-3</v>
      </c>
      <c r="L21" s="62">
        <f>IF(Enrolled=0,"n/a",DGET(data,"Pctile50_hr14",_xlnm.Criteria))</f>
        <v>1.5617329627275467E-2</v>
      </c>
      <c r="M21" s="62">
        <f>IF(Enrolled=0,"n/a",DGET(data,"Pctile70_hr14",_xlnm.Criteria))</f>
        <v>2.950657531619072E-2</v>
      </c>
      <c r="N21" s="62">
        <f>IF(Enrolled=0,"n/a",DGET(data,"Pctile90_hr14",_xlnm.Criteria))</f>
        <v>4.9560435116291046E-2</v>
      </c>
      <c r="P21" s="57"/>
      <c r="Q21" s="58"/>
      <c r="S21" s="31"/>
      <c r="T21" s="31"/>
      <c r="U21" s="31"/>
      <c r="V21" s="31"/>
      <c r="W21" s="31"/>
    </row>
    <row r="22" spans="3:23" ht="14" x14ac:dyDescent="0.25">
      <c r="C22" s="5"/>
      <c r="D22" s="5"/>
      <c r="E22" s="60">
        <v>15</v>
      </c>
      <c r="F22" s="61">
        <f>IF(Enrolled=0,"n/a",DGET(data,"Ref_hr15",_xlnm.Criteria))</f>
        <v>2.1992349624633789</v>
      </c>
      <c r="G22" s="61">
        <f t="shared" si="0"/>
        <v>2.157878115773201</v>
      </c>
      <c r="H22" s="61">
        <f>IF(Enrolled=0,"n/a",DGET(data,"Pctile50_hr15",_xlnm.Criteria))</f>
        <v>4.1356846690177917E-2</v>
      </c>
      <c r="I22" s="61">
        <f>IF(Enrolled=0,"n/a",DGET(data,"Temp_hr15",_xlnm.Criteria))</f>
        <v>86.825424194335938</v>
      </c>
      <c r="J22" s="62">
        <f>IF(Enrolled=0,"n/a",DGET(data,"Pctile10_hr15",_xlnm.Criteria))</f>
        <v>6.8721757270395756E-3</v>
      </c>
      <c r="K22" s="62">
        <f>IF(Enrolled=0,"n/a",DGET(data,"Pctile30_hr15",_xlnm.Criteria))</f>
        <v>2.7245998382568359E-2</v>
      </c>
      <c r="L22" s="62">
        <f>IF(Enrolled=0,"n/a",DGET(data,"Pctile50_hr15",_xlnm.Criteria))</f>
        <v>4.1356846690177917E-2</v>
      </c>
      <c r="M22" s="62">
        <f>IF(Enrolled=0,"n/a",DGET(data,"Pctile70_hr15",_xlnm.Criteria))</f>
        <v>5.5467691272497177E-2</v>
      </c>
      <c r="N22" s="62">
        <f>IF(Enrolled=0,"n/a",DGET(data,"Pctile90_hr15",_xlnm.Criteria))</f>
        <v>7.5841508805751801E-2</v>
      </c>
      <c r="P22" s="57"/>
      <c r="Q22" s="58"/>
      <c r="S22" s="31"/>
      <c r="T22" s="31"/>
      <c r="U22" s="31"/>
      <c r="V22" s="31"/>
      <c r="W22" s="31"/>
    </row>
    <row r="23" spans="3:23" ht="14" x14ac:dyDescent="0.25">
      <c r="C23" s="5"/>
      <c r="D23" s="5"/>
      <c r="E23" s="60">
        <v>16</v>
      </c>
      <c r="F23" s="61">
        <f>IF(Enrolled=0,"n/a",DGET(data,"Ref_hr16",_xlnm.Criteria))</f>
        <v>2.3305723667144775</v>
      </c>
      <c r="G23" s="61">
        <f t="shared" si="0"/>
        <v>2.2555663362145424</v>
      </c>
      <c r="H23" s="61">
        <f>IF(Enrolled=0,"n/a",DGET(data,"Pctile50_hr16",_xlnm.Criteria))</f>
        <v>7.500603049993515E-2</v>
      </c>
      <c r="I23" s="61">
        <f>IF(Enrolled=0,"n/a",DGET(data,"Temp_hr16",_xlnm.Criteria))</f>
        <v>88.436508178710938</v>
      </c>
      <c r="J23" s="62">
        <f>IF(Enrolled=0,"n/a",DGET(data,"Pctile10_hr16",_xlnm.Criteria))</f>
        <v>4.0748845785856247E-2</v>
      </c>
      <c r="K23" s="62">
        <f>IF(Enrolled=0,"n/a",DGET(data,"Pctile30_hr16",_xlnm.Criteria))</f>
        <v>6.098826602101326E-2</v>
      </c>
      <c r="L23" s="62">
        <f>IF(Enrolled=0,"n/a",DGET(data,"Pctile50_hr16",_xlnm.Criteria))</f>
        <v>7.500603049993515E-2</v>
      </c>
      <c r="M23" s="62">
        <f>IF(Enrolled=0,"n/a",DGET(data,"Pctile70_hr16",_xlnm.Criteria))</f>
        <v>8.9023783802986145E-2</v>
      </c>
      <c r="N23" s="62">
        <f>IF(Enrolled=0,"n/a",DGET(data,"Pctile90_hr16",_xlnm.Criteria))</f>
        <v>0.10926321148872375</v>
      </c>
      <c r="P23" s="57"/>
      <c r="Q23" s="58"/>
      <c r="S23" s="31"/>
      <c r="T23" s="31"/>
      <c r="U23" s="31"/>
      <c r="V23" s="31"/>
      <c r="W23" s="31"/>
    </row>
    <row r="24" spans="3:23" ht="14" x14ac:dyDescent="0.25">
      <c r="C24" s="5"/>
      <c r="D24" s="5"/>
      <c r="E24" s="60">
        <v>17</v>
      </c>
      <c r="F24" s="61">
        <f>IF(Enrolled=0,"n/a",DGET(data,"Ref_hr17",_xlnm.Criteria))</f>
        <v>2.444345235824585</v>
      </c>
      <c r="G24" s="61">
        <f t="shared" si="0"/>
        <v>2.294759139418602</v>
      </c>
      <c r="H24" s="61">
        <f>IF(Enrolled=0,"n/a",DGET(data,"Pctile50_hr17",_xlnm.Criteria))</f>
        <v>0.14958609640598297</v>
      </c>
      <c r="I24" s="61">
        <f>IF(Enrolled=0,"n/a",DGET(data,"Temp_hr17",_xlnm.Criteria))</f>
        <v>88.990951538085938</v>
      </c>
      <c r="J24" s="62">
        <f>IF(Enrolled=0,"n/a",DGET(data,"Pctile10_hr17",_xlnm.Criteria))</f>
        <v>0.1145942285656929</v>
      </c>
      <c r="K24" s="62">
        <f>IF(Enrolled=0,"n/a",DGET(data,"Pctile30_hr17",_xlnm.Criteria))</f>
        <v>0.1352677047252655</v>
      </c>
      <c r="L24" s="62">
        <f>IF(Enrolled=0,"n/a",DGET(data,"Pctile50_hr17",_xlnm.Criteria))</f>
        <v>0.14958609640598297</v>
      </c>
      <c r="M24" s="62">
        <f>IF(Enrolled=0,"n/a",DGET(data,"Pctile70_hr17",_xlnm.Criteria))</f>
        <v>0.16390447318553925</v>
      </c>
      <c r="N24" s="62">
        <f>IF(Enrolled=0,"n/a",DGET(data,"Pctile90_hr17",_xlnm.Criteria))</f>
        <v>0.18457794189453125</v>
      </c>
      <c r="P24" s="57"/>
      <c r="Q24" s="58"/>
      <c r="S24" s="31"/>
      <c r="T24" s="31"/>
      <c r="U24" s="31"/>
      <c r="V24" s="31"/>
      <c r="W24" s="31"/>
    </row>
    <row r="25" spans="3:23" ht="14" x14ac:dyDescent="0.25">
      <c r="C25" s="5"/>
      <c r="D25" s="5"/>
      <c r="E25" s="60">
        <v>18</v>
      </c>
      <c r="F25" s="61">
        <f>IF(Enrolled=0,"n/a",DGET(data,"Ref_hr18",_xlnm.Criteria))</f>
        <v>2.5402684211730957</v>
      </c>
      <c r="G25" s="61">
        <f t="shared" si="0"/>
        <v>2.3644019216299057</v>
      </c>
      <c r="H25" s="61">
        <f>IF(Enrolled=0,"n/a",DGET(data,"Pctile50_hr18",_xlnm.Criteria))</f>
        <v>0.17586649954319</v>
      </c>
      <c r="I25" s="61">
        <f>IF(Enrolled=0,"n/a",DGET(data,"Temp_hr18",_xlnm.Criteria))</f>
        <v>88.482559204101563</v>
      </c>
      <c r="J25" s="62">
        <f>IF(Enrolled=0,"n/a",DGET(data,"Pctile10_hr18",_xlnm.Criteria))</f>
        <v>0.14087769389152527</v>
      </c>
      <c r="K25" s="62">
        <f>IF(Enrolled=0,"n/a",DGET(data,"Pctile30_hr18",_xlnm.Criteria))</f>
        <v>0.16154937446117401</v>
      </c>
      <c r="L25" s="62">
        <f>IF(Enrolled=0,"n/a",DGET(data,"Pctile50_hr18",_xlnm.Criteria))</f>
        <v>0.17586649954319</v>
      </c>
      <c r="M25" s="62">
        <f>IF(Enrolled=0,"n/a",DGET(data,"Pctile70_hr18",_xlnm.Criteria))</f>
        <v>0.19018365442752838</v>
      </c>
      <c r="N25" s="62">
        <f>IF(Enrolled=0,"n/a",DGET(data,"Pctile90_hr18",_xlnm.Criteria))</f>
        <v>0.21085533499717712</v>
      </c>
      <c r="P25" s="57"/>
      <c r="Q25" s="58"/>
      <c r="S25" s="31"/>
      <c r="T25" s="31"/>
      <c r="U25" s="31"/>
      <c r="V25" s="31"/>
      <c r="W25" s="31"/>
    </row>
    <row r="26" spans="3:23" ht="14" x14ac:dyDescent="0.25">
      <c r="C26" s="5"/>
      <c r="D26" s="5"/>
      <c r="E26" s="60">
        <v>19</v>
      </c>
      <c r="F26" s="61">
        <f>IF(Enrolled=0,"n/a",DGET(data,"Ref_hr19",_xlnm.Criteria))</f>
        <v>2.5459010601043701</v>
      </c>
      <c r="G26" s="61">
        <f t="shared" si="0"/>
        <v>2.3733496814966202</v>
      </c>
      <c r="H26" s="61">
        <f>IF(Enrolled=0,"n/a",DGET(data,"Pctile50_hr19",_xlnm.Criteria))</f>
        <v>0.17255137860774994</v>
      </c>
      <c r="I26" s="61">
        <f>IF(Enrolled=0,"n/a",DGET(data,"Temp_hr19",_xlnm.Criteria))</f>
        <v>86.656158447265625</v>
      </c>
      <c r="J26" s="62">
        <f>IF(Enrolled=0,"n/a",DGET(data,"Pctile10_hr19",_xlnm.Criteria))</f>
        <v>0.13700474798679352</v>
      </c>
      <c r="K26" s="62">
        <f>IF(Enrolled=0,"n/a",DGET(data,"Pctile30_hr19",_xlnm.Criteria))</f>
        <v>0.15800599753856659</v>
      </c>
      <c r="L26" s="62">
        <f>IF(Enrolled=0,"n/a",DGET(data,"Pctile50_hr19",_xlnm.Criteria))</f>
        <v>0.17255137860774994</v>
      </c>
      <c r="M26" s="62">
        <f>IF(Enrolled=0,"n/a",DGET(data,"Pctile70_hr19",_xlnm.Criteria))</f>
        <v>0.18709675967693329</v>
      </c>
      <c r="N26" s="62">
        <f>IF(Enrolled=0,"n/a",DGET(data,"Pctile90_hr19",_xlnm.Criteria))</f>
        <v>0.20809799432754517</v>
      </c>
      <c r="P26" s="57"/>
      <c r="Q26" s="58"/>
      <c r="S26" s="31"/>
      <c r="T26" s="31"/>
      <c r="U26" s="31"/>
      <c r="V26" s="31"/>
      <c r="W26" s="31"/>
    </row>
    <row r="27" spans="3:23" ht="14" x14ac:dyDescent="0.25">
      <c r="C27" s="5"/>
      <c r="D27" s="5"/>
      <c r="E27" s="60">
        <v>20</v>
      </c>
      <c r="F27" s="61">
        <f>IF(Enrolled=0,"n/a",DGET(data,"Ref_hr20",_xlnm.Criteria))</f>
        <v>2.4612219333648682</v>
      </c>
      <c r="G27" s="61">
        <f t="shared" si="0"/>
        <v>2.2909590750932693</v>
      </c>
      <c r="H27" s="61">
        <f>IF(Enrolled=0,"n/a",DGET(data,"Pctile50_hr20",_xlnm.Criteria))</f>
        <v>0.17026285827159882</v>
      </c>
      <c r="I27" s="61">
        <f>IF(Enrolled=0,"n/a",DGET(data,"Temp_hr20",_xlnm.Criteria))</f>
        <v>83.568748474121094</v>
      </c>
      <c r="J27" s="62">
        <f>IF(Enrolled=0,"n/a",DGET(data,"Pctile10_hr20",_xlnm.Criteria))</f>
        <v>0.13552279770374298</v>
      </c>
      <c r="K27" s="62">
        <f>IF(Enrolled=0,"n/a",DGET(data,"Pctile30_hr20",_xlnm.Criteria))</f>
        <v>0.156047523021698</v>
      </c>
      <c r="L27" s="62">
        <f>IF(Enrolled=0,"n/a",DGET(data,"Pctile50_hr20",_xlnm.Criteria))</f>
        <v>0.17026285827159882</v>
      </c>
      <c r="M27" s="62">
        <f>IF(Enrolled=0,"n/a",DGET(data,"Pctile70_hr20",_xlnm.Criteria))</f>
        <v>0.18447822332382202</v>
      </c>
      <c r="N27" s="62">
        <f>IF(Enrolled=0,"n/a",DGET(data,"Pctile90_hr20",_xlnm.Criteria))</f>
        <v>0.20500293374061584</v>
      </c>
      <c r="P27" s="57"/>
      <c r="Q27" s="58"/>
      <c r="S27" s="31"/>
      <c r="T27" s="31"/>
      <c r="U27" s="31"/>
      <c r="V27" s="31"/>
      <c r="W27" s="31"/>
    </row>
    <row r="28" spans="3:23" ht="14" x14ac:dyDescent="0.25">
      <c r="C28" s="5"/>
      <c r="D28" s="5"/>
      <c r="E28" s="60">
        <v>21</v>
      </c>
      <c r="F28" s="61">
        <f>IF(Enrolled=0,"n/a",DGET(data,"Ref_hr21",_xlnm.Criteria))</f>
        <v>2.4199357032775879</v>
      </c>
      <c r="G28" s="61">
        <f t="shared" si="0"/>
        <v>2.2693460583686829</v>
      </c>
      <c r="H28" s="61">
        <f>IF(Enrolled=0,"n/a",DGET(data,"Pctile50_hr21",_xlnm.Criteria))</f>
        <v>0.15058964490890503</v>
      </c>
      <c r="I28" s="61">
        <f>IF(Enrolled=0,"n/a",DGET(data,"Temp_hr21",_xlnm.Criteria))</f>
        <v>78.985832214355469</v>
      </c>
      <c r="J28" s="62">
        <f>IF(Enrolled=0,"n/a",DGET(data,"Pctile10_hr21",_xlnm.Criteria))</f>
        <v>0.116865374147892</v>
      </c>
      <c r="K28" s="62">
        <f>IF(Enrolled=0,"n/a",DGET(data,"Pctile30_hr21",_xlnm.Criteria))</f>
        <v>0.13678993284702301</v>
      </c>
      <c r="L28" s="62">
        <f>IF(Enrolled=0,"n/a",DGET(data,"Pctile50_hr21",_xlnm.Criteria))</f>
        <v>0.15058964490890503</v>
      </c>
      <c r="M28" s="62">
        <f>IF(Enrolled=0,"n/a",DGET(data,"Pctile70_hr21",_xlnm.Criteria))</f>
        <v>0.16438935697078705</v>
      </c>
      <c r="N28" s="62">
        <f>IF(Enrolled=0,"n/a",DGET(data,"Pctile90_hr21",_xlnm.Criteria))</f>
        <v>0.18431393802165985</v>
      </c>
      <c r="P28" s="57"/>
      <c r="Q28" s="58"/>
      <c r="S28" s="31"/>
      <c r="T28" s="31"/>
      <c r="U28" s="31"/>
      <c r="V28" s="31"/>
      <c r="W28" s="31"/>
    </row>
    <row r="29" spans="3:23" ht="14" x14ac:dyDescent="0.25">
      <c r="C29" s="5"/>
      <c r="D29" s="5"/>
      <c r="E29" s="60">
        <v>22</v>
      </c>
      <c r="F29" s="61">
        <f>IF(Enrolled=0,"n/a",DGET(data,"Ref_hr22",_xlnm.Criteria))</f>
        <v>2.3300390243530273</v>
      </c>
      <c r="G29" s="61">
        <f t="shared" si="0"/>
        <v>2.3082357589155436</v>
      </c>
      <c r="H29" s="61">
        <f>IF(Enrolled=0,"n/a",DGET(data,"Pctile50_hr22",_xlnm.Criteria))</f>
        <v>2.1803265437483788E-2</v>
      </c>
      <c r="I29" s="61">
        <f>IF(Enrolled=0,"n/a",DGET(data,"Temp_hr22",_xlnm.Criteria))</f>
        <v>75.390556335449219</v>
      </c>
      <c r="J29" s="62">
        <f>IF(Enrolled=0,"n/a",DGET(data,"Pctile10_hr22",_xlnm.Criteria))</f>
        <v>-1.4788809232413769E-2</v>
      </c>
      <c r="K29" s="62">
        <f>IF(Enrolled=0,"n/a",DGET(data,"Pctile30_hr22",_xlnm.Criteria))</f>
        <v>6.8300850689411163E-3</v>
      </c>
      <c r="L29" s="62">
        <f>IF(Enrolled=0,"n/a",DGET(data,"Pctile50_hr22",_xlnm.Criteria))</f>
        <v>2.1803265437483788E-2</v>
      </c>
      <c r="M29" s="62">
        <f>IF(Enrolled=0,"n/a",DGET(data,"Pctile70_hr22",_xlnm.Criteria))</f>
        <v>3.6776449531316757E-2</v>
      </c>
      <c r="N29" s="62">
        <f>IF(Enrolled=0,"n/a",DGET(data,"Pctile90_hr22",_xlnm.Criteria))</f>
        <v>5.8395341038703918E-2</v>
      </c>
      <c r="P29" s="57"/>
      <c r="Q29" s="58"/>
    </row>
    <row r="30" spans="3:23" ht="14" x14ac:dyDescent="0.25">
      <c r="C30" s="5"/>
      <c r="D30" s="5"/>
      <c r="E30" s="60">
        <v>23</v>
      </c>
      <c r="F30" s="61">
        <f>IF(Enrolled=0,"n/a",DGET(data,"Ref_hr23",_xlnm.Criteria))</f>
        <v>2.0748190879821777</v>
      </c>
      <c r="G30" s="61">
        <f t="shared" si="0"/>
        <v>2.1226479038596153</v>
      </c>
      <c r="H30" s="61">
        <f>IF(Enrolled=0,"n/a",DGET(data,"Pctile50_hr23",_xlnm.Criteria))</f>
        <v>-4.7828815877437592E-2</v>
      </c>
      <c r="I30" s="61">
        <f>IF(Enrolled=0,"n/a",DGET(data,"Temp_hr23",_xlnm.Criteria))</f>
        <v>73.018730163574219</v>
      </c>
      <c r="J30" s="62">
        <f>IF(Enrolled=0,"n/a",DGET(data,"Pctile10_hr23",_xlnm.Criteria))</f>
        <v>-8.507046103477478E-2</v>
      </c>
      <c r="K30" s="62">
        <f>IF(Enrolled=0,"n/a",DGET(data,"Pctile30_hr23",_xlnm.Criteria))</f>
        <v>-6.3067793846130371E-2</v>
      </c>
      <c r="L30" s="62">
        <f>IF(Enrolled=0,"n/a",DGET(data,"Pctile50_hr23",_xlnm.Criteria))</f>
        <v>-4.7828815877437592E-2</v>
      </c>
      <c r="M30" s="62">
        <f>IF(Enrolled=0,"n/a",DGET(data,"Pctile70_hr23",_xlnm.Criteria))</f>
        <v>-3.258984163403511E-2</v>
      </c>
      <c r="N30" s="62">
        <f>IF(Enrolled=0,"n/a",DGET(data,"Pctile90_hr23",_xlnm.Criteria))</f>
        <v>-1.0587177239358425E-2</v>
      </c>
      <c r="P30" s="57"/>
      <c r="Q30" s="58"/>
    </row>
    <row r="31" spans="3:23" ht="14" x14ac:dyDescent="0.25">
      <c r="C31" s="5"/>
      <c r="D31" s="5"/>
      <c r="E31" s="60">
        <v>24</v>
      </c>
      <c r="F31" s="61">
        <f>IF(Enrolled=0,"n/a",DGET(data,"Ref_hr24",_xlnm.Criteria))</f>
        <v>1.7867646217346191</v>
      </c>
      <c r="G31" s="61">
        <f t="shared" si="0"/>
        <v>1.8734273165464401</v>
      </c>
      <c r="H31" s="61">
        <f>IF(Enrolled=0,"n/a",DGET(data,"Pctile50_hr24",_xlnm.Criteria))</f>
        <v>-8.6662694811820984E-2</v>
      </c>
      <c r="I31" s="61">
        <f>IF(Enrolled=0,"n/a",DGET(data,"Temp_hr24",_xlnm.Criteria))</f>
        <v>71.20867919921875</v>
      </c>
      <c r="J31" s="62">
        <f>IF(Enrolled=0,"n/a",DGET(data,"Pctile10_hr24",_xlnm.Criteria))</f>
        <v>-0.1226939931511879</v>
      </c>
      <c r="K31" s="62">
        <f>IF(Enrolled=0,"n/a",DGET(data,"Pctile30_hr24",_xlnm.Criteria))</f>
        <v>-0.10140641778707504</v>
      </c>
      <c r="L31" s="62">
        <f>IF(Enrolled=0,"n/a",DGET(data,"Pctile50_hr24",_xlnm.Criteria))</f>
        <v>-8.6662694811820984E-2</v>
      </c>
      <c r="M31" s="62">
        <f>IF(Enrolled=0,"n/a",DGET(data,"Pctile70_hr24",_xlnm.Criteria))</f>
        <v>-7.1918979287147522E-2</v>
      </c>
      <c r="N31" s="62">
        <f>IF(Enrolled=0,"n/a",DGET(data,"Pctile90_hr24",_xlnm.Criteria))</f>
        <v>-5.063140019774437E-2</v>
      </c>
      <c r="P31" s="57"/>
      <c r="Q31" s="58"/>
    </row>
    <row r="32" spans="3:23" ht="49.5" customHeight="1" thickBot="1" x14ac:dyDescent="0.35">
      <c r="C32" s="5"/>
      <c r="D32" s="5"/>
      <c r="E32" s="72"/>
      <c r="F32" s="79" t="str">
        <f>"Estimated Reference
Energy Use
("&amp;IF(Result_type="Aggregate Impact","MWh)","kWh)")</f>
        <v>Estimated Reference
Energy Use
(kWh)</v>
      </c>
      <c r="G32" s="79" t="str">
        <f>"Observed 
Event Day Energy Use ("&amp;IF(Result_type="Aggregate Impact","MWh)","kWh)")</f>
        <v>Observed 
Event Day Energy Use (kWh)</v>
      </c>
      <c r="H32" s="79" t="str">
        <f>"Estimated 
Change in Energy Use ("&amp;IF(Result_type="Aggregate Impact","MWh)","kWh)")</f>
        <v>Estimated 
Change in Energy Use (kWh)</v>
      </c>
      <c r="I32" s="81" t="s">
        <v>187</v>
      </c>
      <c r="J32" s="73" t="str">
        <f>"Uncertainty Adjusted Impact ("&amp;IF(Result_type="Aggregate Impact","MWh/hour) - Percentiles","kWh/hour) - Percentiles")</f>
        <v>Uncertainty Adjusted Impact (kWh/hour) - Percentiles</v>
      </c>
      <c r="K32" s="73"/>
      <c r="L32" s="73"/>
      <c r="M32" s="73"/>
      <c r="N32" s="74"/>
      <c r="O32" s="75" t="s">
        <v>234</v>
      </c>
    </row>
    <row r="33" spans="1:15" ht="14" x14ac:dyDescent="0.3">
      <c r="C33" s="5"/>
      <c r="D33" s="5"/>
      <c r="E33" s="76" t="s">
        <v>192</v>
      </c>
      <c r="F33" s="80"/>
      <c r="G33" s="80"/>
      <c r="H33" s="80"/>
      <c r="I33" s="80"/>
      <c r="J33" s="70" t="s">
        <v>229</v>
      </c>
      <c r="K33" s="70" t="s">
        <v>230</v>
      </c>
      <c r="L33" s="70" t="s">
        <v>231</v>
      </c>
      <c r="M33" s="70" t="s">
        <v>232</v>
      </c>
      <c r="N33" s="70" t="s">
        <v>233</v>
      </c>
      <c r="O33" s="77" t="s">
        <v>235</v>
      </c>
    </row>
    <row r="34" spans="1:15" ht="14.5" thickBot="1" x14ac:dyDescent="0.35">
      <c r="C34" s="5"/>
      <c r="D34" s="5"/>
      <c r="E34" s="15" t="s">
        <v>5</v>
      </c>
      <c r="F34" s="16">
        <f>IF(Enrolled=0,"n/a",SUM(F8:F31))</f>
        <v>44.380621910095215</v>
      </c>
      <c r="G34" s="17">
        <f>IF(Enrolled=0,"n/a",SUM(G8:G31))</f>
        <v>44.371751545462757</v>
      </c>
      <c r="H34" s="17">
        <f>IF(Enrolled=0,"n/a",SUM(H8:H31))</f>
        <v>8.8703646324574947E-3</v>
      </c>
      <c r="I34" s="18">
        <f>IF(Enrolled=0,"n/a",SUM(Lookups!C8:C31))</f>
        <v>95.877891540527344</v>
      </c>
      <c r="J34" s="53">
        <f>IF(Enrolled=0,"n/a",Lookups!C34)</f>
        <v>-1.6387983895160489E-2</v>
      </c>
      <c r="K34" s="53">
        <f>IF(Enrolled=0,"n/a",Lookups!D34)</f>
        <v>-1.4651468476541418E-3</v>
      </c>
      <c r="L34" s="53">
        <f>IF(Enrolled=0,"n/a",Lookups!E34)</f>
        <v>8.8703646324574947E-3</v>
      </c>
      <c r="M34" s="53">
        <f>IF(Enrolled=0,"n/a",Lookups!F34)</f>
        <v>1.9205876112569131E-2</v>
      </c>
      <c r="N34" s="54">
        <f>IF(Enrolled=0,"n/a",Lookups!G34)</f>
        <v>3.4128713160075479E-2</v>
      </c>
      <c r="O34" s="59">
        <f>IF(Enrolled=0,"n/a",IFERROR(H34/F34,0))</f>
        <v>1.9987021926882377E-4</v>
      </c>
    </row>
    <row r="35" spans="1:15" ht="14.5" thickBot="1" x14ac:dyDescent="0.35">
      <c r="E35" s="15" t="s">
        <v>220</v>
      </c>
      <c r="F35" s="56">
        <f>IF(Enrolled=0,"n/a",IFERROR(AVERAGEIF(Lookups!$F$8:$F$31,$E35,F$8:F$31),0))</f>
        <v>2.4823344707489015</v>
      </c>
      <c r="G35" s="53">
        <f>IF(Enrolled=0,"n/a",IFERROR(AVERAGEIF(Lookups!$F$8:$F$31,$E35,G$8:G$31),0))</f>
        <v>2.3185631752014162</v>
      </c>
      <c r="H35" s="53">
        <f>IF(Enrolled=0,"n/a",IFERROR(AVERAGEIF(Lookups!$F$8:$F$31,$E35,H$8:H$31),0))</f>
        <v>0.16377129554748535</v>
      </c>
      <c r="I35" s="18">
        <f>IF(Enrolled=0,"n/a",SUMIF(Lookups!$F$8:$F$31,$E35,Lookups!$C$8:$C$31))</f>
        <v>51.684249877929688</v>
      </c>
      <c r="J35" s="53">
        <f>IF(Enrolled=0,"n/a",Lookups!C35)</f>
        <v>0.13262232663174633</v>
      </c>
      <c r="K35" s="53">
        <f>IF(Enrolled=0,"n/a",Lookups!D35)</f>
        <v>0.15102538995234144</v>
      </c>
      <c r="L35" s="53">
        <f>IF(Enrolled=0,"n/a",Lookups!E35)</f>
        <v>0.16377129554748535</v>
      </c>
      <c r="M35" s="53">
        <f>IF(Enrolled=0,"n/a",Lookups!F35)</f>
        <v>0.17651720114262925</v>
      </c>
      <c r="N35" s="55">
        <f>IF(Enrolled=0,"n/a",Lookups!G35)</f>
        <v>0.19492026446322436</v>
      </c>
      <c r="O35" s="59">
        <f>IF(Enrolled=0,"n/a",IFERROR(H35/F35,0))</f>
        <v>6.5974709483076543E-2</v>
      </c>
    </row>
    <row r="36" spans="1:15" ht="14.5" thickBot="1" x14ac:dyDescent="0.35">
      <c r="E36" s="15" t="s">
        <v>219</v>
      </c>
      <c r="F36" s="56">
        <f>IF(Enrolled=0,"n/a",AVERAGEIF(Lookups!$F$8:$F$31,$E36,F$8:F$31))</f>
        <v>1.6825762924395109</v>
      </c>
      <c r="G36" s="53">
        <f>IF(Enrolled=0,"n/a",AVERAGEIF(Lookups!$F$8:$F$31,$E36,G$8:G$31))</f>
        <v>1.7252071404976672</v>
      </c>
      <c r="H36" s="53">
        <f>IF(Enrolled=0,"n/a",AVERAGEIF(Lookups!$F$8:$F$31,$E36,H$8:H$31))</f>
        <v>-4.2630848058156277E-2</v>
      </c>
      <c r="I36" s="18">
        <f>IF(Enrolled=0,"n/a",SUMIF(Lookups!$F$8:$F$31,$E36,Lookups!$C$8:$C$31))</f>
        <v>44.193641662597656</v>
      </c>
      <c r="J36" s="53">
        <f>IF(Enrolled=0,"n/a",Lookups!C36)</f>
        <v>-6.8659794784882267E-2</v>
      </c>
      <c r="K36" s="53">
        <f>IF(Enrolled=0,"n/a",Lookups!D36)</f>
        <v>-5.3281682075080862E-2</v>
      </c>
      <c r="L36" s="53">
        <f>IF(Enrolled=0,"n/a",Lookups!E36)</f>
        <v>-4.2630848058156277E-2</v>
      </c>
      <c r="M36" s="53">
        <f>IF(Enrolled=0,"n/a",Lookups!F36)</f>
        <v>-3.1980014041231693E-2</v>
      </c>
      <c r="N36" s="55">
        <f>IF(Enrolled=0,"n/a",Lookups!G36)</f>
        <v>-1.6601901331430288E-2</v>
      </c>
      <c r="O36" s="59">
        <f>IF(Enrolled=0,"n/a",IFERROR(H36/F36,0))</f>
        <v>-2.5336650854831218E-2</v>
      </c>
    </row>
    <row r="37" spans="1:15" ht="14" x14ac:dyDescent="0.3">
      <c r="E37" s="19"/>
      <c r="F37" s="31"/>
      <c r="G37" s="48"/>
      <c r="H37" s="49"/>
    </row>
    <row r="38" spans="1:15" x14ac:dyDescent="0.25">
      <c r="A38" t="s">
        <v>246</v>
      </c>
    </row>
    <row r="39" spans="1:15" x14ac:dyDescent="0.25">
      <c r="A39" t="s">
        <v>247</v>
      </c>
      <c r="E39" s="19"/>
      <c r="F39" s="31"/>
      <c r="G39" s="31"/>
      <c r="H39" s="31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A1:B1">
    <cfRule type="expression" dxfId="15" priority="46" stopIfTrue="1">
      <formula>$A$1&lt;&gt;""</formula>
    </cfRule>
  </conditionalFormatting>
  <conditionalFormatting sqref="C2">
    <cfRule type="expression" dxfId="14" priority="38">
      <formula>size_lca_flag=1</formula>
    </cfRule>
  </conditionalFormatting>
  <conditionalFormatting sqref="B8:B9">
    <cfRule type="expression" dxfId="13" priority="28">
      <formula>Two_way_tab_flag=1</formula>
    </cfRule>
    <cfRule type="expression" dxfId="12" priority="29">
      <formula>size_lca_flag=1</formula>
    </cfRule>
  </conditionalFormatting>
  <conditionalFormatting sqref="F34:O36">
    <cfRule type="expression" dxfId="8" priority="2">
      <formula>Pass=0</formula>
    </cfRule>
  </conditionalFormatting>
  <conditionalFormatting sqref="F8:N31">
    <cfRule type="expression" dxfId="11" priority="1">
      <formula>Pass=0</formula>
    </cfRule>
  </conditionalFormatting>
  <dataValidations count="5">
    <dataValidation type="list" allowBlank="1" showInputMessage="1" showErrorMessage="1" sqref="B6" xr:uid="{00000000-0002-0000-0000-000000000000}">
      <formula1>dual_enrol_list</formula1>
    </dataValidation>
    <dataValidation type="list" allowBlank="1" showInputMessage="1" showErrorMessage="1" sqref="B8" xr:uid="{00000000-0002-0000-0000-000001000000}">
      <formula1>lca_list</formula1>
    </dataValidation>
    <dataValidation type="list" allowBlank="1" showInputMessage="1" showErrorMessage="1" sqref="B5" xr:uid="{00000000-0002-0000-0000-000002000000}">
      <formula1>date_list</formula1>
    </dataValidation>
    <dataValidation type="list" allowBlank="1" showInputMessage="1" showErrorMessage="1" sqref="B4" xr:uid="{00000000-0002-0000-0000-000003000000}">
      <formula1>Result_type_list</formula1>
    </dataValidation>
    <dataValidation type="list" allowBlank="1" showInputMessage="1" showErrorMessage="1" sqref="B9" xr:uid="{00000000-0002-0000-0000-000004000000}">
      <formula1>Size_list</formula1>
    </dataValidation>
  </dataValidations>
  <pageMargins left="0.75" right="0.75" top="1" bottom="1" header="0.5" footer="0.5"/>
  <pageSetup scale="54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33AD0DE-5996-4014-B9F0-F341EBF3E849}">
            <xm:f>Lookups!$F8="Peak"</xm:f>
            <x14:dxf>
              <fill>
                <patternFill>
                  <bgColor theme="3" tint="0.59996337778862885"/>
                </patternFill>
              </fill>
            </x14:dxf>
          </x14:cfRule>
          <x14:cfRule type="expression" priority="5" id="{05A5A794-D281-4902-83E7-A2E48D2E8118}">
            <xm:f>Lookups!$F8="Partial-Peak"</xm:f>
            <x14:dxf>
              <fill>
                <patternFill>
                  <bgColor theme="3" tint="0.79998168889431442"/>
                </patternFill>
              </fill>
            </x14:dxf>
          </x14:cfRule>
          <xm:sqref>E8:N31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9"/>
  <sheetViews>
    <sheetView workbookViewId="0">
      <selection activeCell="K9" sqref="K9"/>
    </sheetView>
  </sheetViews>
  <sheetFormatPr defaultRowHeight="12.5" x14ac:dyDescent="0.25"/>
  <cols>
    <col min="1" max="7" width="15.7265625" customWidth="1"/>
    <col min="9" max="9" width="25.54296875" bestFit="1" customWidth="1"/>
    <col min="10" max="10" width="16" bestFit="1" customWidth="1"/>
    <col min="11" max="11" width="15.54296875" bestFit="1" customWidth="1"/>
    <col min="12" max="12" width="16.453125" bestFit="1" customWidth="1"/>
    <col min="13" max="13" width="13.453125" bestFit="1" customWidth="1"/>
  </cols>
  <sheetData>
    <row r="1" spans="1:16" ht="12.75" customHeight="1" x14ac:dyDescent="0.25">
      <c r="B1" s="34" t="s">
        <v>238</v>
      </c>
      <c r="C1">
        <f>DGET(data,"pass",_xlnm.Criteria)</f>
        <v>1</v>
      </c>
      <c r="F1" s="1"/>
      <c r="G1" s="1"/>
    </row>
    <row r="2" spans="1:16" ht="12.75" customHeight="1" x14ac:dyDescent="0.25"/>
    <row r="3" spans="1:16" ht="12.75" customHeight="1" x14ac:dyDescent="0.35">
      <c r="A3" s="21"/>
      <c r="B3" s="20" t="s">
        <v>216</v>
      </c>
      <c r="C3" s="20" t="s">
        <v>228</v>
      </c>
      <c r="D3" s="20" t="s">
        <v>0</v>
      </c>
      <c r="E3" s="20" t="s">
        <v>197</v>
      </c>
      <c r="F3" s="20" t="s">
        <v>215</v>
      </c>
      <c r="I3" s="2" t="s">
        <v>190</v>
      </c>
      <c r="J3" s="9" t="s">
        <v>213</v>
      </c>
      <c r="K3" s="9" t="s">
        <v>0</v>
      </c>
      <c r="L3" s="32" t="s">
        <v>197</v>
      </c>
      <c r="M3" s="9" t="s">
        <v>214</v>
      </c>
    </row>
    <row r="4" spans="1:16" ht="12.75" customHeight="1" x14ac:dyDescent="0.25">
      <c r="A4" s="23"/>
      <c r="B4" s="46" t="str">
        <f>month</f>
        <v>August</v>
      </c>
      <c r="C4" t="str">
        <f>Result_type</f>
        <v>Average per Enrolled Customer</v>
      </c>
      <c r="D4" s="5" t="str">
        <f>lca</f>
        <v>All</v>
      </c>
      <c r="E4" t="str">
        <f>Care</f>
        <v>All</v>
      </c>
      <c r="F4" s="5" t="str">
        <f>daytype</f>
        <v>Average Weekday</v>
      </c>
      <c r="I4" t="s">
        <v>2</v>
      </c>
      <c r="J4" s="34" t="s">
        <v>239</v>
      </c>
      <c r="K4" t="s">
        <v>1</v>
      </c>
      <c r="L4" s="33" t="s">
        <v>1</v>
      </c>
      <c r="M4" s="34" t="s">
        <v>202</v>
      </c>
      <c r="O4" s="46"/>
      <c r="P4" s="34" t="s">
        <v>239</v>
      </c>
    </row>
    <row r="5" spans="1:16" ht="12.75" customHeight="1" x14ac:dyDescent="0.35">
      <c r="A5" s="21"/>
      <c r="B5" s="21"/>
      <c r="C5" s="21"/>
      <c r="D5" s="21"/>
      <c r="E5" s="21"/>
      <c r="F5" s="22"/>
      <c r="G5" s="22"/>
      <c r="I5" s="35" t="s">
        <v>194</v>
      </c>
      <c r="J5" s="34" t="s">
        <v>240</v>
      </c>
      <c r="K5" t="s">
        <v>178</v>
      </c>
      <c r="L5" s="35" t="s">
        <v>198</v>
      </c>
      <c r="M5" s="35" t="s">
        <v>203</v>
      </c>
      <c r="O5" s="46"/>
      <c r="P5" s="34" t="s">
        <v>240</v>
      </c>
    </row>
    <row r="6" spans="1:16" ht="12.75" customHeight="1" x14ac:dyDescent="0.25">
      <c r="A6" s="23"/>
      <c r="B6" s="23"/>
      <c r="C6" s="41" t="s">
        <v>191</v>
      </c>
      <c r="D6">
        <f>IF(COUNTIF(Table!B7:B9,"All")=0,1,0)</f>
        <v>0</v>
      </c>
      <c r="E6" s="23"/>
      <c r="F6">
        <f>MATCH(month,P4:P15,0)</f>
        <v>8</v>
      </c>
      <c r="G6" s="24"/>
      <c r="J6" s="34" t="s">
        <v>204</v>
      </c>
      <c r="K6" t="s">
        <v>179</v>
      </c>
      <c r="L6" s="36" t="s">
        <v>200</v>
      </c>
      <c r="O6" s="46"/>
      <c r="P6" s="34" t="s">
        <v>204</v>
      </c>
    </row>
    <row r="7" spans="1:16" ht="12.75" customHeight="1" x14ac:dyDescent="0.35">
      <c r="A7" s="21"/>
      <c r="B7" s="41" t="s">
        <v>222</v>
      </c>
      <c r="C7" s="41" t="s">
        <v>188</v>
      </c>
      <c r="D7" s="41" t="s">
        <v>217</v>
      </c>
      <c r="E7" s="41" t="s">
        <v>218</v>
      </c>
      <c r="F7" s="41" t="s">
        <v>221</v>
      </c>
      <c r="J7" s="34" t="s">
        <v>205</v>
      </c>
      <c r="K7" t="s">
        <v>180</v>
      </c>
      <c r="O7" s="46"/>
      <c r="P7" s="34" t="s">
        <v>205</v>
      </c>
    </row>
    <row r="8" spans="1:16" ht="12.75" customHeight="1" x14ac:dyDescent="0.35">
      <c r="A8" s="22"/>
      <c r="B8">
        <v>1</v>
      </c>
      <c r="C8" s="42">
        <f>MAX(0,Table!I8-75)</f>
        <v>0</v>
      </c>
      <c r="D8" s="41" t="s">
        <v>219</v>
      </c>
      <c r="E8" s="41" t="s">
        <v>219</v>
      </c>
      <c r="F8" s="52" t="str">
        <f t="shared" ref="F8:F31" si="0">IF(AND($F$6&gt;=5,$F$6&lt;=10),E8,D8)</f>
        <v>Off-Peak</v>
      </c>
      <c r="J8" s="34" t="s">
        <v>206</v>
      </c>
      <c r="K8" t="s">
        <v>181</v>
      </c>
      <c r="L8" s="25"/>
      <c r="O8" s="46"/>
      <c r="P8" s="34" t="s">
        <v>206</v>
      </c>
    </row>
    <row r="9" spans="1:16" ht="12.75" customHeight="1" x14ac:dyDescent="0.25">
      <c r="B9">
        <f>B8+1</f>
        <v>2</v>
      </c>
      <c r="C9" s="42">
        <f>MAX(0,Table!I9-75)</f>
        <v>0</v>
      </c>
      <c r="D9" s="41" t="s">
        <v>219</v>
      </c>
      <c r="E9" s="41" t="s">
        <v>219</v>
      </c>
      <c r="F9" s="52" t="str">
        <f t="shared" si="0"/>
        <v>Off-Peak</v>
      </c>
      <c r="J9" s="34" t="s">
        <v>207</v>
      </c>
      <c r="K9" t="s">
        <v>182</v>
      </c>
      <c r="L9" s="25"/>
      <c r="O9" s="46"/>
      <c r="P9" s="34" t="s">
        <v>207</v>
      </c>
    </row>
    <row r="10" spans="1:16" ht="12.75" customHeight="1" x14ac:dyDescent="0.25">
      <c r="B10">
        <f t="shared" ref="B10:B31" si="1">B9+1</f>
        <v>3</v>
      </c>
      <c r="C10" s="42">
        <f>MAX(0,Table!I10-75)</f>
        <v>0</v>
      </c>
      <c r="D10" s="41" t="s">
        <v>219</v>
      </c>
      <c r="E10" s="41" t="s">
        <v>219</v>
      </c>
      <c r="F10" s="52" t="str">
        <f t="shared" si="0"/>
        <v>Off-Peak</v>
      </c>
      <c r="J10" s="34" t="s">
        <v>208</v>
      </c>
      <c r="K10" t="s">
        <v>183</v>
      </c>
      <c r="L10" s="25"/>
      <c r="O10" s="46"/>
      <c r="P10" s="34" t="s">
        <v>208</v>
      </c>
    </row>
    <row r="11" spans="1:16" ht="12.75" customHeight="1" x14ac:dyDescent="0.25">
      <c r="B11">
        <f t="shared" si="1"/>
        <v>4</v>
      </c>
      <c r="C11" s="42">
        <f>MAX(0,Table!I11-75)</f>
        <v>0</v>
      </c>
      <c r="D11" s="41" t="s">
        <v>219</v>
      </c>
      <c r="E11" s="41" t="s">
        <v>219</v>
      </c>
      <c r="F11" s="52" t="str">
        <f t="shared" si="0"/>
        <v>Off-Peak</v>
      </c>
      <c r="J11" s="34" t="s">
        <v>209</v>
      </c>
      <c r="K11" t="s">
        <v>184</v>
      </c>
      <c r="L11" s="25"/>
      <c r="O11" s="46"/>
      <c r="P11" s="34" t="s">
        <v>209</v>
      </c>
    </row>
    <row r="12" spans="1:16" ht="12.75" customHeight="1" x14ac:dyDescent="0.25">
      <c r="B12">
        <f t="shared" si="1"/>
        <v>5</v>
      </c>
      <c r="C12" s="42">
        <f>MAX(0,Table!I12-75)</f>
        <v>0</v>
      </c>
      <c r="D12" s="41" t="s">
        <v>219</v>
      </c>
      <c r="E12" s="41" t="s">
        <v>219</v>
      </c>
      <c r="F12" s="52" t="str">
        <f t="shared" si="0"/>
        <v>Off-Peak</v>
      </c>
      <c r="J12" s="34" t="s">
        <v>210</v>
      </c>
      <c r="K12" t="s">
        <v>185</v>
      </c>
      <c r="O12" s="46"/>
      <c r="P12" s="34" t="s">
        <v>210</v>
      </c>
    </row>
    <row r="13" spans="1:16" ht="12.75" customHeight="1" x14ac:dyDescent="0.25">
      <c r="B13">
        <f t="shared" si="1"/>
        <v>6</v>
      </c>
      <c r="C13" s="42">
        <f>MAX(0,Table!I13-75)</f>
        <v>0</v>
      </c>
      <c r="D13" s="41" t="s">
        <v>219</v>
      </c>
      <c r="E13" s="41" t="s">
        <v>219</v>
      </c>
      <c r="F13" s="52" t="str">
        <f t="shared" si="0"/>
        <v>Off-Peak</v>
      </c>
      <c r="J13" s="34" t="s">
        <v>241</v>
      </c>
      <c r="O13" s="46"/>
      <c r="P13" s="34" t="s">
        <v>241</v>
      </c>
    </row>
    <row r="14" spans="1:16" ht="12.75" customHeight="1" x14ac:dyDescent="0.25">
      <c r="B14">
        <f t="shared" si="1"/>
        <v>7</v>
      </c>
      <c r="C14" s="42">
        <f>MAX(0,Table!I14-75)</f>
        <v>0</v>
      </c>
      <c r="D14" s="41" t="s">
        <v>219</v>
      </c>
      <c r="E14" s="41" t="s">
        <v>219</v>
      </c>
      <c r="F14" s="52" t="str">
        <f t="shared" si="0"/>
        <v>Off-Peak</v>
      </c>
      <c r="J14" s="34" t="s">
        <v>242</v>
      </c>
      <c r="O14" s="46"/>
      <c r="P14" s="34" t="s">
        <v>242</v>
      </c>
    </row>
    <row r="15" spans="1:16" ht="12.75" customHeight="1" x14ac:dyDescent="0.25">
      <c r="B15">
        <f t="shared" si="1"/>
        <v>8</v>
      </c>
      <c r="C15" s="42">
        <f>MAX(0,Table!I15-75)</f>
        <v>0</v>
      </c>
      <c r="D15" s="41" t="s">
        <v>219</v>
      </c>
      <c r="E15" s="41" t="s">
        <v>219</v>
      </c>
      <c r="F15" s="52" t="str">
        <f t="shared" si="0"/>
        <v>Off-Peak</v>
      </c>
      <c r="J15" s="34" t="s">
        <v>243</v>
      </c>
      <c r="O15" s="46"/>
      <c r="P15" s="34" t="s">
        <v>243</v>
      </c>
    </row>
    <row r="16" spans="1:16" ht="12.75" customHeight="1" x14ac:dyDescent="0.25">
      <c r="B16">
        <f t="shared" si="1"/>
        <v>9</v>
      </c>
      <c r="C16" s="42">
        <f>MAX(0,Table!I16-75)</f>
        <v>0</v>
      </c>
      <c r="D16" s="41" t="s">
        <v>219</v>
      </c>
      <c r="E16" s="41" t="s">
        <v>219</v>
      </c>
      <c r="F16" s="52" t="str">
        <f t="shared" si="0"/>
        <v>Off-Peak</v>
      </c>
      <c r="O16" s="46"/>
    </row>
    <row r="17" spans="1:15" ht="12.75" customHeight="1" x14ac:dyDescent="0.25">
      <c r="B17">
        <f t="shared" si="1"/>
        <v>10</v>
      </c>
      <c r="C17" s="42">
        <f>MAX(0,Table!I17-75)</f>
        <v>0</v>
      </c>
      <c r="D17" s="41" t="s">
        <v>219</v>
      </c>
      <c r="E17" s="41" t="s">
        <v>219</v>
      </c>
      <c r="F17" s="52" t="str">
        <f t="shared" si="0"/>
        <v>Off-Peak</v>
      </c>
      <c r="O17" s="46"/>
    </row>
    <row r="18" spans="1:15" ht="12.75" customHeight="1" x14ac:dyDescent="0.25">
      <c r="B18">
        <f t="shared" si="1"/>
        <v>11</v>
      </c>
      <c r="C18" s="42">
        <f>MAX(0,Table!I18-75)</f>
        <v>0</v>
      </c>
      <c r="D18" s="41" t="s">
        <v>219</v>
      </c>
      <c r="E18" s="41" t="s">
        <v>219</v>
      </c>
      <c r="F18" s="52" t="str">
        <f t="shared" si="0"/>
        <v>Off-Peak</v>
      </c>
      <c r="J18" s="46"/>
      <c r="O18" s="46"/>
    </row>
    <row r="19" spans="1:15" ht="12.75" customHeight="1" x14ac:dyDescent="0.25">
      <c r="B19">
        <f t="shared" si="1"/>
        <v>12</v>
      </c>
      <c r="C19" s="42">
        <f>MAX(0,Table!I19-75)</f>
        <v>2.7309646606445313</v>
      </c>
      <c r="D19" s="41" t="s">
        <v>219</v>
      </c>
      <c r="E19" s="41" t="s">
        <v>219</v>
      </c>
      <c r="F19" s="52" t="str">
        <f t="shared" si="0"/>
        <v>Off-Peak</v>
      </c>
      <c r="M19" s="25"/>
    </row>
    <row r="20" spans="1:15" ht="12.75" customHeight="1" x14ac:dyDescent="0.25">
      <c r="B20">
        <f t="shared" si="1"/>
        <v>13</v>
      </c>
      <c r="C20" s="42">
        <f>MAX(0,Table!I20-75)</f>
        <v>6.385498046875</v>
      </c>
      <c r="D20" s="41" t="s">
        <v>219</v>
      </c>
      <c r="E20" s="41" t="s">
        <v>219</v>
      </c>
      <c r="F20" s="52" t="str">
        <f t="shared" si="0"/>
        <v>Off-Peak</v>
      </c>
      <c r="M20" s="25"/>
    </row>
    <row r="21" spans="1:15" ht="12.75" customHeight="1" x14ac:dyDescent="0.25">
      <c r="B21">
        <f t="shared" si="1"/>
        <v>14</v>
      </c>
      <c r="C21" s="42">
        <f>MAX(0,Table!I21-75)</f>
        <v>9.4246902465820313</v>
      </c>
      <c r="D21" s="41" t="s">
        <v>219</v>
      </c>
      <c r="E21" s="41" t="s">
        <v>219</v>
      </c>
      <c r="F21" s="52" t="str">
        <f t="shared" si="0"/>
        <v>Off-Peak</v>
      </c>
      <c r="M21" s="25"/>
    </row>
    <row r="22" spans="1:15" ht="12.75" customHeight="1" x14ac:dyDescent="0.25">
      <c r="B22">
        <f t="shared" si="1"/>
        <v>15</v>
      </c>
      <c r="C22" s="42">
        <f>MAX(0,Table!I22-75)</f>
        <v>11.825424194335938</v>
      </c>
      <c r="D22" s="41" t="s">
        <v>219</v>
      </c>
      <c r="E22" s="41" t="s">
        <v>219</v>
      </c>
      <c r="F22" s="52" t="str">
        <f t="shared" si="0"/>
        <v>Off-Peak</v>
      </c>
      <c r="M22" s="25"/>
    </row>
    <row r="23" spans="1:15" ht="12.75" customHeight="1" x14ac:dyDescent="0.25">
      <c r="B23">
        <f t="shared" si="1"/>
        <v>16</v>
      </c>
      <c r="C23" s="42">
        <f>MAX(0,Table!I23-75)</f>
        <v>13.436508178710938</v>
      </c>
      <c r="D23" s="41" t="s">
        <v>219</v>
      </c>
      <c r="E23" s="41" t="s">
        <v>219</v>
      </c>
      <c r="F23" s="52" t="str">
        <f t="shared" si="0"/>
        <v>Off-Peak</v>
      </c>
      <c r="M23" s="25"/>
    </row>
    <row r="24" spans="1:15" ht="12.75" customHeight="1" x14ac:dyDescent="0.25">
      <c r="B24">
        <f t="shared" si="1"/>
        <v>17</v>
      </c>
      <c r="C24" s="42">
        <f>MAX(0,Table!I24-75)</f>
        <v>13.990951538085938</v>
      </c>
      <c r="D24" s="41" t="s">
        <v>220</v>
      </c>
      <c r="E24" s="41" t="s">
        <v>220</v>
      </c>
      <c r="F24" s="52" t="str">
        <f t="shared" si="0"/>
        <v>Peak</v>
      </c>
      <c r="M24" s="25"/>
    </row>
    <row r="25" spans="1:15" ht="12.75" customHeight="1" x14ac:dyDescent="0.25">
      <c r="B25">
        <f t="shared" si="1"/>
        <v>18</v>
      </c>
      <c r="C25" s="42">
        <f>MAX(0,Table!I25-75)</f>
        <v>13.482559204101563</v>
      </c>
      <c r="D25" s="41" t="s">
        <v>220</v>
      </c>
      <c r="E25" s="41" t="s">
        <v>220</v>
      </c>
      <c r="F25" s="52" t="str">
        <f t="shared" si="0"/>
        <v>Peak</v>
      </c>
      <c r="M25" s="25"/>
    </row>
    <row r="26" spans="1:15" ht="12.75" customHeight="1" x14ac:dyDescent="0.25">
      <c r="B26">
        <f t="shared" si="1"/>
        <v>19</v>
      </c>
      <c r="C26" s="42">
        <f>MAX(0,Table!I26-75)</f>
        <v>11.656158447265625</v>
      </c>
      <c r="D26" s="41" t="s">
        <v>220</v>
      </c>
      <c r="E26" s="41" t="s">
        <v>220</v>
      </c>
      <c r="F26" s="52" t="str">
        <f t="shared" si="0"/>
        <v>Peak</v>
      </c>
    </row>
    <row r="27" spans="1:15" ht="12.75" customHeight="1" x14ac:dyDescent="0.25">
      <c r="B27">
        <f t="shared" si="1"/>
        <v>20</v>
      </c>
      <c r="C27" s="42">
        <f>MAX(0,Table!I27-75)</f>
        <v>8.5687484741210938</v>
      </c>
      <c r="D27" s="41" t="s">
        <v>220</v>
      </c>
      <c r="E27" s="41" t="s">
        <v>220</v>
      </c>
      <c r="F27" s="52" t="str">
        <f t="shared" si="0"/>
        <v>Peak</v>
      </c>
    </row>
    <row r="28" spans="1:15" ht="12.75" customHeight="1" x14ac:dyDescent="0.25">
      <c r="A28" s="6"/>
      <c r="B28">
        <f t="shared" si="1"/>
        <v>21</v>
      </c>
      <c r="C28" s="42">
        <f>MAX(0,Table!I28-75)</f>
        <v>3.9858322143554688</v>
      </c>
      <c r="D28" s="41" t="s">
        <v>220</v>
      </c>
      <c r="E28" s="41" t="s">
        <v>220</v>
      </c>
      <c r="F28" s="52" t="str">
        <f t="shared" si="0"/>
        <v>Peak</v>
      </c>
    </row>
    <row r="29" spans="1:15" ht="12.75" customHeight="1" x14ac:dyDescent="0.25">
      <c r="A29" s="6"/>
      <c r="B29">
        <f t="shared" si="1"/>
        <v>22</v>
      </c>
      <c r="C29" s="42">
        <f>MAX(0,Table!I29-75)</f>
        <v>0.39055633544921875</v>
      </c>
      <c r="D29" s="41" t="s">
        <v>219</v>
      </c>
      <c r="E29" s="41" t="s">
        <v>219</v>
      </c>
      <c r="F29" s="52" t="str">
        <f t="shared" si="0"/>
        <v>Off-Peak</v>
      </c>
    </row>
    <row r="30" spans="1:15" ht="12.75" customHeight="1" x14ac:dyDescent="0.25">
      <c r="A30" s="6"/>
      <c r="B30">
        <f t="shared" si="1"/>
        <v>23</v>
      </c>
      <c r="C30" s="42">
        <f>MAX(0,Table!I30-75)</f>
        <v>0</v>
      </c>
      <c r="D30" s="41" t="s">
        <v>219</v>
      </c>
      <c r="E30" s="41" t="s">
        <v>219</v>
      </c>
      <c r="F30" s="52" t="str">
        <f t="shared" si="0"/>
        <v>Off-Peak</v>
      </c>
    </row>
    <row r="31" spans="1:15" ht="12.75" customHeight="1" x14ac:dyDescent="0.25">
      <c r="B31">
        <f t="shared" si="1"/>
        <v>24</v>
      </c>
      <c r="C31" s="42">
        <f>MAX(0,Table!I31-75)</f>
        <v>0</v>
      </c>
      <c r="D31" s="41" t="s">
        <v>219</v>
      </c>
      <c r="E31" s="41" t="s">
        <v>219</v>
      </c>
      <c r="F31" s="52" t="str">
        <f t="shared" si="0"/>
        <v>Off-Peak</v>
      </c>
      <c r="G31" s="34"/>
      <c r="H31" s="34"/>
      <c r="I31" s="34"/>
      <c r="J31" s="34"/>
      <c r="K31" s="34"/>
    </row>
    <row r="32" spans="1:15" ht="12.75" customHeight="1" x14ac:dyDescent="0.25">
      <c r="G32" s="6"/>
      <c r="H32" s="6"/>
      <c r="I32" s="6"/>
      <c r="J32" s="6"/>
      <c r="K32" s="31"/>
    </row>
    <row r="33" spans="1:7" ht="12.75" customHeight="1" x14ac:dyDescent="0.25">
      <c r="A33" s="34" t="s">
        <v>196</v>
      </c>
      <c r="B33" t="s">
        <v>195</v>
      </c>
      <c r="C33">
        <v>0.1</v>
      </c>
      <c r="D33">
        <v>0.3</v>
      </c>
      <c r="E33">
        <v>0.5</v>
      </c>
      <c r="F33">
        <v>0.7</v>
      </c>
      <c r="G33" s="6">
        <v>0.9</v>
      </c>
    </row>
    <row r="34" spans="1:7" ht="12.75" customHeight="1" x14ac:dyDescent="0.25">
      <c r="A34" s="34" t="s">
        <v>5</v>
      </c>
      <c r="B34" s="51">
        <f>DGET(data,"stderr_daily",_xlnm.Criteria)</f>
        <v>1.9709194079041481E-2</v>
      </c>
      <c r="C34" s="50">
        <f>IF($B34=0,"n/a",NORMINV(C$33,Table!$H34,$B34))</f>
        <v>-1.6387983895160489E-2</v>
      </c>
      <c r="D34" s="50">
        <f>IF($B34=0,"n/a",NORMINV(D$33,Table!$H34,$B34))</f>
        <v>-1.4651468476541418E-3</v>
      </c>
      <c r="E34" s="50">
        <f>IF($B34=0,"n/a",NORMINV(E$33,Table!$H34,$B34))</f>
        <v>8.8703646324574947E-3</v>
      </c>
      <c r="F34" s="50">
        <f>IF($B34=0,"n/a",NORMINV(F$33,Table!$H34,$B34))</f>
        <v>1.9205876112569131E-2</v>
      </c>
      <c r="G34" s="50">
        <f>IF($B34=0,"n/a",NORMINV(G$33,Table!$H34,$B34))</f>
        <v>3.4128713160075479E-2</v>
      </c>
    </row>
    <row r="35" spans="1:7" ht="12.75" customHeight="1" x14ac:dyDescent="0.25">
      <c r="A35" t="s">
        <v>220</v>
      </c>
      <c r="B35" s="51">
        <f>DGET(data,"stderr_peak",_xlnm.Criteria)</f>
        <v>2.4305669590830803E-2</v>
      </c>
      <c r="C35" s="50">
        <f>IF($B35=0,"n/a",NORMINV(C$33,Table!$H35,$B35))</f>
        <v>0.13262232663174633</v>
      </c>
      <c r="D35" s="50">
        <f>IF($B35=0,"n/a",NORMINV(D$33,Table!$H35,$B35))</f>
        <v>0.15102538995234144</v>
      </c>
      <c r="E35" s="50">
        <f>IF($B35=0,"n/a",NORMINV(E$33,Table!$H35,$B35))</f>
        <v>0.16377129554748535</v>
      </c>
      <c r="F35" s="50">
        <f>IF($B35=0,"n/a",NORMINV(F$33,Table!$H35,$B35))</f>
        <v>0.17651720114262925</v>
      </c>
      <c r="G35" s="50">
        <f>IF($B35=0,"n/a",NORMINV(G$33,Table!$H35,$B35))</f>
        <v>0.19492026446322436</v>
      </c>
    </row>
    <row r="36" spans="1:7" ht="12.75" customHeight="1" x14ac:dyDescent="0.25">
      <c r="A36" s="35" t="s">
        <v>219</v>
      </c>
      <c r="B36" s="51">
        <f>DGET(data,"stderr_offpeak",_xlnm.Criteria)</f>
        <v>2.0310495048761368E-2</v>
      </c>
      <c r="C36" s="50">
        <f>IF($B36=0,"n/a",NORMINV(C$33,Table!$H36,$B36))</f>
        <v>-6.8659794784882267E-2</v>
      </c>
      <c r="D36" s="50">
        <f>IF($B36=0,"n/a",NORMINV(D$33,Table!$H36,$B36))</f>
        <v>-5.3281682075080862E-2</v>
      </c>
      <c r="E36" s="50">
        <f>IF($B36=0,"n/a",NORMINV(E$33,Table!$H36,$B36))</f>
        <v>-4.2630848058156277E-2</v>
      </c>
      <c r="F36" s="50">
        <f>IF($B36=0,"n/a",NORMINV(F$33,Table!$H36,$B36))</f>
        <v>-3.1980014041231693E-2</v>
      </c>
      <c r="G36" s="50">
        <f>IF($B36=0,"n/a",NORMINV(G$33,Table!$H36,$B36))</f>
        <v>-1.6601901331430288E-2</v>
      </c>
    </row>
    <row r="37" spans="1:7" x14ac:dyDescent="0.25">
      <c r="B37" s="34"/>
      <c r="F37" s="6"/>
      <c r="G37" s="6"/>
    </row>
    <row r="38" spans="1:7" x14ac:dyDescent="0.25">
      <c r="A38" s="34"/>
      <c r="B38" s="51"/>
      <c r="F38" s="6"/>
      <c r="G38" s="6"/>
    </row>
    <row r="39" spans="1:7" x14ac:dyDescent="0.25">
      <c r="B39" s="51"/>
      <c r="F39" s="6"/>
      <c r="G39" s="6"/>
    </row>
    <row r="40" spans="1:7" x14ac:dyDescent="0.25">
      <c r="B40" s="51"/>
      <c r="F40" s="6"/>
      <c r="G40" s="6"/>
    </row>
    <row r="41" spans="1:7" x14ac:dyDescent="0.25">
      <c r="A41" s="35"/>
      <c r="B41" s="51"/>
      <c r="F41" s="6"/>
      <c r="G41" s="6"/>
    </row>
    <row r="42" spans="1:7" x14ac:dyDescent="0.25">
      <c r="B42" s="34"/>
      <c r="F42" s="6"/>
      <c r="G42" s="6"/>
    </row>
    <row r="43" spans="1:7" x14ac:dyDescent="0.25">
      <c r="A43" s="34"/>
      <c r="B43" s="51"/>
      <c r="F43" s="6"/>
      <c r="G43" s="6"/>
    </row>
    <row r="44" spans="1:7" x14ac:dyDescent="0.25">
      <c r="B44" s="51"/>
      <c r="F44" s="6"/>
      <c r="G44" s="6"/>
    </row>
    <row r="45" spans="1:7" x14ac:dyDescent="0.25">
      <c r="B45" s="51"/>
      <c r="G45" s="6"/>
    </row>
    <row r="46" spans="1:7" x14ac:dyDescent="0.25">
      <c r="A46" s="35"/>
      <c r="B46" s="51"/>
      <c r="G46" s="6"/>
    </row>
    <row r="47" spans="1:7" x14ac:dyDescent="0.25">
      <c r="G47" s="6"/>
    </row>
    <row r="48" spans="1:7" x14ac:dyDescent="0.25">
      <c r="G48" s="6"/>
    </row>
    <row r="49" spans="7:7" x14ac:dyDescent="0.25">
      <c r="G49" s="6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Y775"/>
  <sheetViews>
    <sheetView zoomScaleNormal="100" workbookViewId="0">
      <pane xSplit="8" ySplit="1" topLeftCell="I2" activePane="bottomRight" state="frozen"/>
      <selection pane="topRight"/>
      <selection pane="bottomLeft"/>
      <selection pane="bottomRight" activeCell="I2" sqref="I2"/>
    </sheetView>
  </sheetViews>
  <sheetFormatPr defaultRowHeight="12.5" x14ac:dyDescent="0.25"/>
  <cols>
    <col min="1" max="4" width="15.54296875" customWidth="1"/>
    <col min="5" max="5" width="16.453125" customWidth="1"/>
    <col min="6" max="6" width="11.81640625" customWidth="1"/>
    <col min="7" max="7" width="16" customWidth="1"/>
    <col min="8" max="179" width="10.7265625" customWidth="1"/>
    <col min="180" max="180" width="12" bestFit="1" customWidth="1"/>
    <col min="181" max="181" width="9.26953125" customWidth="1"/>
    <col min="182" max="184" width="10.1796875" bestFit="1" customWidth="1"/>
  </cols>
  <sheetData>
    <row r="1" spans="1:181" x14ac:dyDescent="0.25">
      <c r="A1" t="s">
        <v>226</v>
      </c>
      <c r="B1" t="s">
        <v>227</v>
      </c>
      <c r="C1" t="s">
        <v>228</v>
      </c>
      <c r="D1" t="s">
        <v>215</v>
      </c>
      <c r="E1" t="s">
        <v>216</v>
      </c>
      <c r="F1" t="s">
        <v>189</v>
      </c>
      <c r="G1" t="s">
        <v>197</v>
      </c>
      <c r="H1" t="s">
        <v>201</v>
      </c>
      <c r="I1" t="s">
        <v>154</v>
      </c>
      <c r="J1" t="s">
        <v>155</v>
      </c>
      <c r="K1" t="s">
        <v>156</v>
      </c>
      <c r="L1" t="s">
        <v>157</v>
      </c>
      <c r="M1" t="s">
        <v>158</v>
      </c>
      <c r="N1" t="s">
        <v>159</v>
      </c>
      <c r="O1" t="s">
        <v>160</v>
      </c>
      <c r="P1" t="s">
        <v>161</v>
      </c>
      <c r="Q1" t="s">
        <v>162</v>
      </c>
      <c r="R1" t="s">
        <v>163</v>
      </c>
      <c r="S1" t="s">
        <v>164</v>
      </c>
      <c r="T1" t="s">
        <v>165</v>
      </c>
      <c r="U1" t="s">
        <v>166</v>
      </c>
      <c r="V1" t="s">
        <v>167</v>
      </c>
      <c r="W1" t="s">
        <v>168</v>
      </c>
      <c r="X1" t="s">
        <v>169</v>
      </c>
      <c r="Y1" t="s">
        <v>170</v>
      </c>
      <c r="Z1" t="s">
        <v>171</v>
      </c>
      <c r="AA1" t="s">
        <v>172</v>
      </c>
      <c r="AB1" t="s">
        <v>173</v>
      </c>
      <c r="AC1" t="s">
        <v>174</v>
      </c>
      <c r="AD1" t="s">
        <v>175</v>
      </c>
      <c r="AE1" t="s">
        <v>176</v>
      </c>
      <c r="AF1" t="s">
        <v>177</v>
      </c>
      <c r="AG1" t="s">
        <v>9</v>
      </c>
      <c r="AH1" t="s">
        <v>10</v>
      </c>
      <c r="AI1" t="s">
        <v>11</v>
      </c>
      <c r="AJ1" t="s">
        <v>12</v>
      </c>
      <c r="AK1" t="s">
        <v>13</v>
      </c>
      <c r="AL1" t="s">
        <v>14</v>
      </c>
      <c r="AM1" t="s">
        <v>15</v>
      </c>
      <c r="AN1" t="s">
        <v>16</v>
      </c>
      <c r="AO1" t="s">
        <v>17</v>
      </c>
      <c r="AP1" t="s">
        <v>18</v>
      </c>
      <c r="AQ1" t="s">
        <v>19</v>
      </c>
      <c r="AR1" t="s">
        <v>20</v>
      </c>
      <c r="AS1" t="s">
        <v>21</v>
      </c>
      <c r="AT1" t="s">
        <v>22</v>
      </c>
      <c r="AU1" t="s">
        <v>23</v>
      </c>
      <c r="AV1" t="s">
        <v>24</v>
      </c>
      <c r="AW1" t="s">
        <v>25</v>
      </c>
      <c r="AX1" t="s">
        <v>26</v>
      </c>
      <c r="AY1" t="s">
        <v>27</v>
      </c>
      <c r="AZ1" t="s">
        <v>28</v>
      </c>
      <c r="BA1" t="s">
        <v>29</v>
      </c>
      <c r="BB1" t="s">
        <v>30</v>
      </c>
      <c r="BC1" t="s">
        <v>31</v>
      </c>
      <c r="BD1" t="s">
        <v>32</v>
      </c>
      <c r="BE1" t="s">
        <v>33</v>
      </c>
      <c r="BF1" t="s">
        <v>34</v>
      </c>
      <c r="BG1" t="s">
        <v>35</v>
      </c>
      <c r="BH1" t="s">
        <v>36</v>
      </c>
      <c r="BI1" t="s">
        <v>37</v>
      </c>
      <c r="BJ1" t="s">
        <v>38</v>
      </c>
      <c r="BK1" t="s">
        <v>39</v>
      </c>
      <c r="BL1" t="s">
        <v>40</v>
      </c>
      <c r="BM1" t="s">
        <v>41</v>
      </c>
      <c r="BN1" t="s">
        <v>42</v>
      </c>
      <c r="BO1" t="s">
        <v>43</v>
      </c>
      <c r="BP1" t="s">
        <v>44</v>
      </c>
      <c r="BQ1" t="s">
        <v>45</v>
      </c>
      <c r="BR1" t="s">
        <v>46</v>
      </c>
      <c r="BS1" t="s">
        <v>47</v>
      </c>
      <c r="BT1" t="s">
        <v>48</v>
      </c>
      <c r="BU1" t="s">
        <v>49</v>
      </c>
      <c r="BV1" t="s">
        <v>50</v>
      </c>
      <c r="BW1" t="s">
        <v>51</v>
      </c>
      <c r="BX1" t="s">
        <v>52</v>
      </c>
      <c r="BY1" t="s">
        <v>53</v>
      </c>
      <c r="BZ1" t="s">
        <v>54</v>
      </c>
      <c r="CA1" t="s">
        <v>55</v>
      </c>
      <c r="CB1" t="s">
        <v>56</v>
      </c>
      <c r="CC1" t="s">
        <v>57</v>
      </c>
      <c r="CD1" t="s">
        <v>58</v>
      </c>
      <c r="CE1" t="s">
        <v>59</v>
      </c>
      <c r="CF1" t="s">
        <v>60</v>
      </c>
      <c r="CG1" t="s">
        <v>61</v>
      </c>
      <c r="CH1" t="s">
        <v>62</v>
      </c>
      <c r="CI1" t="s">
        <v>63</v>
      </c>
      <c r="CJ1" t="s">
        <v>64</v>
      </c>
      <c r="CK1" t="s">
        <v>65</v>
      </c>
      <c r="CL1" t="s">
        <v>66</v>
      </c>
      <c r="CM1" t="s">
        <v>67</v>
      </c>
      <c r="CN1" t="s">
        <v>68</v>
      </c>
      <c r="CO1" t="s">
        <v>69</v>
      </c>
      <c r="CP1" t="s">
        <v>70</v>
      </c>
      <c r="CQ1" t="s">
        <v>71</v>
      </c>
      <c r="CR1" t="s">
        <v>72</v>
      </c>
      <c r="CS1" t="s">
        <v>73</v>
      </c>
      <c r="CT1" t="s">
        <v>74</v>
      </c>
      <c r="CU1" t="s">
        <v>75</v>
      </c>
      <c r="CV1" t="s">
        <v>76</v>
      </c>
      <c r="CW1" t="s">
        <v>77</v>
      </c>
      <c r="CX1" t="s">
        <v>78</v>
      </c>
      <c r="CY1" t="s">
        <v>79</v>
      </c>
      <c r="CZ1" t="s">
        <v>80</v>
      </c>
      <c r="DA1" t="s">
        <v>81</v>
      </c>
      <c r="DB1" t="s">
        <v>82</v>
      </c>
      <c r="DC1" t="s">
        <v>83</v>
      </c>
      <c r="DD1" t="s">
        <v>84</v>
      </c>
      <c r="DE1" t="s">
        <v>85</v>
      </c>
      <c r="DF1" t="s">
        <v>86</v>
      </c>
      <c r="DG1" t="s">
        <v>87</v>
      </c>
      <c r="DH1" t="s">
        <v>88</v>
      </c>
      <c r="DI1" t="s">
        <v>89</v>
      </c>
      <c r="DJ1" t="s">
        <v>90</v>
      </c>
      <c r="DK1" t="s">
        <v>91</v>
      </c>
      <c r="DL1" t="s">
        <v>92</v>
      </c>
      <c r="DM1" t="s">
        <v>93</v>
      </c>
      <c r="DN1" t="s">
        <v>94</v>
      </c>
      <c r="DO1" t="s">
        <v>95</v>
      </c>
      <c r="DP1" t="s">
        <v>96</v>
      </c>
      <c r="DQ1" t="s">
        <v>97</v>
      </c>
      <c r="DR1" t="s">
        <v>98</v>
      </c>
      <c r="DS1" t="s">
        <v>99</v>
      </c>
      <c r="DT1" t="s">
        <v>100</v>
      </c>
      <c r="DU1" t="s">
        <v>101</v>
      </c>
      <c r="DV1" t="s">
        <v>102</v>
      </c>
      <c r="DW1" t="s">
        <v>103</v>
      </c>
      <c r="DX1" t="s">
        <v>104</v>
      </c>
      <c r="DY1" t="s">
        <v>105</v>
      </c>
      <c r="DZ1" t="s">
        <v>106</v>
      </c>
      <c r="EA1" t="s">
        <v>107</v>
      </c>
      <c r="EB1" t="s">
        <v>108</v>
      </c>
      <c r="EC1" t="s">
        <v>109</v>
      </c>
      <c r="ED1" t="s">
        <v>110</v>
      </c>
      <c r="EE1" t="s">
        <v>111</v>
      </c>
      <c r="EF1" t="s">
        <v>112</v>
      </c>
      <c r="EG1" t="s">
        <v>113</v>
      </c>
      <c r="EH1" t="s">
        <v>114</v>
      </c>
      <c r="EI1" t="s">
        <v>115</v>
      </c>
      <c r="EJ1" t="s">
        <v>116</v>
      </c>
      <c r="EK1" t="s">
        <v>117</v>
      </c>
      <c r="EL1" t="s">
        <v>118</v>
      </c>
      <c r="EM1" t="s">
        <v>119</v>
      </c>
      <c r="EN1" t="s">
        <v>120</v>
      </c>
      <c r="EO1" t="s">
        <v>121</v>
      </c>
      <c r="EP1" t="s">
        <v>122</v>
      </c>
      <c r="EQ1" t="s">
        <v>123</v>
      </c>
      <c r="ER1" t="s">
        <v>124</v>
      </c>
      <c r="ES1" t="s">
        <v>125</v>
      </c>
      <c r="ET1" t="s">
        <v>126</v>
      </c>
      <c r="EU1" t="s">
        <v>127</v>
      </c>
      <c r="EV1" t="s">
        <v>128</v>
      </c>
      <c r="EW1" t="s">
        <v>129</v>
      </c>
      <c r="EX1" t="s">
        <v>130</v>
      </c>
      <c r="EY1" t="s">
        <v>131</v>
      </c>
      <c r="EZ1" t="s">
        <v>132</v>
      </c>
      <c r="FA1" t="s">
        <v>133</v>
      </c>
      <c r="FB1" t="s">
        <v>134</v>
      </c>
      <c r="FC1" t="s">
        <v>135</v>
      </c>
      <c r="FD1" t="s">
        <v>136</v>
      </c>
      <c r="FE1" t="s">
        <v>137</v>
      </c>
      <c r="FF1" t="s">
        <v>138</v>
      </c>
      <c r="FG1" t="s">
        <v>139</v>
      </c>
      <c r="FH1" t="s">
        <v>140</v>
      </c>
      <c r="FI1" t="s">
        <v>141</v>
      </c>
      <c r="FJ1" t="s">
        <v>142</v>
      </c>
      <c r="FK1" t="s">
        <v>143</v>
      </c>
      <c r="FL1" t="s">
        <v>144</v>
      </c>
      <c r="FM1" t="s">
        <v>145</v>
      </c>
      <c r="FN1" t="s">
        <v>146</v>
      </c>
      <c r="FO1" t="s">
        <v>147</v>
      </c>
      <c r="FP1" t="s">
        <v>148</v>
      </c>
      <c r="FQ1" t="s">
        <v>149</v>
      </c>
      <c r="FR1" t="s">
        <v>150</v>
      </c>
      <c r="FS1" t="s">
        <v>151</v>
      </c>
      <c r="FT1" t="s">
        <v>152</v>
      </c>
      <c r="FU1" t="s">
        <v>225</v>
      </c>
      <c r="FV1" t="s">
        <v>223</v>
      </c>
      <c r="FW1" t="s">
        <v>224</v>
      </c>
      <c r="FX1" t="s">
        <v>244</v>
      </c>
      <c r="FY1" t="s">
        <v>237</v>
      </c>
    </row>
    <row r="2" spans="1:181" x14ac:dyDescent="0.25">
      <c r="A2" t="s">
        <v>186</v>
      </c>
      <c r="B2" t="s">
        <v>236</v>
      </c>
      <c r="C2" t="s">
        <v>2</v>
      </c>
      <c r="D2" t="s">
        <v>202</v>
      </c>
      <c r="E2" t="s">
        <v>239</v>
      </c>
      <c r="F2" t="s">
        <v>1</v>
      </c>
      <c r="G2" t="s">
        <v>198</v>
      </c>
      <c r="H2" s="86">
        <v>24613</v>
      </c>
      <c r="I2" s="86">
        <v>37.75323486328125</v>
      </c>
      <c r="J2" s="86">
        <v>35.671989440917969</v>
      </c>
      <c r="K2" s="86">
        <v>34.482051849365234</v>
      </c>
      <c r="L2" s="86">
        <v>34.368019104003906</v>
      </c>
      <c r="M2" s="86">
        <v>34.803157806396484</v>
      </c>
      <c r="N2" s="86">
        <v>37.501937866210938</v>
      </c>
      <c r="O2" s="86">
        <v>42.403652191162109</v>
      </c>
      <c r="P2" s="86">
        <v>45.569568634033203</v>
      </c>
      <c r="Q2" s="86">
        <v>44.327274322509766</v>
      </c>
      <c r="R2" s="86">
        <v>43.152690887451172</v>
      </c>
      <c r="S2" s="86">
        <v>42.167564392089844</v>
      </c>
      <c r="T2" s="86">
        <v>40.917446136474609</v>
      </c>
      <c r="U2" s="86">
        <v>39.852867126464844</v>
      </c>
      <c r="V2" s="86">
        <v>38.409458160400391</v>
      </c>
      <c r="W2" s="86">
        <v>37.170242309570313</v>
      </c>
      <c r="X2" s="86">
        <v>38.113033294677734</v>
      </c>
      <c r="Y2" s="86">
        <v>40.454189300537109</v>
      </c>
      <c r="Z2" s="86">
        <v>47.665615081787109</v>
      </c>
      <c r="AA2" s="86">
        <v>53.319149017333984</v>
      </c>
      <c r="AB2" s="86">
        <v>54.128269195556641</v>
      </c>
      <c r="AC2" s="86">
        <v>54.004604339599609</v>
      </c>
      <c r="AD2" s="86">
        <v>51.645736694335938</v>
      </c>
      <c r="AE2" s="86">
        <v>46.390380859375</v>
      </c>
      <c r="AF2" s="86">
        <v>41.128978729248047</v>
      </c>
      <c r="AG2" s="86">
        <v>-5.8420085906982422</v>
      </c>
      <c r="AH2" s="86">
        <v>-5.2989516258239746</v>
      </c>
      <c r="AI2" s="86">
        <v>-4.6374216079711914</v>
      </c>
      <c r="AJ2" s="86">
        <v>-3.9397692680358887</v>
      </c>
      <c r="AK2" s="86">
        <v>-4.0245542526245117</v>
      </c>
      <c r="AL2" s="86">
        <v>-4.1217570304870605</v>
      </c>
      <c r="AM2" s="86">
        <v>-4.3603129386901855</v>
      </c>
      <c r="AN2" s="86">
        <v>-4.7271938323974609</v>
      </c>
      <c r="AO2" s="86">
        <v>-5.8358926773071289</v>
      </c>
      <c r="AP2" s="86">
        <v>-3.944303035736084</v>
      </c>
      <c r="AQ2" s="86">
        <v>-3.9026696681976318</v>
      </c>
      <c r="AR2" s="86">
        <v>-3.4586000442504883</v>
      </c>
      <c r="AS2" s="86">
        <v>-3.0799219608306885</v>
      </c>
      <c r="AT2" s="86">
        <v>-3.5727379322052002</v>
      </c>
      <c r="AU2" s="86">
        <v>-3.813018798828125</v>
      </c>
      <c r="AV2" s="86">
        <v>-2.1923317909240723</v>
      </c>
      <c r="AW2" s="86">
        <v>-1.0481716394424438</v>
      </c>
      <c r="AX2" s="86">
        <v>-1.0288565158843994</v>
      </c>
      <c r="AY2" s="86">
        <v>-0.2699122428894043</v>
      </c>
      <c r="AZ2" s="86">
        <v>0.67227017879486084</v>
      </c>
      <c r="BA2" s="86">
        <v>0.9712212085723877</v>
      </c>
      <c r="BB2" s="86">
        <v>-3.2367751598358154</v>
      </c>
      <c r="BC2" s="86">
        <v>-4.9516797065734863</v>
      </c>
      <c r="BD2" s="86">
        <v>-5.7879061698913574</v>
      </c>
      <c r="BE2" s="86">
        <v>-4.8718533515930176</v>
      </c>
      <c r="BF2" s="86">
        <v>-4.3361115455627441</v>
      </c>
      <c r="BG2" s="86">
        <v>-3.6847970485687256</v>
      </c>
      <c r="BH2" s="86">
        <v>-2.9627490043640137</v>
      </c>
      <c r="BI2" s="86">
        <v>-3.0394182205200195</v>
      </c>
      <c r="BJ2" s="86">
        <v>-3.1312723159790039</v>
      </c>
      <c r="BK2" s="86">
        <v>-3.2522943019866943</v>
      </c>
      <c r="BL2" s="86">
        <v>-3.6365776062011719</v>
      </c>
      <c r="BM2" s="86">
        <v>-4.6193509101867676</v>
      </c>
      <c r="BN2" s="86">
        <v>-2.9890050888061523</v>
      </c>
      <c r="BO2" s="86">
        <v>-2.9622561931610107</v>
      </c>
      <c r="BP2" s="86">
        <v>-2.5829899311065674</v>
      </c>
      <c r="BQ2" s="86">
        <v>-2.2188456058502197</v>
      </c>
      <c r="BR2" s="86">
        <v>-2.6973001956939697</v>
      </c>
      <c r="BS2" s="86">
        <v>-2.9635074138641357</v>
      </c>
      <c r="BT2" s="86">
        <v>-1.3737637996673584</v>
      </c>
      <c r="BU2" s="86">
        <v>-0.21013933420181274</v>
      </c>
      <c r="BV2" s="86">
        <v>-3.0699843540787697E-2</v>
      </c>
      <c r="BW2" s="86">
        <v>0.83240306377410889</v>
      </c>
      <c r="BX2" s="86">
        <v>1.5415922403335571</v>
      </c>
      <c r="BY2" s="86">
        <v>1.8285634517669678</v>
      </c>
      <c r="BZ2" s="86">
        <v>-2.2727923393249512</v>
      </c>
      <c r="CA2" s="86">
        <v>-3.9595112800598145</v>
      </c>
      <c r="CB2" s="86">
        <v>-4.8004131317138672</v>
      </c>
      <c r="CC2" s="86">
        <v>-4.1999268531799316</v>
      </c>
      <c r="CD2" s="86">
        <v>-3.6692512035369873</v>
      </c>
      <c r="CE2" s="86">
        <v>-3.0250120162963867</v>
      </c>
      <c r="CF2" s="86">
        <v>-2.2860677242279053</v>
      </c>
      <c r="CG2" s="86">
        <v>-2.3571157455444336</v>
      </c>
      <c r="CH2" s="86">
        <v>-2.445265531539917</v>
      </c>
      <c r="CI2" s="86">
        <v>-2.4848840236663818</v>
      </c>
      <c r="CJ2" s="86">
        <v>-2.8812201023101807</v>
      </c>
      <c r="CK2" s="86">
        <v>-3.7767782211303711</v>
      </c>
      <c r="CL2" s="86">
        <v>-2.3273684978485107</v>
      </c>
      <c r="CM2" s="86">
        <v>-2.3109285831451416</v>
      </c>
      <c r="CN2" s="86">
        <v>-1.976544976234436</v>
      </c>
      <c r="CO2" s="86">
        <v>-1.6224665641784668</v>
      </c>
      <c r="CP2" s="86">
        <v>-2.0909748077392578</v>
      </c>
      <c r="CQ2" s="86">
        <v>-2.375138521194458</v>
      </c>
      <c r="CR2" s="86">
        <v>-0.80682611465454102</v>
      </c>
      <c r="CS2" s="86">
        <v>0.37027925252914429</v>
      </c>
      <c r="CT2" s="86">
        <v>0.66062045097351074</v>
      </c>
      <c r="CU2" s="86">
        <v>1.5958633422851563</v>
      </c>
      <c r="CV2" s="86">
        <v>2.1436820030212402</v>
      </c>
      <c r="CW2" s="86">
        <v>2.422356128692627</v>
      </c>
      <c r="CX2" s="86">
        <v>-1.6051406860351563</v>
      </c>
      <c r="CY2" s="86">
        <v>-3.2723383903503418</v>
      </c>
      <c r="CZ2" s="86">
        <v>-4.116478443145752</v>
      </c>
      <c r="DA2" s="86">
        <v>-3.5280003547668457</v>
      </c>
      <c r="DB2" s="86">
        <v>-3.0023910999298096</v>
      </c>
      <c r="DC2" s="86">
        <v>-2.3652269840240479</v>
      </c>
      <c r="DD2" s="86">
        <v>-1.6093864440917969</v>
      </c>
      <c r="DE2" s="86">
        <v>-1.6748133897781372</v>
      </c>
      <c r="DF2" s="86">
        <v>-1.7592588663101196</v>
      </c>
      <c r="DG2" s="86">
        <v>-1.7174737453460693</v>
      </c>
      <c r="DH2" s="86">
        <v>-2.1258625984191895</v>
      </c>
      <c r="DI2" s="86">
        <v>-2.9342052936553955</v>
      </c>
      <c r="DJ2" s="86">
        <v>-1.6657319068908691</v>
      </c>
      <c r="DK2" s="86">
        <v>-1.6596009731292725</v>
      </c>
      <c r="DL2" s="86">
        <v>-1.3701000213623047</v>
      </c>
      <c r="DM2" s="86">
        <v>-1.0260876417160034</v>
      </c>
      <c r="DN2" s="86">
        <v>-1.4846494197845459</v>
      </c>
      <c r="DO2" s="86">
        <v>-1.7867695093154907</v>
      </c>
      <c r="DP2" s="86">
        <v>-0.23988839983940125</v>
      </c>
      <c r="DQ2" s="86">
        <v>0.95069783926010132</v>
      </c>
      <c r="DR2" s="86">
        <v>1.3519407510757446</v>
      </c>
      <c r="DS2" s="86">
        <v>2.3593235015869141</v>
      </c>
      <c r="DT2" s="86">
        <v>2.7457718849182129</v>
      </c>
      <c r="DU2" s="86">
        <v>3.0161488056182861</v>
      </c>
      <c r="DV2" s="86">
        <v>-0.9374890923500061</v>
      </c>
      <c r="DW2" s="86">
        <v>-2.5851655006408691</v>
      </c>
      <c r="DX2" s="86">
        <v>-3.4325437545776367</v>
      </c>
      <c r="DY2" s="86">
        <v>-2.5578453540802002</v>
      </c>
      <c r="DZ2" s="86">
        <v>-2.03955078125</v>
      </c>
      <c r="EA2" s="86">
        <v>-1.4126023054122925</v>
      </c>
      <c r="EB2" s="86">
        <v>-0.6323661208152771</v>
      </c>
      <c r="EC2" s="86">
        <v>-0.68967711925506592</v>
      </c>
      <c r="ED2" s="86">
        <v>-0.76877409219741821</v>
      </c>
      <c r="EE2" s="86">
        <v>-0.60945534706115723</v>
      </c>
      <c r="EF2" s="86">
        <v>-1.0352463722229004</v>
      </c>
      <c r="EG2" s="86">
        <v>-1.7176640033721924</v>
      </c>
      <c r="EH2" s="86">
        <v>-0.71043384075164795</v>
      </c>
      <c r="EI2" s="86">
        <v>-0.71918743848800659</v>
      </c>
      <c r="EJ2" s="86">
        <v>-0.49448993802070618</v>
      </c>
      <c r="EK2" s="86">
        <v>-0.16501116752624512</v>
      </c>
      <c r="EL2" s="86">
        <v>-0.60921180248260498</v>
      </c>
      <c r="EM2" s="86">
        <v>-0.93725812435150146</v>
      </c>
      <c r="EN2" s="86">
        <v>0.57867962121963501</v>
      </c>
      <c r="EO2" s="86">
        <v>1.7887301445007324</v>
      </c>
      <c r="EP2" s="86">
        <v>2.3500974178314209</v>
      </c>
      <c r="EQ2" s="86">
        <v>3.4616389274597168</v>
      </c>
      <c r="ER2" s="86">
        <v>3.6150937080383301</v>
      </c>
      <c r="ES2" s="86">
        <v>3.8734910488128662</v>
      </c>
      <c r="ET2" s="86">
        <v>2.649373933672905E-2</v>
      </c>
      <c r="EU2" s="86">
        <v>-1.5929968357086182</v>
      </c>
      <c r="EV2" s="86">
        <v>-2.4450504779815674</v>
      </c>
      <c r="EW2" s="86">
        <v>48.289745330810547</v>
      </c>
      <c r="EX2" s="86">
        <v>47.693748474121094</v>
      </c>
      <c r="EY2" s="86">
        <v>47.298976898193359</v>
      </c>
      <c r="EZ2" s="86">
        <v>46.926597595214844</v>
      </c>
      <c r="FA2" s="86">
        <v>46.601650238037109</v>
      </c>
      <c r="FB2" s="86">
        <v>46.537406921386719</v>
      </c>
      <c r="FC2" s="86">
        <v>46.482784271240234</v>
      </c>
      <c r="FD2" s="86">
        <v>46.858108520507813</v>
      </c>
      <c r="FE2" s="86">
        <v>49.029876708984375</v>
      </c>
      <c r="FF2" s="86">
        <v>51.904880523681641</v>
      </c>
      <c r="FG2" s="86">
        <v>54.475421905517578</v>
      </c>
      <c r="FH2" s="86">
        <v>56.507057189941406</v>
      </c>
      <c r="FI2" s="86">
        <v>57.800872802734375</v>
      </c>
      <c r="FJ2" s="86">
        <v>58.624355316162109</v>
      </c>
      <c r="FK2" s="86">
        <v>59.099868774414063</v>
      </c>
      <c r="FL2" s="86">
        <v>58.864456176757813</v>
      </c>
      <c r="FM2" s="86">
        <v>57.426231384277344</v>
      </c>
      <c r="FN2" s="86">
        <v>55.258110046386719</v>
      </c>
      <c r="FO2" s="86">
        <v>53.797313690185547</v>
      </c>
      <c r="FP2" s="86">
        <v>52.616737365722656</v>
      </c>
      <c r="FQ2" s="86">
        <v>51.786026000976563</v>
      </c>
      <c r="FR2" s="86">
        <v>51.023788452148438</v>
      </c>
      <c r="FS2" s="86">
        <v>50.275489807128906</v>
      </c>
      <c r="FT2" s="86">
        <v>49.541439056396484</v>
      </c>
      <c r="FU2" s="86">
        <v>0.97769218683242798</v>
      </c>
      <c r="FV2" s="86">
        <v>1.1136035919189453</v>
      </c>
      <c r="FW2" s="86">
        <v>1.0300451517105103</v>
      </c>
      <c r="FX2" s="86">
        <v>1071.5</v>
      </c>
      <c r="FY2" s="86">
        <v>1</v>
      </c>
    </row>
    <row r="3" spans="1:181" x14ac:dyDescent="0.25">
      <c r="A3" t="s">
        <v>186</v>
      </c>
      <c r="B3" t="s">
        <v>236</v>
      </c>
      <c r="C3" t="s">
        <v>2</v>
      </c>
      <c r="D3" t="s">
        <v>202</v>
      </c>
      <c r="E3" t="s">
        <v>239</v>
      </c>
      <c r="F3" t="s">
        <v>1</v>
      </c>
      <c r="G3" t="s">
        <v>200</v>
      </c>
      <c r="H3" s="86">
        <v>5246</v>
      </c>
      <c r="I3" s="86">
        <v>7.3044867515563965</v>
      </c>
      <c r="J3" s="86">
        <v>6.8146982192993164</v>
      </c>
      <c r="K3" s="86">
        <v>6.4626712799072266</v>
      </c>
      <c r="L3" s="86">
        <v>6.3236322402954102</v>
      </c>
      <c r="M3" s="86">
        <v>6.3025784492492676</v>
      </c>
      <c r="N3" s="86">
        <v>6.5688538551330566</v>
      </c>
      <c r="O3" s="86">
        <v>7.3187828063964844</v>
      </c>
      <c r="P3" s="86">
        <v>8.1367712020874023</v>
      </c>
      <c r="Q3" s="86">
        <v>7.8058376312255859</v>
      </c>
      <c r="R3" s="86">
        <v>7.4960536956787109</v>
      </c>
      <c r="S3" s="86">
        <v>7.4541130065917969</v>
      </c>
      <c r="T3" s="86">
        <v>7.4759354591369629</v>
      </c>
      <c r="U3" s="86">
        <v>7.2996883392333984</v>
      </c>
      <c r="V3" s="86">
        <v>7.0929193496704102</v>
      </c>
      <c r="W3" s="86">
        <v>6.9630165100097656</v>
      </c>
      <c r="X3" s="86">
        <v>7.0870709419250488</v>
      </c>
      <c r="Y3" s="86">
        <v>7.6763753890991211</v>
      </c>
      <c r="Z3" s="86">
        <v>8.8292770385742188</v>
      </c>
      <c r="AA3" s="86">
        <v>9.7285528182983398</v>
      </c>
      <c r="AB3" s="86">
        <v>9.9519443511962891</v>
      </c>
      <c r="AC3" s="86">
        <v>9.8178176879882813</v>
      </c>
      <c r="AD3" s="86">
        <v>9.4913930892944336</v>
      </c>
      <c r="AE3" s="86">
        <v>8.8553171157836914</v>
      </c>
      <c r="AF3" s="86">
        <v>8.1219654083251953</v>
      </c>
      <c r="AG3" s="86">
        <v>-0.54332345724105835</v>
      </c>
      <c r="AH3" s="86">
        <v>-0.43024015426635742</v>
      </c>
      <c r="AI3" s="86">
        <v>-0.50084984302520752</v>
      </c>
      <c r="AJ3" s="86">
        <v>-0.70054030418395996</v>
      </c>
      <c r="AK3" s="86">
        <v>-0.77081555128097534</v>
      </c>
      <c r="AL3" s="86">
        <v>-0.73090660572052002</v>
      </c>
      <c r="AM3" s="86">
        <v>-0.92621666193008423</v>
      </c>
      <c r="AN3" s="86">
        <v>-0.96017259359359741</v>
      </c>
      <c r="AO3" s="86">
        <v>-0.84051841497421265</v>
      </c>
      <c r="AP3" s="86">
        <v>-0.82512670755386353</v>
      </c>
      <c r="AQ3" s="86">
        <v>-0.63812577724456787</v>
      </c>
      <c r="AR3" s="86">
        <v>-0.43959131836891174</v>
      </c>
      <c r="AS3" s="86">
        <v>-0.55489975214004517</v>
      </c>
      <c r="AT3" s="86">
        <v>-0.5166466236114502</v>
      </c>
      <c r="AU3" s="86">
        <v>-0.60940670967102051</v>
      </c>
      <c r="AV3" s="86">
        <v>-0.37247654795646667</v>
      </c>
      <c r="AW3" s="86">
        <v>-0.22557327151298523</v>
      </c>
      <c r="AX3" s="86">
        <v>-0.11740916967391968</v>
      </c>
      <c r="AY3" s="86">
        <v>6.3084743916988373E-2</v>
      </c>
      <c r="AZ3" s="86">
        <v>0.19531343877315521</v>
      </c>
      <c r="BA3" s="86">
        <v>0.11626048386096954</v>
      </c>
      <c r="BB3" s="86">
        <v>-0.29723265767097473</v>
      </c>
      <c r="BC3" s="86">
        <v>-0.50855088233947754</v>
      </c>
      <c r="BD3" s="86">
        <v>-0.44349962472915649</v>
      </c>
      <c r="BE3" s="86">
        <v>-0.33073988556861877</v>
      </c>
      <c r="BF3" s="86">
        <v>-0.22289738059043884</v>
      </c>
      <c r="BG3" s="86">
        <v>-0.29476344585418701</v>
      </c>
      <c r="BH3" s="86">
        <v>-0.46809771656990051</v>
      </c>
      <c r="BI3" s="86">
        <v>-0.54475367069244385</v>
      </c>
      <c r="BJ3" s="86">
        <v>-0.50310820341110229</v>
      </c>
      <c r="BK3" s="86">
        <v>-0.68921589851379395</v>
      </c>
      <c r="BL3" s="86">
        <v>-0.71805834770202637</v>
      </c>
      <c r="BM3" s="86">
        <v>-0.61287903785705566</v>
      </c>
      <c r="BN3" s="86">
        <v>-0.62210506200790405</v>
      </c>
      <c r="BO3" s="86">
        <v>-0.43892377614974976</v>
      </c>
      <c r="BP3" s="86">
        <v>-0.24303458631038666</v>
      </c>
      <c r="BQ3" s="86">
        <v>-0.36359143257141113</v>
      </c>
      <c r="BR3" s="86">
        <v>-0.32949653267860413</v>
      </c>
      <c r="BS3" s="86">
        <v>-0.42984184622764587</v>
      </c>
      <c r="BT3" s="86">
        <v>-0.23105157911777496</v>
      </c>
      <c r="BU3" s="86">
        <v>-6.4460605382919312E-2</v>
      </c>
      <c r="BV3" s="86">
        <v>4.8253953456878662E-2</v>
      </c>
      <c r="BW3" s="86">
        <v>0.23542317748069763</v>
      </c>
      <c r="BX3" s="86">
        <v>0.37659138441085815</v>
      </c>
      <c r="BY3" s="86">
        <v>0.29362848401069641</v>
      </c>
      <c r="BZ3" s="86">
        <v>-0.10905643552541733</v>
      </c>
      <c r="CA3" s="86">
        <v>-0.30756911635398865</v>
      </c>
      <c r="CB3" s="86">
        <v>-0.22988629341125488</v>
      </c>
      <c r="CC3" s="86">
        <v>-0.18350514769554138</v>
      </c>
      <c r="CD3" s="86">
        <v>-7.9292401671409607E-2</v>
      </c>
      <c r="CE3" s="86">
        <v>-0.1520286351442337</v>
      </c>
      <c r="CF3" s="86">
        <v>-0.30710867047309875</v>
      </c>
      <c r="CG3" s="86">
        <v>-0.38818386197090149</v>
      </c>
      <c r="CH3" s="86">
        <v>-0.34533575177192688</v>
      </c>
      <c r="CI3" s="86">
        <v>-0.5250699520111084</v>
      </c>
      <c r="CJ3" s="86">
        <v>-0.55037075281143188</v>
      </c>
      <c r="CK3" s="86">
        <v>-0.45521673560142517</v>
      </c>
      <c r="CL3" s="86">
        <v>-0.48149287700653076</v>
      </c>
      <c r="CM3" s="86">
        <v>-0.30095705389976501</v>
      </c>
      <c r="CN3" s="86">
        <v>-0.10690001398324966</v>
      </c>
      <c r="CO3" s="86">
        <v>-0.23109187185764313</v>
      </c>
      <c r="CP3" s="86">
        <v>-0.19987696409225464</v>
      </c>
      <c r="CQ3" s="86">
        <v>-0.30547574162483215</v>
      </c>
      <c r="CR3" s="86">
        <v>-0.13310106098651886</v>
      </c>
      <c r="CS3" s="86">
        <v>4.7125536948442459E-2</v>
      </c>
      <c r="CT3" s="86">
        <v>0.1629917323589325</v>
      </c>
      <c r="CU3" s="86">
        <v>0.35478425025939941</v>
      </c>
      <c r="CV3" s="86">
        <v>0.50214391946792603</v>
      </c>
      <c r="CW3" s="86">
        <v>0.41647303104400635</v>
      </c>
      <c r="CX3" s="86">
        <v>2.1273836493492126E-2</v>
      </c>
      <c r="CY3" s="86">
        <v>-0.16836977005004883</v>
      </c>
      <c r="CZ3" s="86">
        <v>-8.1938356161117554E-2</v>
      </c>
      <c r="DA3" s="86">
        <v>-3.6270420998334885E-2</v>
      </c>
      <c r="DB3" s="86">
        <v>6.4312569797039032E-2</v>
      </c>
      <c r="DC3" s="86">
        <v>-9.2938132584095001E-3</v>
      </c>
      <c r="DD3" s="86">
        <v>-0.14611963927745819</v>
      </c>
      <c r="DE3" s="86">
        <v>-0.23161406815052032</v>
      </c>
      <c r="DF3" s="86">
        <v>-0.18756328523159027</v>
      </c>
      <c r="DG3" s="86">
        <v>-0.36092397570610046</v>
      </c>
      <c r="DH3" s="86">
        <v>-0.3826831579208374</v>
      </c>
      <c r="DI3" s="86">
        <v>-0.29755440354347229</v>
      </c>
      <c r="DJ3" s="86">
        <v>-0.34088069200515747</v>
      </c>
      <c r="DK3" s="86">
        <v>-0.16299034655094147</v>
      </c>
      <c r="DL3" s="86">
        <v>2.9234565794467926E-2</v>
      </c>
      <c r="DM3" s="86">
        <v>-9.8592303693294525E-2</v>
      </c>
      <c r="DN3" s="86">
        <v>-7.0257388055324554E-2</v>
      </c>
      <c r="DO3" s="86">
        <v>-0.18110963702201843</v>
      </c>
      <c r="DP3" s="86">
        <v>-3.5150550305843353E-2</v>
      </c>
      <c r="DQ3" s="86">
        <v>0.15871168673038483</v>
      </c>
      <c r="DR3" s="86">
        <v>0.27772951126098633</v>
      </c>
      <c r="DS3" s="86">
        <v>0.4741453230381012</v>
      </c>
      <c r="DT3" s="86">
        <v>0.6276964545249939</v>
      </c>
      <c r="DU3" s="86">
        <v>0.5393175482749939</v>
      </c>
      <c r="DV3" s="86">
        <v>0.15160410106182098</v>
      </c>
      <c r="DW3" s="86">
        <v>-2.917042188346386E-2</v>
      </c>
      <c r="DX3" s="86">
        <v>6.6009588539600372E-2</v>
      </c>
      <c r="DY3" s="86">
        <v>0.17631314694881439</v>
      </c>
      <c r="DZ3" s="86">
        <v>0.27165535092353821</v>
      </c>
      <c r="EA3" s="86">
        <v>0.1967926025390625</v>
      </c>
      <c r="EB3" s="86">
        <v>8.6322963237762451E-2</v>
      </c>
      <c r="EC3" s="86">
        <v>-5.5521652102470398E-3</v>
      </c>
      <c r="ED3" s="86">
        <v>4.0235109627246857E-2</v>
      </c>
      <c r="EE3" s="86">
        <v>-0.12392325699329376</v>
      </c>
      <c r="EF3" s="86">
        <v>-0.14056888222694397</v>
      </c>
      <c r="EG3" s="86">
        <v>-6.9915048778057098E-2</v>
      </c>
      <c r="EH3" s="86">
        <v>-0.13785901665687561</v>
      </c>
      <c r="EI3" s="86">
        <v>3.621167317032814E-2</v>
      </c>
      <c r="EJ3" s="86">
        <v>0.22579127550125122</v>
      </c>
      <c r="EK3" s="86">
        <v>9.2716023325920105E-2</v>
      </c>
      <c r="EL3" s="86">
        <v>0.11689268797636032</v>
      </c>
      <c r="EM3" s="86">
        <v>-1.5447477344423532E-3</v>
      </c>
      <c r="EN3" s="86">
        <v>0.10627443343400955</v>
      </c>
      <c r="EO3" s="86">
        <v>0.31982433795928955</v>
      </c>
      <c r="EP3" s="86">
        <v>0.44339263439178467</v>
      </c>
      <c r="EQ3" s="86">
        <v>0.64648377895355225</v>
      </c>
      <c r="ER3" s="86">
        <v>0.80897438526153564</v>
      </c>
      <c r="ES3" s="86">
        <v>0.71668559312820435</v>
      </c>
      <c r="ET3" s="86">
        <v>0.33978033065795898</v>
      </c>
      <c r="EU3" s="86">
        <v>0.17181132733821869</v>
      </c>
      <c r="EV3" s="86">
        <v>0.27962291240692139</v>
      </c>
      <c r="EW3" s="86">
        <v>47.724330902099609</v>
      </c>
      <c r="EX3" s="86">
        <v>47.121288299560547</v>
      </c>
      <c r="EY3" s="86">
        <v>46.579780578613281</v>
      </c>
      <c r="EZ3" s="86">
        <v>46.134159088134766</v>
      </c>
      <c r="FA3" s="86">
        <v>45.744983673095703</v>
      </c>
      <c r="FB3" s="86">
        <v>45.543346405029297</v>
      </c>
      <c r="FC3" s="86">
        <v>45.617782592773438</v>
      </c>
      <c r="FD3" s="86">
        <v>46.036598205566406</v>
      </c>
      <c r="FE3" s="86">
        <v>48.198295593261719</v>
      </c>
      <c r="FF3" s="86">
        <v>51.213310241699219</v>
      </c>
      <c r="FG3" s="86">
        <v>54.006843566894531</v>
      </c>
      <c r="FH3" s="86">
        <v>56.209091186523438</v>
      </c>
      <c r="FI3" s="86">
        <v>57.601753234863281</v>
      </c>
      <c r="FJ3" s="86">
        <v>58.514148712158203</v>
      </c>
      <c r="FK3" s="86">
        <v>59.024806976318359</v>
      </c>
      <c r="FL3" s="86">
        <v>58.682701110839844</v>
      </c>
      <c r="FM3" s="86">
        <v>57.228866577148438</v>
      </c>
      <c r="FN3" s="86">
        <v>55.072147369384766</v>
      </c>
      <c r="FO3" s="86">
        <v>53.539516448974609</v>
      </c>
      <c r="FP3" s="86">
        <v>52.197425842285156</v>
      </c>
      <c r="FQ3" s="86">
        <v>51.279708862304688</v>
      </c>
      <c r="FR3" s="86">
        <v>50.430271148681641</v>
      </c>
      <c r="FS3" s="86">
        <v>49.674713134765625</v>
      </c>
      <c r="FT3" s="86">
        <v>48.872406005859375</v>
      </c>
      <c r="FU3" s="86">
        <v>0.21027909219264984</v>
      </c>
      <c r="FV3" s="86">
        <v>0.20511236786842346</v>
      </c>
      <c r="FW3" s="86">
        <v>0.22698758542537689</v>
      </c>
      <c r="FX3" s="86">
        <v>430.59091186523438</v>
      </c>
      <c r="FY3" s="86">
        <v>1</v>
      </c>
    </row>
    <row r="4" spans="1:181" x14ac:dyDescent="0.25">
      <c r="A4" t="s">
        <v>186</v>
      </c>
      <c r="B4" t="s">
        <v>236</v>
      </c>
      <c r="C4" t="s">
        <v>2</v>
      </c>
      <c r="D4" t="s">
        <v>202</v>
      </c>
      <c r="E4" t="s">
        <v>239</v>
      </c>
      <c r="F4" t="s">
        <v>1</v>
      </c>
      <c r="G4" t="s">
        <v>1</v>
      </c>
      <c r="H4" s="86">
        <v>29859</v>
      </c>
      <c r="I4" s="86">
        <v>45.057720184326172</v>
      </c>
      <c r="J4" s="86">
        <v>42.486686706542969</v>
      </c>
      <c r="K4" s="86">
        <v>40.944721221923828</v>
      </c>
      <c r="L4" s="86">
        <v>40.691650390625</v>
      </c>
      <c r="M4" s="86">
        <v>41.105739593505859</v>
      </c>
      <c r="N4" s="86">
        <v>44.070789337158203</v>
      </c>
      <c r="O4" s="86">
        <v>49.722434997558594</v>
      </c>
      <c r="P4" s="86">
        <v>53.706340789794922</v>
      </c>
      <c r="Q4" s="86">
        <v>52.133110046386719</v>
      </c>
      <c r="R4" s="86">
        <v>50.64874267578125</v>
      </c>
      <c r="S4" s="86">
        <v>49.621677398681641</v>
      </c>
      <c r="T4" s="86">
        <v>48.393379211425781</v>
      </c>
      <c r="U4" s="86">
        <v>47.152553558349609</v>
      </c>
      <c r="V4" s="86">
        <v>45.50238037109375</v>
      </c>
      <c r="W4" s="86">
        <v>44.133258819580078</v>
      </c>
      <c r="X4" s="86">
        <v>45.200107574462891</v>
      </c>
      <c r="Y4" s="86">
        <v>48.130565643310547</v>
      </c>
      <c r="Z4" s="86">
        <v>56.494892120361328</v>
      </c>
      <c r="AA4" s="86">
        <v>63.047702789306641</v>
      </c>
      <c r="AB4" s="86">
        <v>64.080215454101563</v>
      </c>
      <c r="AC4" s="86">
        <v>63.822422027587891</v>
      </c>
      <c r="AD4" s="86">
        <v>61.137130737304688</v>
      </c>
      <c r="AE4" s="86">
        <v>55.245697021484375</v>
      </c>
      <c r="AF4" s="86">
        <v>49.250946044921875</v>
      </c>
      <c r="AG4" s="86">
        <v>-6.0644736289978027</v>
      </c>
      <c r="AH4" s="86">
        <v>-5.4156031608581543</v>
      </c>
      <c r="AI4" s="86">
        <v>-4.8267502784729004</v>
      </c>
      <c r="AJ4" s="86">
        <v>-4.293034553527832</v>
      </c>
      <c r="AK4" s="86">
        <v>-4.4560766220092773</v>
      </c>
      <c r="AL4" s="86">
        <v>-4.510859489440918</v>
      </c>
      <c r="AM4" s="86">
        <v>-4.9278049468994141</v>
      </c>
      <c r="AN4" s="86">
        <v>-5.322504997253418</v>
      </c>
      <c r="AO4" s="86">
        <v>-6.326848030090332</v>
      </c>
      <c r="AP4" s="86">
        <v>-4.4619078636169434</v>
      </c>
      <c r="AQ4" s="86">
        <v>-4.2389450073242188</v>
      </c>
      <c r="AR4" s="86">
        <v>-3.6023824214935303</v>
      </c>
      <c r="AS4" s="86">
        <v>-3.3465514183044434</v>
      </c>
      <c r="AT4" s="86">
        <v>-3.8060956001281738</v>
      </c>
      <c r="AU4" s="86">
        <v>-4.1502652168273926</v>
      </c>
      <c r="AV4" s="86">
        <v>-2.3459594249725342</v>
      </c>
      <c r="AW4" s="86">
        <v>-1.0270215272903442</v>
      </c>
      <c r="AX4" s="86">
        <v>-0.88897567987442017</v>
      </c>
      <c r="AY4" s="86">
        <v>6.2207181006669998E-2</v>
      </c>
      <c r="AZ4" s="86">
        <v>1.1427633762359619</v>
      </c>
      <c r="BA4" s="86">
        <v>1.3569653034210205</v>
      </c>
      <c r="BB4" s="86">
        <v>-3.24629807472229</v>
      </c>
      <c r="BC4" s="86">
        <v>-5.1541581153869629</v>
      </c>
      <c r="BD4" s="86">
        <v>-5.908503532409668</v>
      </c>
      <c r="BE4" s="86">
        <v>-5.0713005065917969</v>
      </c>
      <c r="BF4" s="86">
        <v>-4.4306907653808594</v>
      </c>
      <c r="BG4" s="86">
        <v>-3.852088451385498</v>
      </c>
      <c r="BH4" s="86">
        <v>-3.2887444496154785</v>
      </c>
      <c r="BI4" s="86">
        <v>-3.4453356266021729</v>
      </c>
      <c r="BJ4" s="86">
        <v>-3.4945170879364014</v>
      </c>
      <c r="BK4" s="86">
        <v>-3.7947230339050293</v>
      </c>
      <c r="BL4" s="86">
        <v>-4.2053375244140625</v>
      </c>
      <c r="BM4" s="86">
        <v>-5.0891919136047363</v>
      </c>
      <c r="BN4" s="86">
        <v>-3.4852745532989502</v>
      </c>
      <c r="BO4" s="86">
        <v>-3.2776651382446289</v>
      </c>
      <c r="BP4" s="86">
        <v>-2.704981803894043</v>
      </c>
      <c r="BQ4" s="86">
        <v>-2.4644789695739746</v>
      </c>
      <c r="BR4" s="86">
        <v>-2.9108772277832031</v>
      </c>
      <c r="BS4" s="86">
        <v>-3.2819836139678955</v>
      </c>
      <c r="BT4" s="86">
        <v>-1.5152641534805298</v>
      </c>
      <c r="BU4" s="86">
        <v>-0.17364275455474854</v>
      </c>
      <c r="BV4" s="86">
        <v>0.12283513695001602</v>
      </c>
      <c r="BW4" s="86">
        <v>1.1779130697250366</v>
      </c>
      <c r="BX4" s="86">
        <v>2.030785083770752</v>
      </c>
      <c r="BY4" s="86">
        <v>2.2324624061584473</v>
      </c>
      <c r="BZ4" s="86">
        <v>-2.2641201019287109</v>
      </c>
      <c r="CA4" s="86">
        <v>-4.1418380737304688</v>
      </c>
      <c r="CB4" s="86">
        <v>-4.8981704711914063</v>
      </c>
      <c r="CC4" s="86">
        <v>-4.3834319114685059</v>
      </c>
      <c r="CD4" s="86">
        <v>-3.7485435009002686</v>
      </c>
      <c r="CE4" s="86">
        <v>-3.1770405769348145</v>
      </c>
      <c r="CF4" s="86">
        <v>-2.5931763648986816</v>
      </c>
      <c r="CG4" s="86">
        <v>-2.7452995777130127</v>
      </c>
      <c r="CH4" s="86">
        <v>-2.7906012535095215</v>
      </c>
      <c r="CI4" s="86">
        <v>-3.0099539756774902</v>
      </c>
      <c r="CJ4" s="86">
        <v>-3.4315907955169678</v>
      </c>
      <c r="CK4" s="86">
        <v>-4.2319951057434082</v>
      </c>
      <c r="CL4" s="86">
        <v>-2.8088614940643311</v>
      </c>
      <c r="CM4" s="86">
        <v>-2.6118855476379395</v>
      </c>
      <c r="CN4" s="86">
        <v>-2.0834450721740723</v>
      </c>
      <c r="CO4" s="86">
        <v>-1.8535584211349487</v>
      </c>
      <c r="CP4" s="86">
        <v>-2.2908515930175781</v>
      </c>
      <c r="CQ4" s="86">
        <v>-2.6806142330169678</v>
      </c>
      <c r="CR4" s="86">
        <v>-0.93992716073989868</v>
      </c>
      <c r="CS4" s="86">
        <v>0.41740480065345764</v>
      </c>
      <c r="CT4" s="86">
        <v>0.82361221313476563</v>
      </c>
      <c r="CU4" s="86">
        <v>1.9506475925445557</v>
      </c>
      <c r="CV4" s="86">
        <v>2.6458261013031006</v>
      </c>
      <c r="CW4" s="86">
        <v>2.8388290405273438</v>
      </c>
      <c r="CX4" s="86">
        <v>-1.5838668346405029</v>
      </c>
      <c r="CY4" s="86">
        <v>-3.4407081604003906</v>
      </c>
      <c r="CZ4" s="86">
        <v>-4.1984167098999023</v>
      </c>
      <c r="DA4" s="86">
        <v>-3.6955633163452148</v>
      </c>
      <c r="DB4" s="86">
        <v>-3.0663962364196777</v>
      </c>
      <c r="DC4" s="86">
        <v>-2.5019927024841309</v>
      </c>
      <c r="DD4" s="86">
        <v>-1.8976082801818848</v>
      </c>
      <c r="DE4" s="86">
        <v>-2.0452635288238525</v>
      </c>
      <c r="DF4" s="86">
        <v>-2.0866854190826416</v>
      </c>
      <c r="DG4" s="86">
        <v>-2.2251849174499512</v>
      </c>
      <c r="DH4" s="86">
        <v>-2.657844066619873</v>
      </c>
      <c r="DI4" s="86">
        <v>-3.3747982978820801</v>
      </c>
      <c r="DJ4" s="86">
        <v>-2.1324484348297119</v>
      </c>
      <c r="DK4" s="86">
        <v>-1.94610595703125</v>
      </c>
      <c r="DL4" s="86">
        <v>-1.461908221244812</v>
      </c>
      <c r="DM4" s="86">
        <v>-1.2426378726959229</v>
      </c>
      <c r="DN4" s="86">
        <v>-1.6708259582519531</v>
      </c>
      <c r="DO4" s="86">
        <v>-2.07924485206604</v>
      </c>
      <c r="DP4" s="86">
        <v>-0.36459016799926758</v>
      </c>
      <c r="DQ4" s="86">
        <v>1.008452296257019</v>
      </c>
      <c r="DR4" s="86">
        <v>1.5243892669677734</v>
      </c>
      <c r="DS4" s="86">
        <v>2.7233819961547852</v>
      </c>
      <c r="DT4" s="86">
        <v>3.2608671188354492</v>
      </c>
      <c r="DU4" s="86">
        <v>3.4451956748962402</v>
      </c>
      <c r="DV4" s="86">
        <v>-0.90361350774765015</v>
      </c>
      <c r="DW4" s="86">
        <v>-2.7395782470703125</v>
      </c>
      <c r="DX4" s="86">
        <v>-3.4986629486083984</v>
      </c>
      <c r="DY4" s="86">
        <v>-2.702390193939209</v>
      </c>
      <c r="DZ4" s="86">
        <v>-2.0814838409423828</v>
      </c>
      <c r="EA4" s="86">
        <v>-1.5273311138153076</v>
      </c>
      <c r="EB4" s="86">
        <v>-0.8933182954788208</v>
      </c>
      <c r="EC4" s="86">
        <v>-1.0345224142074585</v>
      </c>
      <c r="ED4" s="86">
        <v>-1.070343017578125</v>
      </c>
      <c r="EE4" s="86">
        <v>-1.0921032428741455</v>
      </c>
      <c r="EF4" s="86">
        <v>-1.5406765937805176</v>
      </c>
      <c r="EG4" s="86">
        <v>-2.1371421813964844</v>
      </c>
      <c r="EH4" s="86">
        <v>-1.1558152437210083</v>
      </c>
      <c r="EI4" s="86">
        <v>-0.98482608795166016</v>
      </c>
      <c r="EJ4" s="86">
        <v>-0.56450772285461426</v>
      </c>
      <c r="EK4" s="86">
        <v>-0.36056551337242126</v>
      </c>
      <c r="EL4" s="86">
        <v>-0.77560752630233765</v>
      </c>
      <c r="EM4" s="86">
        <v>-1.210963249206543</v>
      </c>
      <c r="EN4" s="86">
        <v>0.46610510349273682</v>
      </c>
      <c r="EO4" s="86">
        <v>1.8618311882019043</v>
      </c>
      <c r="EP4" s="86">
        <v>2.5362000465393066</v>
      </c>
      <c r="EQ4" s="86">
        <v>3.839087963104248</v>
      </c>
      <c r="ER4" s="86">
        <v>4.1488890647888184</v>
      </c>
      <c r="ES4" s="86">
        <v>4.3206925392150879</v>
      </c>
      <c r="ET4" s="86">
        <v>7.8564301133155823E-2</v>
      </c>
      <c r="EU4" s="86">
        <v>-1.7272580862045288</v>
      </c>
      <c r="EV4" s="86">
        <v>-2.4883296489715576</v>
      </c>
      <c r="EW4" s="86">
        <v>48.204113006591797</v>
      </c>
      <c r="EX4" s="86">
        <v>47.608390808105469</v>
      </c>
      <c r="EY4" s="86">
        <v>47.191154479980469</v>
      </c>
      <c r="EZ4" s="86">
        <v>46.805202484130859</v>
      </c>
      <c r="FA4" s="86">
        <v>46.470939636230469</v>
      </c>
      <c r="FB4" s="86">
        <v>46.390735626220703</v>
      </c>
      <c r="FC4" s="86">
        <v>46.354114532470703</v>
      </c>
      <c r="FD4" s="86">
        <v>46.733207702636719</v>
      </c>
      <c r="FE4" s="86">
        <v>48.907997131347656</v>
      </c>
      <c r="FF4" s="86">
        <v>51.801673889160156</v>
      </c>
      <c r="FG4" s="86">
        <v>54.405853271484375</v>
      </c>
      <c r="FH4" s="86">
        <v>56.462295532226563</v>
      </c>
      <c r="FI4" s="86">
        <v>57.770275115966797</v>
      </c>
      <c r="FJ4" s="86">
        <v>58.607540130615234</v>
      </c>
      <c r="FK4" s="86">
        <v>59.088214874267578</v>
      </c>
      <c r="FL4" s="86">
        <v>58.836013793945313</v>
      </c>
      <c r="FM4" s="86">
        <v>57.394676208496094</v>
      </c>
      <c r="FN4" s="86">
        <v>55.229164123535156</v>
      </c>
      <c r="FO4" s="86">
        <v>53.757762908935547</v>
      </c>
      <c r="FP4" s="86">
        <v>52.552238464355469</v>
      </c>
      <c r="FQ4" s="86">
        <v>51.707969665527344</v>
      </c>
      <c r="FR4" s="86">
        <v>50.934173583984375</v>
      </c>
      <c r="FS4" s="86">
        <v>50.183113098144531</v>
      </c>
      <c r="FT4" s="86">
        <v>49.438751220703125</v>
      </c>
      <c r="FU4" s="86">
        <v>1.0000497102737427</v>
      </c>
      <c r="FV4" s="86">
        <v>1.1323355436325073</v>
      </c>
      <c r="FW4" s="86">
        <v>1.0547589063644409</v>
      </c>
      <c r="FX4" s="86">
        <v>1502.0909423828125</v>
      </c>
      <c r="FY4" s="86">
        <v>1</v>
      </c>
    </row>
    <row r="5" spans="1:181" x14ac:dyDescent="0.25">
      <c r="A5" t="s">
        <v>186</v>
      </c>
      <c r="B5" t="s">
        <v>236</v>
      </c>
      <c r="C5" t="s">
        <v>2</v>
      </c>
      <c r="D5" t="s">
        <v>202</v>
      </c>
      <c r="E5" t="s">
        <v>239</v>
      </c>
      <c r="F5" t="s">
        <v>178</v>
      </c>
      <c r="G5" t="s">
        <v>1</v>
      </c>
      <c r="H5" s="86">
        <v>16274</v>
      </c>
      <c r="I5" s="86">
        <v>20.474239349365234</v>
      </c>
      <c r="J5" s="86">
        <v>19.008747100830078</v>
      </c>
      <c r="K5" s="86">
        <v>18.017902374267578</v>
      </c>
      <c r="L5" s="86">
        <v>17.807184219360352</v>
      </c>
      <c r="M5" s="86">
        <v>17.990409851074219</v>
      </c>
      <c r="N5" s="86">
        <v>19.198688507080078</v>
      </c>
      <c r="O5" s="86">
        <v>22.003959655761719</v>
      </c>
      <c r="P5" s="86">
        <v>25.155254364013672</v>
      </c>
      <c r="Q5" s="86">
        <v>24.967710494995117</v>
      </c>
      <c r="R5" s="86">
        <v>24.7117919921875</v>
      </c>
      <c r="S5" s="86">
        <v>24.624095916748047</v>
      </c>
      <c r="T5" s="86">
        <v>24.161582946777344</v>
      </c>
      <c r="U5" s="86">
        <v>23.700664520263672</v>
      </c>
      <c r="V5" s="86">
        <v>22.662618637084961</v>
      </c>
      <c r="W5" s="86">
        <v>21.881591796875</v>
      </c>
      <c r="X5" s="86">
        <v>22.230710983276367</v>
      </c>
      <c r="Y5" s="86">
        <v>23.54768180847168</v>
      </c>
      <c r="Z5" s="86">
        <v>28.212930679321289</v>
      </c>
      <c r="AA5" s="86">
        <v>31.690351486206055</v>
      </c>
      <c r="AB5" s="86">
        <v>31.970243453979492</v>
      </c>
      <c r="AC5" s="86">
        <v>31.634065628051758</v>
      </c>
      <c r="AD5" s="86">
        <v>29.984306335449219</v>
      </c>
      <c r="AE5" s="86">
        <v>26.509565353393555</v>
      </c>
      <c r="AF5" s="86">
        <v>22.835872650146484</v>
      </c>
      <c r="AG5" s="86">
        <v>-3.9833459854125977</v>
      </c>
      <c r="AH5" s="86">
        <v>-3.5320637226104736</v>
      </c>
      <c r="AI5" s="86">
        <v>-3.2615582942962646</v>
      </c>
      <c r="AJ5" s="86">
        <v>-2.7788174152374268</v>
      </c>
      <c r="AK5" s="86">
        <v>-2.6388490200042725</v>
      </c>
      <c r="AL5" s="86">
        <v>-2.7194068431854248</v>
      </c>
      <c r="AM5" s="86">
        <v>-2.3258442878723145</v>
      </c>
      <c r="AN5" s="86">
        <v>-2.3397257328033447</v>
      </c>
      <c r="AO5" s="86">
        <v>-2.4299716949462891</v>
      </c>
      <c r="AP5" s="86">
        <v>-1.8571683168411255</v>
      </c>
      <c r="AQ5" s="86">
        <v>-1.5664399862289429</v>
      </c>
      <c r="AR5" s="86">
        <v>-1.0787234306335449</v>
      </c>
      <c r="AS5" s="86">
        <v>-0.81960737705230713</v>
      </c>
      <c r="AT5" s="86">
        <v>-1.3774157762527466</v>
      </c>
      <c r="AU5" s="86">
        <v>-1.5175089836120605</v>
      </c>
      <c r="AV5" s="86">
        <v>-0.83416104316711426</v>
      </c>
      <c r="AW5" s="86">
        <v>-0.37387171387672424</v>
      </c>
      <c r="AX5" s="86">
        <v>-8.9072927832603455E-2</v>
      </c>
      <c r="AY5" s="86">
        <v>0.48005682229995728</v>
      </c>
      <c r="AZ5" s="86">
        <v>0.25991302728652954</v>
      </c>
      <c r="BA5" s="86">
        <v>7.5777575373649597E-2</v>
      </c>
      <c r="BB5" s="86">
        <v>-1.4334279298782349</v>
      </c>
      <c r="BC5" s="86">
        <v>-2.8404397964477539</v>
      </c>
      <c r="BD5" s="86">
        <v>-3.6605966091156006</v>
      </c>
      <c r="BE5" s="86">
        <v>-3.5290958881378174</v>
      </c>
      <c r="BF5" s="86">
        <v>-3.1033406257629395</v>
      </c>
      <c r="BG5" s="86">
        <v>-2.8558580875396729</v>
      </c>
      <c r="BH5" s="86">
        <v>-2.3549339771270752</v>
      </c>
      <c r="BI5" s="86">
        <v>-2.2041933536529541</v>
      </c>
      <c r="BJ5" s="86">
        <v>-2.2787742614746094</v>
      </c>
      <c r="BK5" s="86">
        <v>-1.8819030523300171</v>
      </c>
      <c r="BL5" s="86">
        <v>-1.9183396100997925</v>
      </c>
      <c r="BM5" s="86">
        <v>-1.9983206987380981</v>
      </c>
      <c r="BN5" s="86">
        <v>-1.4338467121124268</v>
      </c>
      <c r="BO5" s="86">
        <v>-1.1520013809204102</v>
      </c>
      <c r="BP5" s="86">
        <v>-0.66510677337646484</v>
      </c>
      <c r="BQ5" s="86">
        <v>-0.41678592562675476</v>
      </c>
      <c r="BR5" s="86">
        <v>-0.97680139541625977</v>
      </c>
      <c r="BS5" s="86">
        <v>-1.1478561162948608</v>
      </c>
      <c r="BT5" s="86">
        <v>-0.48868125677108765</v>
      </c>
      <c r="BU5" s="86">
        <v>-2.8132768347859383E-2</v>
      </c>
      <c r="BV5" s="86">
        <v>0.30283409357070923</v>
      </c>
      <c r="BW5" s="86">
        <v>0.85982513427734375</v>
      </c>
      <c r="BX5" s="86">
        <v>0.64724195003509521</v>
      </c>
      <c r="BY5" s="86">
        <v>0.48358628153800964</v>
      </c>
      <c r="BZ5" s="86">
        <v>-1.0432426929473877</v>
      </c>
      <c r="CA5" s="86">
        <v>-2.4062118530273438</v>
      </c>
      <c r="CB5" s="86">
        <v>-3.2174222469329834</v>
      </c>
      <c r="CC5" s="86">
        <v>-3.2144837379455566</v>
      </c>
      <c r="CD5" s="86">
        <v>-2.8064084053039551</v>
      </c>
      <c r="CE5" s="86">
        <v>-2.5748715400695801</v>
      </c>
      <c r="CF5" s="86">
        <v>-2.0613534450531006</v>
      </c>
      <c r="CG5" s="86">
        <v>-1.9031522274017334</v>
      </c>
      <c r="CH5" s="86">
        <v>-1.9735933542251587</v>
      </c>
      <c r="CI5" s="86">
        <v>-1.5744307041168213</v>
      </c>
      <c r="CJ5" s="86">
        <v>-1.6264888048171997</v>
      </c>
      <c r="CK5" s="86">
        <v>-1.6993604898452759</v>
      </c>
      <c r="CL5" s="86">
        <v>-1.1406553983688354</v>
      </c>
      <c r="CM5" s="86">
        <v>-0.86496245861053467</v>
      </c>
      <c r="CN5" s="86">
        <v>-0.37863710522651672</v>
      </c>
      <c r="CO5" s="86">
        <v>-0.13779300451278687</v>
      </c>
      <c r="CP5" s="86">
        <v>-0.69933712482452393</v>
      </c>
      <c r="CQ5" s="86">
        <v>-0.89183568954467773</v>
      </c>
      <c r="CR5" s="86">
        <v>-0.24940298497676849</v>
      </c>
      <c r="CS5" s="86">
        <v>0.21132497489452362</v>
      </c>
      <c r="CT5" s="86">
        <v>0.5742676854133606</v>
      </c>
      <c r="CU5" s="86">
        <v>1.1228514909744263</v>
      </c>
      <c r="CV5" s="86">
        <v>0.9155048131942749</v>
      </c>
      <c r="CW5" s="86">
        <v>0.7660333514213562</v>
      </c>
      <c r="CX5" s="86">
        <v>-0.77300161123275757</v>
      </c>
      <c r="CY5" s="86">
        <v>-2.1054670810699463</v>
      </c>
      <c r="CZ5" s="86">
        <v>-2.9104809761047363</v>
      </c>
      <c r="DA5" s="86">
        <v>-2.8998715877532959</v>
      </c>
      <c r="DB5" s="86">
        <v>-2.5094761848449707</v>
      </c>
      <c r="DC5" s="86">
        <v>-2.2938849925994873</v>
      </c>
      <c r="DD5" s="86">
        <v>-1.7677730321884155</v>
      </c>
      <c r="DE5" s="86">
        <v>-1.6021111011505127</v>
      </c>
      <c r="DF5" s="86">
        <v>-1.668412446975708</v>
      </c>
      <c r="DG5" s="86">
        <v>-1.2669583559036255</v>
      </c>
      <c r="DH5" s="86">
        <v>-1.3346379995346069</v>
      </c>
      <c r="DI5" s="86">
        <v>-1.4004002809524536</v>
      </c>
      <c r="DJ5" s="86">
        <v>-0.84746408462524414</v>
      </c>
      <c r="DK5" s="86">
        <v>-0.57792353630065918</v>
      </c>
      <c r="DL5" s="86">
        <v>-9.2167437076568604E-2</v>
      </c>
      <c r="DM5" s="86">
        <v>0.14119991660118103</v>
      </c>
      <c r="DN5" s="86">
        <v>-0.42187285423278809</v>
      </c>
      <c r="DO5" s="86">
        <v>-0.63581526279449463</v>
      </c>
      <c r="DP5" s="86">
        <v>-1.0124726220965385E-2</v>
      </c>
      <c r="DQ5" s="86">
        <v>0.45078271627426147</v>
      </c>
      <c r="DR5" s="86">
        <v>0.84570127725601196</v>
      </c>
      <c r="DS5" s="86">
        <v>1.3858778476715088</v>
      </c>
      <c r="DT5" s="86">
        <v>1.1837676763534546</v>
      </c>
      <c r="DU5" s="86">
        <v>1.0484803915023804</v>
      </c>
      <c r="DV5" s="86">
        <v>-0.50276046991348267</v>
      </c>
      <c r="DW5" s="86">
        <v>-1.8047221899032593</v>
      </c>
      <c r="DX5" s="86">
        <v>-2.6035397052764893</v>
      </c>
      <c r="DY5" s="86">
        <v>-2.4456214904785156</v>
      </c>
      <c r="DZ5" s="86">
        <v>-2.0807530879974365</v>
      </c>
      <c r="EA5" s="86">
        <v>-1.8881847858428955</v>
      </c>
      <c r="EB5" s="86">
        <v>-1.3438894748687744</v>
      </c>
      <c r="EC5" s="86">
        <v>-1.1674554347991943</v>
      </c>
      <c r="ED5" s="86">
        <v>-1.2277798652648926</v>
      </c>
      <c r="EE5" s="86">
        <v>-0.82301706075668335</v>
      </c>
      <c r="EF5" s="86">
        <v>-0.91325181722640991</v>
      </c>
      <c r="EG5" s="86">
        <v>-0.96874922513961792</v>
      </c>
      <c r="EH5" s="86">
        <v>-0.42414242029190063</v>
      </c>
      <c r="EI5" s="86">
        <v>-0.16348494589328766</v>
      </c>
      <c r="EJ5" s="86">
        <v>0.32144927978515625</v>
      </c>
      <c r="EK5" s="86">
        <v>0.5440213680267334</v>
      </c>
      <c r="EL5" s="86">
        <v>-2.1258499473333359E-2</v>
      </c>
      <c r="EM5" s="86">
        <v>-0.26616239547729492</v>
      </c>
      <c r="EN5" s="86">
        <v>0.33535507321357727</v>
      </c>
      <c r="EO5" s="86">
        <v>0.79652166366577148</v>
      </c>
      <c r="EP5" s="86">
        <v>1.2376083135604858</v>
      </c>
      <c r="EQ5" s="86">
        <v>1.7656461000442505</v>
      </c>
      <c r="ER5" s="86">
        <v>1.571096658706665</v>
      </c>
      <c r="ES5" s="86">
        <v>1.4562891721725464</v>
      </c>
      <c r="ET5" s="86">
        <v>-0.1125752329826355</v>
      </c>
      <c r="EU5" s="86">
        <v>-1.3704944849014282</v>
      </c>
      <c r="EV5" s="86">
        <v>-2.1603653430938721</v>
      </c>
      <c r="EW5" s="86">
        <v>49.91058349609375</v>
      </c>
      <c r="EX5" s="86">
        <v>49.331340789794922</v>
      </c>
      <c r="EY5" s="86">
        <v>49.004734039306641</v>
      </c>
      <c r="EZ5" s="86">
        <v>48.729099273681641</v>
      </c>
      <c r="FA5" s="86">
        <v>48.487064361572266</v>
      </c>
      <c r="FB5" s="86">
        <v>48.433170318603516</v>
      </c>
      <c r="FC5" s="86">
        <v>48.384292602539063</v>
      </c>
      <c r="FD5" s="86">
        <v>48.834613800048828</v>
      </c>
      <c r="FE5" s="86">
        <v>51.123443603515625</v>
      </c>
      <c r="FF5" s="86">
        <v>53.641410827636719</v>
      </c>
      <c r="FG5" s="86">
        <v>55.895282745361328</v>
      </c>
      <c r="FH5" s="86">
        <v>57.746631622314453</v>
      </c>
      <c r="FI5" s="86">
        <v>58.8238525390625</v>
      </c>
      <c r="FJ5" s="86">
        <v>59.524383544921875</v>
      </c>
      <c r="FK5" s="86">
        <v>59.920894622802734</v>
      </c>
      <c r="FL5" s="86">
        <v>59.742092132568359</v>
      </c>
      <c r="FM5" s="86">
        <v>58.551029205322266</v>
      </c>
      <c r="FN5" s="86">
        <v>56.556411743164063</v>
      </c>
      <c r="FO5" s="86">
        <v>55.230949401855469</v>
      </c>
      <c r="FP5" s="86">
        <v>54.19451904296875</v>
      </c>
      <c r="FQ5" s="86">
        <v>53.344509124755859</v>
      </c>
      <c r="FR5" s="86">
        <v>52.638690948486328</v>
      </c>
      <c r="FS5" s="86">
        <v>51.851715087890625</v>
      </c>
      <c r="FT5" s="86">
        <v>51.149337768554688</v>
      </c>
      <c r="FU5" s="86">
        <v>0.40332156419754028</v>
      </c>
      <c r="FV5" s="86">
        <v>0.45108106732368469</v>
      </c>
      <c r="FW5" s="86">
        <v>0.42700174450874329</v>
      </c>
      <c r="FX5" s="86">
        <v>963.772705078125</v>
      </c>
      <c r="FY5" s="86">
        <v>1</v>
      </c>
    </row>
    <row r="6" spans="1:181" x14ac:dyDescent="0.25">
      <c r="A6" t="s">
        <v>186</v>
      </c>
      <c r="B6" t="s">
        <v>236</v>
      </c>
      <c r="C6" t="s">
        <v>2</v>
      </c>
      <c r="D6" t="s">
        <v>202</v>
      </c>
      <c r="E6" t="s">
        <v>239</v>
      </c>
      <c r="F6" t="s">
        <v>179</v>
      </c>
      <c r="G6" t="s">
        <v>1</v>
      </c>
      <c r="H6" s="86">
        <v>2099</v>
      </c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>
        <v>83.772727966308594</v>
      </c>
      <c r="FY6" s="86">
        <v>0</v>
      </c>
    </row>
    <row r="7" spans="1:181" x14ac:dyDescent="0.25">
      <c r="A7" t="s">
        <v>186</v>
      </c>
      <c r="B7" t="s">
        <v>236</v>
      </c>
      <c r="C7" t="s">
        <v>2</v>
      </c>
      <c r="D7" t="s">
        <v>202</v>
      </c>
      <c r="E7" t="s">
        <v>239</v>
      </c>
      <c r="F7" t="s">
        <v>180</v>
      </c>
      <c r="G7" t="s">
        <v>1</v>
      </c>
      <c r="H7" s="86">
        <v>1135</v>
      </c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  <c r="FF7" s="86"/>
      <c r="FG7" s="86"/>
      <c r="FH7" s="86"/>
      <c r="FI7" s="86"/>
      <c r="FJ7" s="86"/>
      <c r="FK7" s="86"/>
      <c r="FL7" s="86"/>
      <c r="FM7" s="86"/>
      <c r="FN7" s="86"/>
      <c r="FO7" s="86"/>
      <c r="FP7" s="86"/>
      <c r="FQ7" s="86"/>
      <c r="FR7" s="86"/>
      <c r="FS7" s="86"/>
      <c r="FT7" s="86"/>
      <c r="FU7" s="86"/>
      <c r="FV7" s="86"/>
      <c r="FW7" s="86"/>
      <c r="FX7" s="86">
        <v>70.909088134765625</v>
      </c>
      <c r="FY7" s="86">
        <v>0</v>
      </c>
    </row>
    <row r="8" spans="1:181" x14ac:dyDescent="0.25">
      <c r="A8" t="s">
        <v>186</v>
      </c>
      <c r="B8" t="s">
        <v>236</v>
      </c>
      <c r="C8" t="s">
        <v>2</v>
      </c>
      <c r="D8" t="s">
        <v>202</v>
      </c>
      <c r="E8" t="s">
        <v>239</v>
      </c>
      <c r="F8" t="s">
        <v>181</v>
      </c>
      <c r="G8" t="s">
        <v>1</v>
      </c>
      <c r="H8" s="86">
        <v>552</v>
      </c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  <c r="FF8" s="86"/>
      <c r="FG8" s="86"/>
      <c r="FH8" s="86"/>
      <c r="FI8" s="86"/>
      <c r="FJ8" s="86"/>
      <c r="FK8" s="86"/>
      <c r="FL8" s="86"/>
      <c r="FM8" s="86"/>
      <c r="FN8" s="86"/>
      <c r="FO8" s="86"/>
      <c r="FP8" s="86"/>
      <c r="FQ8" s="86"/>
      <c r="FR8" s="86"/>
      <c r="FS8" s="86"/>
      <c r="FT8" s="86"/>
      <c r="FU8" s="86"/>
      <c r="FV8" s="86"/>
      <c r="FW8" s="86"/>
      <c r="FX8" s="86">
        <v>17.636363983154297</v>
      </c>
      <c r="FY8" s="86">
        <v>0</v>
      </c>
    </row>
    <row r="9" spans="1:181" x14ac:dyDescent="0.25">
      <c r="A9" t="s">
        <v>186</v>
      </c>
      <c r="B9" t="s">
        <v>236</v>
      </c>
      <c r="C9" t="s">
        <v>2</v>
      </c>
      <c r="D9" t="s">
        <v>202</v>
      </c>
      <c r="E9" t="s">
        <v>239</v>
      </c>
      <c r="F9" t="s">
        <v>182</v>
      </c>
      <c r="G9" t="s">
        <v>1</v>
      </c>
      <c r="H9" s="86">
        <v>2906</v>
      </c>
      <c r="I9" s="86">
        <v>4.2036857604980469</v>
      </c>
      <c r="J9" s="86">
        <v>3.9691147804260254</v>
      </c>
      <c r="K9" s="86">
        <v>3.8149886131286621</v>
      </c>
      <c r="L9" s="86">
        <v>3.7509608268737793</v>
      </c>
      <c r="M9" s="86">
        <v>3.8793389797210693</v>
      </c>
      <c r="N9" s="86">
        <v>4.19287109375</v>
      </c>
      <c r="O9" s="86">
        <v>4.7745885848999023</v>
      </c>
      <c r="P9" s="86">
        <v>5.5749974250793457</v>
      </c>
      <c r="Q9" s="86">
        <v>5.3872871398925781</v>
      </c>
      <c r="R9" s="86">
        <v>5.2137603759765625</v>
      </c>
      <c r="S9" s="86">
        <v>5.0475969314575195</v>
      </c>
      <c r="T9" s="86">
        <v>4.927523136138916</v>
      </c>
      <c r="U9" s="86">
        <v>4.8025946617126465</v>
      </c>
      <c r="V9" s="86">
        <v>4.64508056640625</v>
      </c>
      <c r="W9" s="86">
        <v>4.5358405113220215</v>
      </c>
      <c r="X9" s="86">
        <v>4.671872615814209</v>
      </c>
      <c r="Y9" s="86">
        <v>4.8902473449707031</v>
      </c>
      <c r="Z9" s="86">
        <v>5.8683743476867676</v>
      </c>
      <c r="AA9" s="86">
        <v>6.3498201370239258</v>
      </c>
      <c r="AB9" s="86">
        <v>6.2910881042480469</v>
      </c>
      <c r="AC9" s="86">
        <v>6.1851062774658203</v>
      </c>
      <c r="AD9" s="86">
        <v>5.7732629776000977</v>
      </c>
      <c r="AE9" s="86">
        <v>5.1169009208679199</v>
      </c>
      <c r="AF9" s="86">
        <v>4.5912952423095703</v>
      </c>
      <c r="AG9" s="86">
        <v>-0.37105655670166016</v>
      </c>
      <c r="AH9" s="86">
        <v>-0.40349140763282776</v>
      </c>
      <c r="AI9" s="86">
        <v>-0.28209158778190613</v>
      </c>
      <c r="AJ9" s="86">
        <v>-0.32590839266777039</v>
      </c>
      <c r="AK9" s="86">
        <v>-0.40919291973114014</v>
      </c>
      <c r="AL9" s="86">
        <v>-0.37165874242782593</v>
      </c>
      <c r="AM9" s="86">
        <v>-0.66983693838119507</v>
      </c>
      <c r="AN9" s="86">
        <v>-0.55709004402160645</v>
      </c>
      <c r="AO9" s="86">
        <v>-0.59836375713348389</v>
      </c>
      <c r="AP9" s="86">
        <v>-0.46959912776947021</v>
      </c>
      <c r="AQ9" s="86">
        <v>-0.49238917231559753</v>
      </c>
      <c r="AR9" s="86">
        <v>-0.56581485271453857</v>
      </c>
      <c r="AS9" s="86">
        <v>-0.42549803853034973</v>
      </c>
      <c r="AT9" s="86">
        <v>-0.31963995099067688</v>
      </c>
      <c r="AU9" s="86">
        <v>-0.26572725176811218</v>
      </c>
      <c r="AV9" s="86">
        <v>-5.9350039809942245E-2</v>
      </c>
      <c r="AW9" s="86">
        <v>-0.20505550503730774</v>
      </c>
      <c r="AX9" s="86">
        <v>-0.16560201346874237</v>
      </c>
      <c r="AY9" s="86">
        <v>-0.18017610907554626</v>
      </c>
      <c r="AZ9" s="86">
        <v>-0.2892310619354248</v>
      </c>
      <c r="BA9" s="86">
        <v>-0.17291708290576935</v>
      </c>
      <c r="BB9" s="86">
        <v>-0.59862840175628662</v>
      </c>
      <c r="BC9" s="86">
        <v>-0.60530012845993042</v>
      </c>
      <c r="BD9" s="86">
        <v>-0.50155138969421387</v>
      </c>
      <c r="BE9" s="86">
        <v>-0.14530293643474579</v>
      </c>
      <c r="BF9" s="86">
        <v>-0.17972467839717865</v>
      </c>
      <c r="BG9" s="86">
        <v>-6.6979244351387024E-2</v>
      </c>
      <c r="BH9" s="86">
        <v>-0.11637211591005325</v>
      </c>
      <c r="BI9" s="86">
        <v>-0.20678143203258514</v>
      </c>
      <c r="BJ9" s="86">
        <v>-0.16881069540977478</v>
      </c>
      <c r="BK9" s="86">
        <v>-0.44568842649459839</v>
      </c>
      <c r="BL9" s="86">
        <v>-0.31669142842292786</v>
      </c>
      <c r="BM9" s="86">
        <v>-0.38158813118934631</v>
      </c>
      <c r="BN9" s="86">
        <v>-0.26035729050636292</v>
      </c>
      <c r="BO9" s="86">
        <v>-0.28778642416000366</v>
      </c>
      <c r="BP9" s="86">
        <v>-0.37857618927955627</v>
      </c>
      <c r="BQ9" s="86">
        <v>-0.24846610426902771</v>
      </c>
      <c r="BR9" s="86">
        <v>-0.13855756819248199</v>
      </c>
      <c r="BS9" s="86">
        <v>-7.5774013996124268E-2</v>
      </c>
      <c r="BT9" s="86">
        <v>0.12294720858335495</v>
      </c>
      <c r="BU9" s="86">
        <v>-5.9951776638627052E-3</v>
      </c>
      <c r="BV9" s="86">
        <v>3.5225432366132736E-2</v>
      </c>
      <c r="BW9" s="86">
        <v>2.1811651065945625E-2</v>
      </c>
      <c r="BX9" s="86">
        <v>-7.4369475245475769E-2</v>
      </c>
      <c r="BY9" s="86">
        <v>4.2664442211389542E-2</v>
      </c>
      <c r="BZ9" s="86">
        <v>-0.37139222025871277</v>
      </c>
      <c r="CA9" s="86">
        <v>-0.37838849425315857</v>
      </c>
      <c r="CB9" s="86">
        <v>-0.25357574224472046</v>
      </c>
      <c r="CC9" s="86">
        <v>1.1053329333662987E-2</v>
      </c>
      <c r="CD9" s="86">
        <v>-2.4744521826505661E-2</v>
      </c>
      <c r="CE9" s="86">
        <v>8.200690895318985E-2</v>
      </c>
      <c r="CF9" s="86">
        <v>2.8752075508236885E-2</v>
      </c>
      <c r="CG9" s="86">
        <v>-6.6591858863830566E-2</v>
      </c>
      <c r="CH9" s="86">
        <v>-2.8318747878074646E-2</v>
      </c>
      <c r="CI9" s="86">
        <v>-0.29044383764266968</v>
      </c>
      <c r="CJ9" s="86">
        <v>-0.15019208192825317</v>
      </c>
      <c r="CK9" s="86">
        <v>-0.23144997656345367</v>
      </c>
      <c r="CL9" s="86">
        <v>-0.11543701589107513</v>
      </c>
      <c r="CM9" s="86">
        <v>-0.14607918262481689</v>
      </c>
      <c r="CN9" s="86">
        <v>-0.24889527261257172</v>
      </c>
      <c r="CO9" s="86">
        <v>-0.12585434317588806</v>
      </c>
      <c r="CP9" s="86">
        <v>-1.314045675098896E-2</v>
      </c>
      <c r="CQ9" s="86">
        <v>5.5787034332752228E-2</v>
      </c>
      <c r="CR9" s="86">
        <v>0.24920572340488434</v>
      </c>
      <c r="CS9" s="86">
        <v>0.13187339901924133</v>
      </c>
      <c r="CT9" s="86">
        <v>0.17431791126728058</v>
      </c>
      <c r="CU9" s="86">
        <v>0.16170775890350342</v>
      </c>
      <c r="CV9" s="86">
        <v>7.4442997574806213E-2</v>
      </c>
      <c r="CW9" s="86">
        <v>0.19197554886341095</v>
      </c>
      <c r="CX9" s="86">
        <v>-0.2140091210603714</v>
      </c>
      <c r="CY9" s="86">
        <v>-0.22123019397258759</v>
      </c>
      <c r="CZ9" s="86">
        <v>-8.1828564405441284E-2</v>
      </c>
      <c r="DA9" s="86">
        <v>0.16740959882736206</v>
      </c>
      <c r="DB9" s="86">
        <v>0.13023562729358673</v>
      </c>
      <c r="DC9" s="86">
        <v>0.23099306225776672</v>
      </c>
      <c r="DD9" s="86">
        <v>0.17387627065181732</v>
      </c>
      <c r="DE9" s="86">
        <v>7.3597714304924011E-2</v>
      </c>
      <c r="DF9" s="86">
        <v>0.11217319220304489</v>
      </c>
      <c r="DG9" s="86">
        <v>-0.13519926369190216</v>
      </c>
      <c r="DH9" s="86">
        <v>1.6307275742292404E-2</v>
      </c>
      <c r="DI9" s="86">
        <v>-8.1311821937561035E-2</v>
      </c>
      <c r="DJ9" s="86">
        <v>2.9483253136277199E-2</v>
      </c>
      <c r="DK9" s="86">
        <v>-4.3719438835978508E-3</v>
      </c>
      <c r="DL9" s="86">
        <v>-0.11921435594558716</v>
      </c>
      <c r="DM9" s="86">
        <v>-3.2425760291516781E-3</v>
      </c>
      <c r="DN9" s="86">
        <v>0.11227665096521378</v>
      </c>
      <c r="DO9" s="86">
        <v>0.18734808266162872</v>
      </c>
      <c r="DP9" s="86">
        <v>0.37546423077583313</v>
      </c>
      <c r="DQ9" s="86">
        <v>0.26974198222160339</v>
      </c>
      <c r="DR9" s="86">
        <v>0.31341040134429932</v>
      </c>
      <c r="DS9" s="86">
        <v>0.30160385370254517</v>
      </c>
      <c r="DT9" s="86">
        <v>0.2232554703950882</v>
      </c>
      <c r="DU9" s="86">
        <v>0.34128665924072266</v>
      </c>
      <c r="DV9" s="86">
        <v>-5.6626029312610626E-2</v>
      </c>
      <c r="DW9" s="86">
        <v>-6.4071878790855408E-2</v>
      </c>
      <c r="DX9" s="86">
        <v>8.9918620884418488E-2</v>
      </c>
      <c r="DY9" s="86">
        <v>0.39316320419311523</v>
      </c>
      <c r="DZ9" s="86">
        <v>0.35400235652923584</v>
      </c>
      <c r="EA9" s="86">
        <v>0.44610539078712463</v>
      </c>
      <c r="EB9" s="86">
        <v>0.38341253995895386</v>
      </c>
      <c r="EC9" s="86">
        <v>0.276009202003479</v>
      </c>
      <c r="ED9" s="86">
        <v>0.31502124667167664</v>
      </c>
      <c r="EE9" s="86">
        <v>8.8949255645275116E-2</v>
      </c>
      <c r="EF9" s="86">
        <v>0.25670590996742249</v>
      </c>
      <c r="EG9" s="86">
        <v>0.13546383380889893</v>
      </c>
      <c r="EH9" s="86">
        <v>0.23872511088848114</v>
      </c>
      <c r="EI9" s="86">
        <v>0.20023080706596375</v>
      </c>
      <c r="EJ9" s="86">
        <v>6.8024292588233948E-2</v>
      </c>
      <c r="EK9" s="86">
        <v>0.17378933727741241</v>
      </c>
      <c r="EL9" s="86">
        <v>0.29335904121398926</v>
      </c>
      <c r="EM9" s="86">
        <v>0.37730133533477783</v>
      </c>
      <c r="EN9" s="86">
        <v>0.55776149034500122</v>
      </c>
      <c r="EO9" s="86">
        <v>0.46880230307579041</v>
      </c>
      <c r="EP9" s="86">
        <v>0.51423782110214233</v>
      </c>
      <c r="EQ9" s="86">
        <v>0.50359165668487549</v>
      </c>
      <c r="ER9" s="86">
        <v>0.43811705708503723</v>
      </c>
      <c r="ES9" s="86">
        <v>0.55686819553375244</v>
      </c>
      <c r="ET9" s="86">
        <v>0.17061015963554382</v>
      </c>
      <c r="EU9" s="86">
        <v>0.16283977031707764</v>
      </c>
      <c r="EV9" s="86">
        <v>0.3378942608833313</v>
      </c>
      <c r="EW9" s="86">
        <v>45.894004821777344</v>
      </c>
      <c r="EX9" s="86">
        <v>45.263164520263672</v>
      </c>
      <c r="EY9" s="86">
        <v>45.051921844482422</v>
      </c>
      <c r="EZ9" s="86">
        <v>44.653984069824219</v>
      </c>
      <c r="FA9" s="86">
        <v>44.250003814697266</v>
      </c>
      <c r="FB9" s="86">
        <v>44.168796539306641</v>
      </c>
      <c r="FC9" s="86">
        <v>44.311553955078125</v>
      </c>
      <c r="FD9" s="86">
        <v>44.460189819335938</v>
      </c>
      <c r="FE9" s="86">
        <v>46.155086517333984</v>
      </c>
      <c r="FF9" s="86">
        <v>49.185573577880859</v>
      </c>
      <c r="FG9" s="86">
        <v>52.103912353515625</v>
      </c>
      <c r="FH9" s="86">
        <v>54.688808441162109</v>
      </c>
      <c r="FI9" s="86">
        <v>56.741081237792969</v>
      </c>
      <c r="FJ9" s="86">
        <v>58.189109802246094</v>
      </c>
      <c r="FK9" s="86">
        <v>58.998119354248047</v>
      </c>
      <c r="FL9" s="86">
        <v>58.933040618896484</v>
      </c>
      <c r="FM9" s="86">
        <v>56.748394012451172</v>
      </c>
      <c r="FN9" s="86">
        <v>54.258094787597656</v>
      </c>
      <c r="FO9" s="86">
        <v>52.43316650390625</v>
      </c>
      <c r="FP9" s="86">
        <v>50.889862060546875</v>
      </c>
      <c r="FQ9" s="86">
        <v>49.965133666992188</v>
      </c>
      <c r="FR9" s="86">
        <v>49.113468170166016</v>
      </c>
      <c r="FS9" s="86">
        <v>48.548595428466797</v>
      </c>
      <c r="FT9" s="86">
        <v>47.703479766845703</v>
      </c>
      <c r="FU9" s="86">
        <v>0.2158026248216629</v>
      </c>
      <c r="FV9" s="86">
        <v>0.24887807667255402</v>
      </c>
      <c r="FW9" s="86">
        <v>0.21759620308876038</v>
      </c>
      <c r="FX9" s="86">
        <v>124.72727203369141</v>
      </c>
      <c r="FY9" s="86">
        <v>1</v>
      </c>
    </row>
    <row r="10" spans="1:181" x14ac:dyDescent="0.25">
      <c r="A10" t="s">
        <v>186</v>
      </c>
      <c r="B10" t="s">
        <v>236</v>
      </c>
      <c r="C10" t="s">
        <v>2</v>
      </c>
      <c r="D10" t="s">
        <v>202</v>
      </c>
      <c r="E10" t="s">
        <v>239</v>
      </c>
      <c r="F10" t="s">
        <v>183</v>
      </c>
      <c r="G10" t="s">
        <v>1</v>
      </c>
      <c r="H10" s="86">
        <v>3504</v>
      </c>
      <c r="I10" s="86">
        <v>6.5007624626159668</v>
      </c>
      <c r="J10" s="86">
        <v>6.3420400619506836</v>
      </c>
      <c r="K10" s="86">
        <v>6.0837931632995605</v>
      </c>
      <c r="L10" s="86">
        <v>6.0657448768615723</v>
      </c>
      <c r="M10" s="86">
        <v>6.1102871894836426</v>
      </c>
      <c r="N10" s="86">
        <v>6.2701563835144043</v>
      </c>
      <c r="O10" s="86">
        <v>6.9165019989013672</v>
      </c>
      <c r="P10" s="86">
        <v>7.052945613861084</v>
      </c>
      <c r="Q10" s="86">
        <v>6.6116213798522949</v>
      </c>
      <c r="R10" s="86">
        <v>6.248420238494873</v>
      </c>
      <c r="S10" s="86">
        <v>6.0006651878356934</v>
      </c>
      <c r="T10" s="86">
        <v>5.7131023406982422</v>
      </c>
      <c r="U10" s="86">
        <v>5.5472507476806641</v>
      </c>
      <c r="V10" s="86">
        <v>5.240107536315918</v>
      </c>
      <c r="W10" s="86">
        <v>5.2138938903808594</v>
      </c>
      <c r="X10" s="86">
        <v>5.3310532569885254</v>
      </c>
      <c r="Y10" s="86">
        <v>5.6388640403747559</v>
      </c>
      <c r="Z10" s="86">
        <v>6.6088352203369141</v>
      </c>
      <c r="AA10" s="86">
        <v>7.2918963432312012</v>
      </c>
      <c r="AB10" s="86">
        <v>7.7620759010314941</v>
      </c>
      <c r="AC10" s="86">
        <v>7.9066548347473145</v>
      </c>
      <c r="AD10" s="86">
        <v>7.5924167633056641</v>
      </c>
      <c r="AE10" s="86">
        <v>7.3784322738647461</v>
      </c>
      <c r="AF10" s="86">
        <v>6.906491756439209</v>
      </c>
      <c r="AG10" s="86">
        <v>-0.76881515979766846</v>
      </c>
      <c r="AH10" s="86">
        <v>-0.70555341243743896</v>
      </c>
      <c r="AI10" s="86">
        <v>-0.85972070693969727</v>
      </c>
      <c r="AJ10" s="86">
        <v>-0.94207471609115601</v>
      </c>
      <c r="AK10" s="86">
        <v>-0.96840912103652954</v>
      </c>
      <c r="AL10" s="86">
        <v>-0.95919251441955566</v>
      </c>
      <c r="AM10" s="86">
        <v>-0.8531985878944397</v>
      </c>
      <c r="AN10" s="86">
        <v>-0.93545025587081909</v>
      </c>
      <c r="AO10" s="86">
        <v>-1.3564001321792603</v>
      </c>
      <c r="AP10" s="86">
        <v>-1.4204583168029785</v>
      </c>
      <c r="AQ10" s="86">
        <v>-1.2580616474151611</v>
      </c>
      <c r="AR10" s="86">
        <v>-1.0198462009429932</v>
      </c>
      <c r="AS10" s="86">
        <v>-1.0336811542510986</v>
      </c>
      <c r="AT10" s="86">
        <v>-1.2716188430786133</v>
      </c>
      <c r="AU10" s="86">
        <v>-1.3259572982788086</v>
      </c>
      <c r="AV10" s="86">
        <v>-1.1893824338912964</v>
      </c>
      <c r="AW10" s="86">
        <v>-1.2151889801025391</v>
      </c>
      <c r="AX10" s="86">
        <v>-1.663854718208313</v>
      </c>
      <c r="AY10" s="86">
        <v>-2.0023839473724365</v>
      </c>
      <c r="AZ10" s="86">
        <v>-0.77008616924285889</v>
      </c>
      <c r="BA10" s="86">
        <v>-0.61549931764602661</v>
      </c>
      <c r="BB10" s="86">
        <v>-0.85648971796035767</v>
      </c>
      <c r="BC10" s="86">
        <v>-0.79843312501907349</v>
      </c>
      <c r="BD10" s="86">
        <v>-0.76207965612411499</v>
      </c>
      <c r="BE10" s="86">
        <v>-0.23762036859989166</v>
      </c>
      <c r="BF10" s="86">
        <v>-0.15133143961429596</v>
      </c>
      <c r="BG10" s="86">
        <v>-0.28677582740783691</v>
      </c>
      <c r="BH10" s="86">
        <v>-0.3479192852973938</v>
      </c>
      <c r="BI10" s="86">
        <v>-0.34459349513053894</v>
      </c>
      <c r="BJ10" s="86">
        <v>-0.34620532393455505</v>
      </c>
      <c r="BK10" s="86">
        <v>-0.27228310704231262</v>
      </c>
      <c r="BL10" s="86">
        <v>-0.47663238644599915</v>
      </c>
      <c r="BM10" s="86">
        <v>-0.61555761098861694</v>
      </c>
      <c r="BN10" s="86">
        <v>-0.71749317646026611</v>
      </c>
      <c r="BO10" s="86">
        <v>-0.57425326108932495</v>
      </c>
      <c r="BP10" s="86">
        <v>-0.43078389763832092</v>
      </c>
      <c r="BQ10" s="86">
        <v>-0.45226573944091797</v>
      </c>
      <c r="BR10" s="86">
        <v>-0.68405091762542725</v>
      </c>
      <c r="BS10" s="86">
        <v>-0.74533551931381226</v>
      </c>
      <c r="BT10" s="86">
        <v>-0.59979695081710815</v>
      </c>
      <c r="BU10" s="86">
        <v>-0.59938669204711914</v>
      </c>
      <c r="BV10" s="86">
        <v>-0.89998030662536621</v>
      </c>
      <c r="BW10" s="86">
        <v>-1.1192042827606201</v>
      </c>
      <c r="BX10" s="86">
        <v>-0.26098707318305969</v>
      </c>
      <c r="BY10" s="86">
        <v>-0.12577807903289795</v>
      </c>
      <c r="BZ10" s="86">
        <v>-0.34779584407806396</v>
      </c>
      <c r="CA10" s="86">
        <v>-0.27529460191726685</v>
      </c>
      <c r="CB10" s="86">
        <v>-0.2391093373298645</v>
      </c>
      <c r="CC10" s="86">
        <v>0.13028351962566376</v>
      </c>
      <c r="CD10" s="86">
        <v>0.23252099752426147</v>
      </c>
      <c r="CE10" s="86">
        <v>0.11004403233528137</v>
      </c>
      <c r="CF10" s="86">
        <v>6.3590951263904572E-2</v>
      </c>
      <c r="CG10" s="86">
        <v>8.7459348142147064E-2</v>
      </c>
      <c r="CH10" s="86">
        <v>7.8347697854042053E-2</v>
      </c>
      <c r="CI10" s="86">
        <v>0.13005715608596802</v>
      </c>
      <c r="CJ10" s="86">
        <v>-0.15885651111602783</v>
      </c>
      <c r="CK10" s="86">
        <v>-0.10245230048894882</v>
      </c>
      <c r="CL10" s="86">
        <v>-0.23062169551849365</v>
      </c>
      <c r="CM10" s="86">
        <v>-0.10064966231584549</v>
      </c>
      <c r="CN10" s="86">
        <v>-2.2801116108894348E-2</v>
      </c>
      <c r="CO10" s="86">
        <v>-4.9579188227653503E-2</v>
      </c>
      <c r="CP10" s="86">
        <v>-0.27710312604904175</v>
      </c>
      <c r="CQ10" s="86">
        <v>-0.34319865703582764</v>
      </c>
      <c r="CR10" s="86">
        <v>-0.1914517879486084</v>
      </c>
      <c r="CS10" s="86">
        <v>-0.17288388311862946</v>
      </c>
      <c r="CT10" s="86">
        <v>-0.37092316150665283</v>
      </c>
      <c r="CU10" s="86">
        <v>-0.50751680135726929</v>
      </c>
      <c r="CV10" s="86">
        <v>9.1613404452800751E-2</v>
      </c>
      <c r="CW10" s="86">
        <v>0.21340137720108032</v>
      </c>
      <c r="CX10" s="86">
        <v>4.5239790342748165E-3</v>
      </c>
      <c r="CY10" s="86">
        <v>8.7029539048671722E-2</v>
      </c>
      <c r="CZ10" s="86">
        <v>0.12309830635786057</v>
      </c>
      <c r="DA10" s="86">
        <v>0.49818739295005798</v>
      </c>
      <c r="DB10" s="86">
        <v>0.61637341976165771</v>
      </c>
      <c r="DC10" s="86">
        <v>0.50686389207839966</v>
      </c>
      <c r="DD10" s="86">
        <v>0.47510120272636414</v>
      </c>
      <c r="DE10" s="86">
        <v>0.51951217651367188</v>
      </c>
      <c r="DF10" s="86">
        <v>0.50290071964263916</v>
      </c>
      <c r="DG10" s="86">
        <v>0.53239744901657104</v>
      </c>
      <c r="DH10" s="86">
        <v>0.15891934931278229</v>
      </c>
      <c r="DI10" s="86">
        <v>0.41065299510955811</v>
      </c>
      <c r="DJ10" s="86">
        <v>0.2562498152256012</v>
      </c>
      <c r="DK10" s="86">
        <v>0.37295392155647278</v>
      </c>
      <c r="DL10" s="86">
        <v>0.38518166542053223</v>
      </c>
      <c r="DM10" s="86">
        <v>0.35310736298561096</v>
      </c>
      <c r="DN10" s="86">
        <v>0.12984465062618256</v>
      </c>
      <c r="DO10" s="86">
        <v>5.8938212692737579E-2</v>
      </c>
      <c r="DP10" s="86">
        <v>0.21689334511756897</v>
      </c>
      <c r="DQ10" s="86">
        <v>0.25361889600753784</v>
      </c>
      <c r="DR10" s="86">
        <v>0.15813396871089935</v>
      </c>
      <c r="DS10" s="86">
        <v>0.10417073220014572</v>
      </c>
      <c r="DT10" s="86">
        <v>0.44421389698982239</v>
      </c>
      <c r="DU10" s="86">
        <v>0.55258083343505859</v>
      </c>
      <c r="DV10" s="86">
        <v>0.35684379935264587</v>
      </c>
      <c r="DW10" s="86">
        <v>0.44935369491577148</v>
      </c>
      <c r="DX10" s="86">
        <v>0.48530593514442444</v>
      </c>
      <c r="DY10" s="86">
        <v>1.0293822288513184</v>
      </c>
      <c r="DZ10" s="86">
        <v>1.1705954074859619</v>
      </c>
      <c r="EA10" s="86">
        <v>1.0798088312149048</v>
      </c>
      <c r="EB10" s="86">
        <v>1.0692566633224487</v>
      </c>
      <c r="EC10" s="86">
        <v>1.1433278322219849</v>
      </c>
      <c r="ED10" s="86">
        <v>1.1158878803253174</v>
      </c>
      <c r="EE10" s="86">
        <v>1.113312840461731</v>
      </c>
      <c r="EF10" s="86">
        <v>0.61773723363876343</v>
      </c>
      <c r="EG10" s="86">
        <v>1.1514955759048462</v>
      </c>
      <c r="EH10" s="86">
        <v>0.95921492576599121</v>
      </c>
      <c r="EI10" s="86">
        <v>1.0567623376846313</v>
      </c>
      <c r="EJ10" s="86">
        <v>0.97424399852752686</v>
      </c>
      <c r="EK10" s="86">
        <v>0.93452280759811401</v>
      </c>
      <c r="EL10" s="86">
        <v>0.71741259098052979</v>
      </c>
      <c r="EM10" s="86">
        <v>0.63955998420715332</v>
      </c>
      <c r="EN10" s="86">
        <v>0.80647885799407959</v>
      </c>
      <c r="EO10" s="86">
        <v>0.86942118406295776</v>
      </c>
      <c r="EP10" s="86">
        <v>0.92200839519500732</v>
      </c>
      <c r="EQ10" s="86">
        <v>0.98735040426254272</v>
      </c>
      <c r="ER10" s="86">
        <v>0.95331299304962158</v>
      </c>
      <c r="ES10" s="86">
        <v>1.042302131652832</v>
      </c>
      <c r="ET10" s="86">
        <v>0.86553764343261719</v>
      </c>
      <c r="EU10" s="86">
        <v>0.97249221801757813</v>
      </c>
      <c r="EV10" s="86">
        <v>1.0082762241363525</v>
      </c>
      <c r="EW10" s="86">
        <v>46.981845855712891</v>
      </c>
      <c r="EX10" s="86">
        <v>46.404689788818359</v>
      </c>
      <c r="EY10" s="86">
        <v>45.900745391845703</v>
      </c>
      <c r="EZ10" s="86">
        <v>45.523288726806641</v>
      </c>
      <c r="FA10" s="86">
        <v>45.1207275390625</v>
      </c>
      <c r="FB10" s="86">
        <v>44.919849395751953</v>
      </c>
      <c r="FC10" s="86">
        <v>44.960899353027344</v>
      </c>
      <c r="FD10" s="86">
        <v>45.518306732177734</v>
      </c>
      <c r="FE10" s="86">
        <v>47.638027191162109</v>
      </c>
      <c r="FF10" s="86">
        <v>50.699932098388672</v>
      </c>
      <c r="FG10" s="86">
        <v>53.564666748046875</v>
      </c>
      <c r="FH10" s="86">
        <v>55.795864105224609</v>
      </c>
      <c r="FI10" s="86">
        <v>57.280933380126953</v>
      </c>
      <c r="FJ10" s="86">
        <v>58.311855316162109</v>
      </c>
      <c r="FK10" s="86">
        <v>58.813209533691406</v>
      </c>
      <c r="FL10" s="86">
        <v>58.445449829101563</v>
      </c>
      <c r="FM10" s="86">
        <v>56.766902923583984</v>
      </c>
      <c r="FN10" s="86">
        <v>54.425025939941406</v>
      </c>
      <c r="FO10" s="86">
        <v>52.441085815429688</v>
      </c>
      <c r="FP10" s="86">
        <v>51.003849029541016</v>
      </c>
      <c r="FQ10" s="86">
        <v>49.940086364746094</v>
      </c>
      <c r="FR10" s="86">
        <v>49.218399047851563</v>
      </c>
      <c r="FS10" s="86">
        <v>48.714862823486328</v>
      </c>
      <c r="FT10" s="86">
        <v>48.099143981933594</v>
      </c>
      <c r="FU10" s="86">
        <v>0.63635742664337158</v>
      </c>
      <c r="FV10" s="86">
        <v>0.80024826526641846</v>
      </c>
      <c r="FW10" s="86">
        <v>0.63003009557723999</v>
      </c>
      <c r="FX10" s="86">
        <v>113.54545593261719</v>
      </c>
      <c r="FY10" s="86">
        <v>1</v>
      </c>
    </row>
    <row r="11" spans="1:181" x14ac:dyDescent="0.25">
      <c r="A11" t="s">
        <v>186</v>
      </c>
      <c r="B11" t="s">
        <v>236</v>
      </c>
      <c r="C11" t="s">
        <v>2</v>
      </c>
      <c r="D11" t="s">
        <v>202</v>
      </c>
      <c r="E11" t="s">
        <v>239</v>
      </c>
      <c r="F11" t="s">
        <v>184</v>
      </c>
      <c r="G11" t="s">
        <v>1</v>
      </c>
      <c r="H11" s="86">
        <v>2444</v>
      </c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  <c r="EK11" s="86"/>
      <c r="EL11" s="86"/>
      <c r="EM11" s="86"/>
      <c r="EN11" s="86"/>
      <c r="EO11" s="86"/>
      <c r="EP11" s="86"/>
      <c r="EQ11" s="86"/>
      <c r="ER11" s="86"/>
      <c r="ES11" s="86"/>
      <c r="ET11" s="86"/>
      <c r="EU11" s="86"/>
      <c r="EV11" s="86"/>
      <c r="EW11" s="86"/>
      <c r="EX11" s="86"/>
      <c r="EY11" s="86"/>
      <c r="EZ11" s="86"/>
      <c r="FA11" s="86"/>
      <c r="FB11" s="86"/>
      <c r="FC11" s="86"/>
      <c r="FD11" s="86"/>
      <c r="FE11" s="86"/>
      <c r="FF11" s="86"/>
      <c r="FG11" s="86"/>
      <c r="FH11" s="86"/>
      <c r="FI11" s="86"/>
      <c r="FJ11" s="86"/>
      <c r="FK11" s="86"/>
      <c r="FL11" s="86"/>
      <c r="FM11" s="86"/>
      <c r="FN11" s="86"/>
      <c r="FO11" s="86"/>
      <c r="FP11" s="86"/>
      <c r="FQ11" s="86"/>
      <c r="FR11" s="86"/>
      <c r="FS11" s="86"/>
      <c r="FT11" s="86"/>
      <c r="FU11" s="86"/>
      <c r="FV11" s="86"/>
      <c r="FW11" s="86"/>
      <c r="FX11" s="86">
        <v>98.636360168457031</v>
      </c>
      <c r="FY11" s="86">
        <v>0</v>
      </c>
    </row>
    <row r="12" spans="1:181" x14ac:dyDescent="0.25">
      <c r="A12" t="s">
        <v>186</v>
      </c>
      <c r="B12" t="s">
        <v>236</v>
      </c>
      <c r="C12" t="s">
        <v>2</v>
      </c>
      <c r="D12" t="s">
        <v>202</v>
      </c>
      <c r="E12" t="s">
        <v>239</v>
      </c>
      <c r="F12" t="s">
        <v>185</v>
      </c>
      <c r="G12" t="s">
        <v>1</v>
      </c>
      <c r="H12" s="86">
        <v>945</v>
      </c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86"/>
      <c r="DC12" s="86"/>
      <c r="DD12" s="86"/>
      <c r="DE12" s="86"/>
      <c r="DF12" s="86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86"/>
      <c r="DS12" s="86"/>
      <c r="DT12" s="86"/>
      <c r="DU12" s="86"/>
      <c r="DV12" s="86"/>
      <c r="DW12" s="86"/>
      <c r="DX12" s="86"/>
      <c r="DY12" s="86"/>
      <c r="DZ12" s="86"/>
      <c r="EA12" s="86"/>
      <c r="EB12" s="86"/>
      <c r="EC12" s="86"/>
      <c r="ED12" s="86"/>
      <c r="EE12" s="86"/>
      <c r="EF12" s="86"/>
      <c r="EG12" s="86"/>
      <c r="EH12" s="86"/>
      <c r="EI12" s="86"/>
      <c r="EJ12" s="86"/>
      <c r="EK12" s="86"/>
      <c r="EL12" s="86"/>
      <c r="EM12" s="86"/>
      <c r="EN12" s="86"/>
      <c r="EO12" s="86"/>
      <c r="EP12" s="86"/>
      <c r="EQ12" s="86"/>
      <c r="ER12" s="86"/>
      <c r="ES12" s="86"/>
      <c r="ET12" s="86"/>
      <c r="EU12" s="86"/>
      <c r="EV12" s="86"/>
      <c r="EW12" s="86"/>
      <c r="EX12" s="86"/>
      <c r="EY12" s="86"/>
      <c r="EZ12" s="86"/>
      <c r="FA12" s="86"/>
      <c r="FB12" s="86"/>
      <c r="FC12" s="86"/>
      <c r="FD12" s="86"/>
      <c r="FE12" s="86"/>
      <c r="FF12" s="86"/>
      <c r="FG12" s="86"/>
      <c r="FH12" s="86"/>
      <c r="FI12" s="86"/>
      <c r="FJ12" s="86"/>
      <c r="FK12" s="86"/>
      <c r="FL12" s="86"/>
      <c r="FM12" s="86"/>
      <c r="FN12" s="86"/>
      <c r="FO12" s="86"/>
      <c r="FP12" s="86"/>
      <c r="FQ12" s="86"/>
      <c r="FR12" s="86"/>
      <c r="FS12" s="86"/>
      <c r="FT12" s="86"/>
      <c r="FU12" s="86"/>
      <c r="FV12" s="86"/>
      <c r="FW12" s="86"/>
      <c r="FX12" s="86">
        <v>29.090909957885742</v>
      </c>
      <c r="FY12" s="86">
        <v>0</v>
      </c>
    </row>
    <row r="13" spans="1:181" x14ac:dyDescent="0.25">
      <c r="A13" t="s">
        <v>186</v>
      </c>
      <c r="B13" t="s">
        <v>236</v>
      </c>
      <c r="C13" t="s">
        <v>2</v>
      </c>
      <c r="D13" t="s">
        <v>202</v>
      </c>
      <c r="E13" t="s">
        <v>240</v>
      </c>
      <c r="F13" t="s">
        <v>1</v>
      </c>
      <c r="G13" t="s">
        <v>198</v>
      </c>
      <c r="H13" s="86">
        <v>21585</v>
      </c>
      <c r="I13" s="86">
        <v>33.128692626953125</v>
      </c>
      <c r="J13" s="86">
        <v>31.771394729614258</v>
      </c>
      <c r="K13" s="86">
        <v>30.773605346679688</v>
      </c>
      <c r="L13" s="86">
        <v>30.639238357543945</v>
      </c>
      <c r="M13" s="86">
        <v>31.161117553710938</v>
      </c>
      <c r="N13" s="86">
        <v>33.675716400146484</v>
      </c>
      <c r="O13" s="86">
        <v>38.333606719970703</v>
      </c>
      <c r="P13" s="86">
        <v>40.927654266357422</v>
      </c>
      <c r="Q13" s="86">
        <v>38.848052978515625</v>
      </c>
      <c r="R13" s="86">
        <v>37.746067047119141</v>
      </c>
      <c r="S13" s="86">
        <v>36.587226867675781</v>
      </c>
      <c r="T13" s="86">
        <v>35.395298004150391</v>
      </c>
      <c r="U13" s="86">
        <v>34.196418762207031</v>
      </c>
      <c r="V13" s="86">
        <v>33.072235107421875</v>
      </c>
      <c r="W13" s="86">
        <v>32.076019287109375</v>
      </c>
      <c r="X13" s="86">
        <v>32.678798675537109</v>
      </c>
      <c r="Y13" s="86">
        <v>34.836559295654297</v>
      </c>
      <c r="Z13" s="86">
        <v>39.834125518798828</v>
      </c>
      <c r="AA13" s="86">
        <v>45.885665893554688</v>
      </c>
      <c r="AB13" s="86">
        <v>46.754726409912109</v>
      </c>
      <c r="AC13" s="86">
        <v>46.933521270751953</v>
      </c>
      <c r="AD13" s="86">
        <v>45.163166046142578</v>
      </c>
      <c r="AE13" s="86">
        <v>40.831535339355469</v>
      </c>
      <c r="AF13" s="86">
        <v>36.227493286132813</v>
      </c>
      <c r="AG13" s="86">
        <v>-6.5215444564819336</v>
      </c>
      <c r="AH13" s="86">
        <v>-5.9397201538085938</v>
      </c>
      <c r="AI13" s="86">
        <v>-5.3970451354980469</v>
      </c>
      <c r="AJ13" s="86">
        <v>-4.7059612274169922</v>
      </c>
      <c r="AK13" s="86">
        <v>-4.3477578163146973</v>
      </c>
      <c r="AL13" s="86">
        <v>-3.9785432815551758</v>
      </c>
      <c r="AM13" s="86">
        <v>-4.2613353729248047</v>
      </c>
      <c r="AN13" s="86">
        <v>-4.2371811866760254</v>
      </c>
      <c r="AO13" s="86">
        <v>-5.1565074920654297</v>
      </c>
      <c r="AP13" s="86">
        <v>-3.7493753433227539</v>
      </c>
      <c r="AQ13" s="86">
        <v>-3.736945629119873</v>
      </c>
      <c r="AR13" s="86">
        <v>-3.7178897857666016</v>
      </c>
      <c r="AS13" s="86">
        <v>-3.9449529647827148</v>
      </c>
      <c r="AT13" s="86">
        <v>-4.2335748672485352</v>
      </c>
      <c r="AU13" s="86">
        <v>-4.2485580444335938</v>
      </c>
      <c r="AV13" s="86">
        <v>-3.611630916595459</v>
      </c>
      <c r="AW13" s="86">
        <v>-1.9808923006057739</v>
      </c>
      <c r="AX13" s="86">
        <v>-1.8643573522567749</v>
      </c>
      <c r="AY13" s="86">
        <v>-1.4055179357528687</v>
      </c>
      <c r="AZ13" s="86">
        <v>-1.3806972503662109</v>
      </c>
      <c r="BA13" s="86">
        <v>-1.2099076509475708</v>
      </c>
      <c r="BB13" s="86">
        <v>-4.2942490577697754</v>
      </c>
      <c r="BC13" s="86">
        <v>-5.5509400367736816</v>
      </c>
      <c r="BD13" s="86">
        <v>-6.4691805839538574</v>
      </c>
      <c r="BE13" s="86">
        <v>-5.624394416809082</v>
      </c>
      <c r="BF13" s="86">
        <v>-5.0573959350585938</v>
      </c>
      <c r="BG13" s="86">
        <v>-4.5339608192443848</v>
      </c>
      <c r="BH13" s="86">
        <v>-3.8540215492248535</v>
      </c>
      <c r="BI13" s="86">
        <v>-3.5244054794311523</v>
      </c>
      <c r="BJ13" s="86">
        <v>-3.140958309173584</v>
      </c>
      <c r="BK13" s="86">
        <v>-3.3723671436309814</v>
      </c>
      <c r="BL13" s="86">
        <v>-3.401508092880249</v>
      </c>
      <c r="BM13" s="86">
        <v>-4.2662243843078613</v>
      </c>
      <c r="BN13" s="86">
        <v>-3.0324656963348389</v>
      </c>
      <c r="BO13" s="86">
        <v>-3.0544085502624512</v>
      </c>
      <c r="BP13" s="86">
        <v>-3.0640819072723389</v>
      </c>
      <c r="BQ13" s="86">
        <v>-3.2942061424255371</v>
      </c>
      <c r="BR13" s="86">
        <v>-3.5991446971893311</v>
      </c>
      <c r="BS13" s="86">
        <v>-3.625201940536499</v>
      </c>
      <c r="BT13" s="86">
        <v>-2.9645259380340576</v>
      </c>
      <c r="BU13" s="86">
        <v>-1.3204412460327148</v>
      </c>
      <c r="BV13" s="86">
        <v>-1.1250568628311157</v>
      </c>
      <c r="BW13" s="86">
        <v>-0.58768796920776367</v>
      </c>
      <c r="BX13" s="86">
        <v>-0.58479249477386475</v>
      </c>
      <c r="BY13" s="86">
        <v>-0.35095983743667603</v>
      </c>
      <c r="BZ13" s="86">
        <v>-3.3877735137939453</v>
      </c>
      <c r="CA13" s="86">
        <v>-4.6455693244934082</v>
      </c>
      <c r="CB13" s="86">
        <v>-5.5732407569885254</v>
      </c>
      <c r="CC13" s="86">
        <v>-5.0030307769775391</v>
      </c>
      <c r="CD13" s="86">
        <v>-4.4463009834289551</v>
      </c>
      <c r="CE13" s="86">
        <v>-3.9361915588378906</v>
      </c>
      <c r="CF13" s="86">
        <v>-3.2639706134796143</v>
      </c>
      <c r="CG13" s="86">
        <v>-2.9541540145874023</v>
      </c>
      <c r="CH13" s="86">
        <v>-2.5608494281768799</v>
      </c>
      <c r="CI13" s="86">
        <v>-2.7566702365875244</v>
      </c>
      <c r="CJ13" s="86">
        <v>-2.822723388671875</v>
      </c>
      <c r="CK13" s="86">
        <v>-3.6496174335479736</v>
      </c>
      <c r="CL13" s="86">
        <v>-2.5359363555908203</v>
      </c>
      <c r="CM13" s="86">
        <v>-2.5816855430603027</v>
      </c>
      <c r="CN13" s="86">
        <v>-2.6112565994262695</v>
      </c>
      <c r="CO13" s="86">
        <v>-2.8435008525848389</v>
      </c>
      <c r="CP13" s="86">
        <v>-3.1597402095794678</v>
      </c>
      <c r="CQ13" s="86">
        <v>-3.193467378616333</v>
      </c>
      <c r="CR13" s="86">
        <v>-2.5163431167602539</v>
      </c>
      <c r="CS13" s="86">
        <v>-0.863014817237854</v>
      </c>
      <c r="CT13" s="86">
        <v>-0.61301952600479126</v>
      </c>
      <c r="CU13" s="86">
        <v>-2.1261418238282204E-2</v>
      </c>
      <c r="CV13" s="86">
        <v>-3.3551286906003952E-2</v>
      </c>
      <c r="CW13" s="86">
        <v>0.24394483864307404</v>
      </c>
      <c r="CX13" s="86">
        <v>-2.7599513530731201</v>
      </c>
      <c r="CY13" s="86">
        <v>-4.0185127258300781</v>
      </c>
      <c r="CZ13" s="86">
        <v>-4.9527158737182617</v>
      </c>
      <c r="DA13" s="86">
        <v>-4.3816671371459961</v>
      </c>
      <c r="DB13" s="86">
        <v>-3.8352060317993164</v>
      </c>
      <c r="DC13" s="86">
        <v>-3.3384220600128174</v>
      </c>
      <c r="DD13" s="86">
        <v>-2.673919677734375</v>
      </c>
      <c r="DE13" s="86">
        <v>-2.3839025497436523</v>
      </c>
      <c r="DF13" s="86">
        <v>-1.9807405471801758</v>
      </c>
      <c r="DG13" s="86">
        <v>-2.1409733295440674</v>
      </c>
      <c r="DH13" s="86">
        <v>-2.243938684463501</v>
      </c>
      <c r="DI13" s="86">
        <v>-3.0330102443695068</v>
      </c>
      <c r="DJ13" s="86">
        <v>-2.0394070148468018</v>
      </c>
      <c r="DK13" s="86">
        <v>-2.1089625358581543</v>
      </c>
      <c r="DL13" s="86">
        <v>-2.1584312915802002</v>
      </c>
      <c r="DM13" s="86">
        <v>-2.3927955627441406</v>
      </c>
      <c r="DN13" s="86">
        <v>-2.7203357219696045</v>
      </c>
      <c r="DO13" s="86">
        <v>-2.761732816696167</v>
      </c>
      <c r="DP13" s="86">
        <v>-2.0681602954864502</v>
      </c>
      <c r="DQ13" s="86">
        <v>-0.40558838844299316</v>
      </c>
      <c r="DR13" s="86">
        <v>-0.10098221153020859</v>
      </c>
      <c r="DS13" s="86">
        <v>0.54516512155532837</v>
      </c>
      <c r="DT13" s="86">
        <v>0.51768988370895386</v>
      </c>
      <c r="DU13" s="86">
        <v>0.83884948492050171</v>
      </c>
      <c r="DV13" s="86">
        <v>-2.1321291923522949</v>
      </c>
      <c r="DW13" s="86">
        <v>-3.3914558887481689</v>
      </c>
      <c r="DX13" s="86">
        <v>-4.332190990447998</v>
      </c>
      <c r="DY13" s="86">
        <v>-3.4845170974731445</v>
      </c>
      <c r="DZ13" s="86">
        <v>-2.9528818130493164</v>
      </c>
      <c r="EA13" s="86">
        <v>-2.4753382205963135</v>
      </c>
      <c r="EB13" s="86">
        <v>-1.8219801187515259</v>
      </c>
      <c r="EC13" s="86">
        <v>-1.5605502128601074</v>
      </c>
      <c r="ED13" s="86">
        <v>-1.1431554555892944</v>
      </c>
      <c r="EE13" s="86">
        <v>-1.252004861831665</v>
      </c>
      <c r="EF13" s="86">
        <v>-1.4082654714584351</v>
      </c>
      <c r="EG13" s="86">
        <v>-2.1427273750305176</v>
      </c>
      <c r="EH13" s="86">
        <v>-1.3224972486495972</v>
      </c>
      <c r="EI13" s="86">
        <v>-1.4264253377914429</v>
      </c>
      <c r="EJ13" s="86">
        <v>-1.5046232938766479</v>
      </c>
      <c r="EK13" s="86">
        <v>-1.7420487403869629</v>
      </c>
      <c r="EL13" s="86">
        <v>-2.0859055519104004</v>
      </c>
      <c r="EM13" s="86">
        <v>-2.1383767127990723</v>
      </c>
      <c r="EN13" s="86">
        <v>-1.4210553169250488</v>
      </c>
      <c r="EO13" s="86">
        <v>0.25486269593238831</v>
      </c>
      <c r="EP13" s="86">
        <v>0.63831835985183716</v>
      </c>
      <c r="EQ13" s="86">
        <v>1.3629951477050781</v>
      </c>
      <c r="ER13" s="86">
        <v>1.3135946989059448</v>
      </c>
      <c r="ES13" s="86">
        <v>1.697797417640686</v>
      </c>
      <c r="ET13" s="86">
        <v>-1.2256534099578857</v>
      </c>
      <c r="EU13" s="86">
        <v>-2.4860854148864746</v>
      </c>
      <c r="EV13" s="86">
        <v>-3.4362514019012451</v>
      </c>
      <c r="EW13" s="86">
        <v>45.673839569091797</v>
      </c>
      <c r="EX13" s="86">
        <v>45.273658752441406</v>
      </c>
      <c r="EY13" s="86">
        <v>44.932445526123047</v>
      </c>
      <c r="EZ13" s="86">
        <v>44.400901794433594</v>
      </c>
      <c r="FA13" s="86">
        <v>43.985389709472656</v>
      </c>
      <c r="FB13" s="86">
        <v>43.715972900390625</v>
      </c>
      <c r="FC13" s="86">
        <v>43.369754791259766</v>
      </c>
      <c r="FD13" s="86">
        <v>44.327274322509766</v>
      </c>
      <c r="FE13" s="86">
        <v>46.655643463134766</v>
      </c>
      <c r="FF13" s="86">
        <v>48.884517669677734</v>
      </c>
      <c r="FG13" s="86">
        <v>50.675601959228516</v>
      </c>
      <c r="FH13" s="86">
        <v>52.011276245117188</v>
      </c>
      <c r="FI13" s="86">
        <v>52.974681854248047</v>
      </c>
      <c r="FJ13" s="86">
        <v>53.585159301757813</v>
      </c>
      <c r="FK13" s="86">
        <v>53.781597137451172</v>
      </c>
      <c r="FL13" s="86">
        <v>53.514671325683594</v>
      </c>
      <c r="FM13" s="86">
        <v>52.607959747314453</v>
      </c>
      <c r="FN13" s="86">
        <v>51.024059295654297</v>
      </c>
      <c r="FO13" s="86">
        <v>49.799362182617188</v>
      </c>
      <c r="FP13" s="86">
        <v>48.912105560302734</v>
      </c>
      <c r="FQ13" s="86">
        <v>48.075855255126953</v>
      </c>
      <c r="FR13" s="86">
        <v>47.532001495361328</v>
      </c>
      <c r="FS13" s="86">
        <v>46.814556121826172</v>
      </c>
      <c r="FT13" s="86">
        <v>46.160358428955078</v>
      </c>
      <c r="FU13" s="86">
        <v>0.87716972827911377</v>
      </c>
      <c r="FV13" s="86">
        <v>0.94758820533752441</v>
      </c>
      <c r="FW13" s="86">
        <v>0.89996421337127686</v>
      </c>
      <c r="FX13" s="86">
        <v>1559.631591796875</v>
      </c>
      <c r="FY13" s="86">
        <v>1</v>
      </c>
    </row>
    <row r="14" spans="1:181" x14ac:dyDescent="0.25">
      <c r="A14" t="s">
        <v>186</v>
      </c>
      <c r="B14" t="s">
        <v>236</v>
      </c>
      <c r="C14" t="s">
        <v>2</v>
      </c>
      <c r="D14" t="s">
        <v>202</v>
      </c>
      <c r="E14" t="s">
        <v>240</v>
      </c>
      <c r="F14" t="s">
        <v>1</v>
      </c>
      <c r="G14" t="s">
        <v>200</v>
      </c>
      <c r="H14" s="86">
        <v>4636</v>
      </c>
      <c r="I14" s="86">
        <v>6.9178452491760254</v>
      </c>
      <c r="J14" s="86">
        <v>6.4356746673583984</v>
      </c>
      <c r="K14" s="86">
        <v>6.0834503173828125</v>
      </c>
      <c r="L14" s="86">
        <v>5.9582004547119141</v>
      </c>
      <c r="M14" s="86">
        <v>6.0197687149047852</v>
      </c>
      <c r="N14" s="86">
        <v>6.2923159599304199</v>
      </c>
      <c r="O14" s="86">
        <v>7.1393136978149414</v>
      </c>
      <c r="P14" s="86">
        <v>7.8696370124816895</v>
      </c>
      <c r="Q14" s="86">
        <v>7.3613219261169434</v>
      </c>
      <c r="R14" s="86">
        <v>7.0739989280700684</v>
      </c>
      <c r="S14" s="86">
        <v>7.0789508819580078</v>
      </c>
      <c r="T14" s="86">
        <v>6.8941097259521484</v>
      </c>
      <c r="U14" s="86">
        <v>6.7063531875610352</v>
      </c>
      <c r="V14" s="86">
        <v>6.5878152847290039</v>
      </c>
      <c r="W14" s="86">
        <v>6.5448727607727051</v>
      </c>
      <c r="X14" s="86">
        <v>6.7731075286865234</v>
      </c>
      <c r="Y14" s="86">
        <v>7.2830281257629395</v>
      </c>
      <c r="Z14" s="86">
        <v>8.1238546371459961</v>
      </c>
      <c r="AA14" s="86">
        <v>9.1890287399291992</v>
      </c>
      <c r="AB14" s="86">
        <v>9.5088520050048828</v>
      </c>
      <c r="AC14" s="86">
        <v>9.3895339965820313</v>
      </c>
      <c r="AD14" s="86">
        <v>8.9426651000976563</v>
      </c>
      <c r="AE14" s="86">
        <v>8.3282699584960938</v>
      </c>
      <c r="AF14" s="86">
        <v>7.5484194755554199</v>
      </c>
      <c r="AG14" s="86">
        <v>-0.55946308374404907</v>
      </c>
      <c r="AH14" s="86">
        <v>-0.50361800193786621</v>
      </c>
      <c r="AI14" s="86">
        <v>-0.56377416849136353</v>
      </c>
      <c r="AJ14" s="86">
        <v>-0.7023627758026123</v>
      </c>
      <c r="AK14" s="86">
        <v>-0.7596396803855896</v>
      </c>
      <c r="AL14" s="86">
        <v>-0.78149110078811646</v>
      </c>
      <c r="AM14" s="86">
        <v>-0.93314069509506226</v>
      </c>
      <c r="AN14" s="86">
        <v>-0.8185727596282959</v>
      </c>
      <c r="AO14" s="86">
        <v>-0.80453848838806152</v>
      </c>
      <c r="AP14" s="86">
        <v>-0.79339617490768433</v>
      </c>
      <c r="AQ14" s="86">
        <v>-0.55014467239379883</v>
      </c>
      <c r="AR14" s="86">
        <v>-0.63331758975982666</v>
      </c>
      <c r="AS14" s="86">
        <v>-0.63613760471343994</v>
      </c>
      <c r="AT14" s="86">
        <v>-0.5336068868637085</v>
      </c>
      <c r="AU14" s="86">
        <v>-0.52013468742370605</v>
      </c>
      <c r="AV14" s="86">
        <v>-0.29571560025215149</v>
      </c>
      <c r="AW14" s="86">
        <v>-0.12704409658908844</v>
      </c>
      <c r="AX14" s="86">
        <v>-9.6422377973794937E-3</v>
      </c>
      <c r="AY14" s="86">
        <v>6.0643743723630905E-2</v>
      </c>
      <c r="AZ14" s="86">
        <v>0.18941968679428101</v>
      </c>
      <c r="BA14" s="86">
        <v>0.15981182456016541</v>
      </c>
      <c r="BB14" s="86">
        <v>-0.39660635590553284</v>
      </c>
      <c r="BC14" s="86">
        <v>-0.66052484512329102</v>
      </c>
      <c r="BD14" s="86">
        <v>-0.70059776306152344</v>
      </c>
      <c r="BE14" s="86">
        <v>-0.37952041625976563</v>
      </c>
      <c r="BF14" s="86">
        <v>-0.3317544162273407</v>
      </c>
      <c r="BG14" s="86">
        <v>-0.39102810621261597</v>
      </c>
      <c r="BH14" s="86">
        <v>-0.5123974084854126</v>
      </c>
      <c r="BI14" s="86">
        <v>-0.56450456380844116</v>
      </c>
      <c r="BJ14" s="86">
        <v>-0.58361971378326416</v>
      </c>
      <c r="BK14" s="86">
        <v>-0.72417557239532471</v>
      </c>
      <c r="BL14" s="86">
        <v>-0.61097627878189087</v>
      </c>
      <c r="BM14" s="86">
        <v>-0.60928672552108765</v>
      </c>
      <c r="BN14" s="86">
        <v>-0.60367709398269653</v>
      </c>
      <c r="BO14" s="86">
        <v>-0.36593180894851685</v>
      </c>
      <c r="BP14" s="86">
        <v>-0.45052602887153625</v>
      </c>
      <c r="BQ14" s="86">
        <v>-0.46084940433502197</v>
      </c>
      <c r="BR14" s="86">
        <v>-0.35824811458587646</v>
      </c>
      <c r="BS14" s="86">
        <v>-0.34896832704544067</v>
      </c>
      <c r="BT14" s="86">
        <v>-0.13905617594718933</v>
      </c>
      <c r="BU14" s="86">
        <v>2.4366956204175949E-2</v>
      </c>
      <c r="BV14" s="86">
        <v>0.13866913318634033</v>
      </c>
      <c r="BW14" s="86">
        <v>0.21966715157032013</v>
      </c>
      <c r="BX14" s="86">
        <v>0.36082395911216736</v>
      </c>
      <c r="BY14" s="86">
        <v>0.31360721588134766</v>
      </c>
      <c r="BZ14" s="86">
        <v>-0.23511330783367157</v>
      </c>
      <c r="CA14" s="86">
        <v>-0.4781724214553833</v>
      </c>
      <c r="CB14" s="86">
        <v>-0.51956868171691895</v>
      </c>
      <c r="CC14" s="86">
        <v>-0.25489267706871033</v>
      </c>
      <c r="CD14" s="86">
        <v>-0.21272221207618713</v>
      </c>
      <c r="CE14" s="86">
        <v>-0.27138468623161316</v>
      </c>
      <c r="CF14" s="86">
        <v>-0.38082802295684814</v>
      </c>
      <c r="CG14" s="86">
        <v>-0.42935454845428467</v>
      </c>
      <c r="CH14" s="86">
        <v>-0.44657456874847412</v>
      </c>
      <c r="CI14" s="86">
        <v>-0.57944697141647339</v>
      </c>
      <c r="CJ14" s="86">
        <v>-0.46719560027122498</v>
      </c>
      <c r="CK14" s="86">
        <v>-0.47405597567558289</v>
      </c>
      <c r="CL14" s="86">
        <v>-0.4722781777381897</v>
      </c>
      <c r="CM14" s="86">
        <v>-0.23834657669067383</v>
      </c>
      <c r="CN14" s="86">
        <v>-0.32392513751983643</v>
      </c>
      <c r="CO14" s="86">
        <v>-0.3394453227519989</v>
      </c>
      <c r="CP14" s="86">
        <v>-0.23679517209529877</v>
      </c>
      <c r="CQ14" s="86">
        <v>-0.23041905462741852</v>
      </c>
      <c r="CR14" s="86">
        <v>-3.0554337427020073E-2</v>
      </c>
      <c r="CS14" s="86">
        <v>0.12923379242420197</v>
      </c>
      <c r="CT14" s="86">
        <v>0.24138914048671722</v>
      </c>
      <c r="CU14" s="86">
        <v>0.32980626821517944</v>
      </c>
      <c r="CV14" s="86">
        <v>0.47953802347183228</v>
      </c>
      <c r="CW14" s="86">
        <v>0.42012542486190796</v>
      </c>
      <c r="CX14" s="86">
        <v>-0.12326370924711227</v>
      </c>
      <c r="CY14" s="86">
        <v>-0.35187569260597229</v>
      </c>
      <c r="CZ14" s="86">
        <v>-0.39418846368789673</v>
      </c>
      <c r="DA14" s="86">
        <v>-0.13026492297649384</v>
      </c>
      <c r="DB14" s="86">
        <v>-9.3690007925033569E-2</v>
      </c>
      <c r="DC14" s="86">
        <v>-0.15174128115177155</v>
      </c>
      <c r="DD14" s="86">
        <v>-0.2492586225271225</v>
      </c>
      <c r="DE14" s="86">
        <v>-0.29420456290245056</v>
      </c>
      <c r="DF14" s="86">
        <v>-0.30952945351600647</v>
      </c>
      <c r="DG14" s="86">
        <v>-0.43471837043762207</v>
      </c>
      <c r="DH14" s="86">
        <v>-0.32341489195823669</v>
      </c>
      <c r="DI14" s="86">
        <v>-0.33882522583007813</v>
      </c>
      <c r="DJ14" s="86">
        <v>-0.34087929129600525</v>
      </c>
      <c r="DK14" s="86">
        <v>-0.11076132953166962</v>
      </c>
      <c r="DL14" s="86">
        <v>-0.19732426106929779</v>
      </c>
      <c r="DM14" s="86">
        <v>-0.21804124116897583</v>
      </c>
      <c r="DN14" s="86">
        <v>-0.11534222215414047</v>
      </c>
      <c r="DO14" s="86">
        <v>-0.11186977475881577</v>
      </c>
      <c r="DP14" s="86">
        <v>7.7947504818439484E-2</v>
      </c>
      <c r="DQ14" s="86">
        <v>0.23410062491893768</v>
      </c>
      <c r="DR14" s="86">
        <v>0.34410914778709412</v>
      </c>
      <c r="DS14" s="86">
        <v>0.43994539976119995</v>
      </c>
      <c r="DT14" s="86">
        <v>0.59825211763381958</v>
      </c>
      <c r="DU14" s="86">
        <v>0.52664363384246826</v>
      </c>
      <c r="DV14" s="86">
        <v>-1.1414109729230404E-2</v>
      </c>
      <c r="DW14" s="86">
        <v>-0.22557894885540009</v>
      </c>
      <c r="DX14" s="86">
        <v>-0.26880824565887451</v>
      </c>
      <c r="DY14" s="86">
        <v>4.967774823307991E-2</v>
      </c>
      <c r="DZ14" s="86">
        <v>7.8173592686653137E-2</v>
      </c>
      <c r="EA14" s="86">
        <v>2.1004796028137207E-2</v>
      </c>
      <c r="EB14" s="86">
        <v>-5.9293288737535477E-2</v>
      </c>
      <c r="EC14" s="86">
        <v>-9.9069438874721527E-2</v>
      </c>
      <c r="ED14" s="86">
        <v>-0.11165804415941238</v>
      </c>
      <c r="EE14" s="86">
        <v>-0.22575324773788452</v>
      </c>
      <c r="EF14" s="86">
        <v>-0.11581841111183167</v>
      </c>
      <c r="EG14" s="86">
        <v>-0.14357347786426544</v>
      </c>
      <c r="EH14" s="86">
        <v>-0.15116016566753387</v>
      </c>
      <c r="EI14" s="86">
        <v>7.3451496660709381E-2</v>
      </c>
      <c r="EJ14" s="86">
        <v>-1.453268900513649E-2</v>
      </c>
      <c r="EK14" s="86">
        <v>-4.2753014713525772E-2</v>
      </c>
      <c r="EL14" s="86">
        <v>6.0016553848981857E-2</v>
      </c>
      <c r="EM14" s="86">
        <v>5.9296559542417526E-2</v>
      </c>
      <c r="EN14" s="86">
        <v>0.23460693657398224</v>
      </c>
      <c r="EO14" s="86">
        <v>0.38551169633865356</v>
      </c>
      <c r="EP14" s="86">
        <v>0.49242052435874939</v>
      </c>
      <c r="EQ14" s="86">
        <v>0.59896880388259888</v>
      </c>
      <c r="ER14" s="86">
        <v>0.76965636014938354</v>
      </c>
      <c r="ES14" s="86">
        <v>0.6804390549659729</v>
      </c>
      <c r="ET14" s="86">
        <v>0.15007895231246948</v>
      </c>
      <c r="EU14" s="86">
        <v>-4.3226521462202072E-2</v>
      </c>
      <c r="EV14" s="86">
        <v>-8.7779134511947632E-2</v>
      </c>
      <c r="EW14" s="86">
        <v>44.890598297119141</v>
      </c>
      <c r="EX14" s="86">
        <v>44.452381134033203</v>
      </c>
      <c r="EY14" s="86">
        <v>44.105365753173828</v>
      </c>
      <c r="EZ14" s="86">
        <v>43.578418731689453</v>
      </c>
      <c r="FA14" s="86">
        <v>43.168899536132813</v>
      </c>
      <c r="FB14" s="86">
        <v>42.812339782714844</v>
      </c>
      <c r="FC14" s="86">
        <v>42.579700469970703</v>
      </c>
      <c r="FD14" s="86">
        <v>43.502059936523438</v>
      </c>
      <c r="FE14" s="86">
        <v>45.778411865234375</v>
      </c>
      <c r="FF14" s="86">
        <v>48.183063507080078</v>
      </c>
      <c r="FG14" s="86">
        <v>50.130748748779297</v>
      </c>
      <c r="FH14" s="86">
        <v>51.632980346679688</v>
      </c>
      <c r="FI14" s="86">
        <v>52.727794647216797</v>
      </c>
      <c r="FJ14" s="86">
        <v>53.463859558105469</v>
      </c>
      <c r="FK14" s="86">
        <v>53.622913360595703</v>
      </c>
      <c r="FL14" s="86">
        <v>53.356586456298828</v>
      </c>
      <c r="FM14" s="86">
        <v>52.450485229492188</v>
      </c>
      <c r="FN14" s="86">
        <v>50.901741027832031</v>
      </c>
      <c r="FO14" s="86">
        <v>49.491973876953125</v>
      </c>
      <c r="FP14" s="86">
        <v>48.412315368652344</v>
      </c>
      <c r="FQ14" s="86">
        <v>47.581260681152344</v>
      </c>
      <c r="FR14" s="86">
        <v>46.960613250732422</v>
      </c>
      <c r="FS14" s="86">
        <v>46.269195556640625</v>
      </c>
      <c r="FT14" s="86">
        <v>45.572372436523438</v>
      </c>
      <c r="FU14" s="86">
        <v>0.18253277242183685</v>
      </c>
      <c r="FV14" s="86">
        <v>0.18504698574542999</v>
      </c>
      <c r="FW14" s="86">
        <v>0.19543255865573883</v>
      </c>
      <c r="FX14" s="86">
        <v>610.6842041015625</v>
      </c>
      <c r="FY14" s="86">
        <v>1</v>
      </c>
    </row>
    <row r="15" spans="1:181" x14ac:dyDescent="0.25">
      <c r="A15" t="s">
        <v>186</v>
      </c>
      <c r="B15" t="s">
        <v>236</v>
      </c>
      <c r="C15" t="s">
        <v>2</v>
      </c>
      <c r="D15" t="s">
        <v>202</v>
      </c>
      <c r="E15" t="s">
        <v>240</v>
      </c>
      <c r="F15" t="s">
        <v>1</v>
      </c>
      <c r="G15" t="s">
        <v>1</v>
      </c>
      <c r="H15" s="86">
        <v>26221</v>
      </c>
      <c r="I15" s="86">
        <v>40.046535491943359</v>
      </c>
      <c r="J15" s="86">
        <v>38.207069396972656</v>
      </c>
      <c r="K15" s="86">
        <v>36.8570556640625</v>
      </c>
      <c r="L15" s="86">
        <v>36.597438812255859</v>
      </c>
      <c r="M15" s="86">
        <v>37.180885314941406</v>
      </c>
      <c r="N15" s="86">
        <v>39.968032836914063</v>
      </c>
      <c r="O15" s="86">
        <v>45.472919464111328</v>
      </c>
      <c r="P15" s="86">
        <v>48.797294616699219</v>
      </c>
      <c r="Q15" s="86">
        <v>46.209373474121094</v>
      </c>
      <c r="R15" s="86">
        <v>44.820068359375</v>
      </c>
      <c r="S15" s="86">
        <v>43.666179656982422</v>
      </c>
      <c r="T15" s="86">
        <v>42.289409637451172</v>
      </c>
      <c r="U15" s="86">
        <v>40.90277099609375</v>
      </c>
      <c r="V15" s="86">
        <v>39.660049438476563</v>
      </c>
      <c r="W15" s="86">
        <v>38.620891571044922</v>
      </c>
      <c r="X15" s="86">
        <v>39.451908111572266</v>
      </c>
      <c r="Y15" s="86">
        <v>42.119586944580078</v>
      </c>
      <c r="Z15" s="86">
        <v>47.957977294921875</v>
      </c>
      <c r="AA15" s="86">
        <v>55.074695587158203</v>
      </c>
      <c r="AB15" s="86">
        <v>56.263576507568359</v>
      </c>
      <c r="AC15" s="86">
        <v>56.323055267333984</v>
      </c>
      <c r="AD15" s="86">
        <v>54.105831146240234</v>
      </c>
      <c r="AE15" s="86">
        <v>49.159805297851563</v>
      </c>
      <c r="AF15" s="86">
        <v>43.775913238525391</v>
      </c>
      <c r="AG15" s="86">
        <v>-6.8066802024841309</v>
      </c>
      <c r="AH15" s="86">
        <v>-6.1805100440979004</v>
      </c>
      <c r="AI15" s="86">
        <v>-5.6974034309387207</v>
      </c>
      <c r="AJ15" s="86">
        <v>-5.1222023963928223</v>
      </c>
      <c r="AK15" s="86">
        <v>-4.8157162666320801</v>
      </c>
      <c r="AL15" s="86">
        <v>-4.4641413688659668</v>
      </c>
      <c r="AM15" s="86">
        <v>-4.8817939758300781</v>
      </c>
      <c r="AN15" s="86">
        <v>-4.7473678588867188</v>
      </c>
      <c r="AO15" s="86">
        <v>-5.6663775444030762</v>
      </c>
      <c r="AP15" s="86">
        <v>-4.2634239196777344</v>
      </c>
      <c r="AQ15" s="86">
        <v>-4.0166292190551758</v>
      </c>
      <c r="AR15" s="86">
        <v>-4.0842514038085938</v>
      </c>
      <c r="AS15" s="86">
        <v>-4.3236579895019531</v>
      </c>
      <c r="AT15" s="86">
        <v>-4.5106353759765625</v>
      </c>
      <c r="AU15" s="86">
        <v>-4.5180306434631348</v>
      </c>
      <c r="AV15" s="86">
        <v>-3.6738250255584717</v>
      </c>
      <c r="AW15" s="86">
        <v>-1.880658745765686</v>
      </c>
      <c r="AX15" s="86">
        <v>-1.6478996276855469</v>
      </c>
      <c r="AY15" s="86">
        <v>-1.1016377210617065</v>
      </c>
      <c r="AZ15" s="86">
        <v>-0.93204480409622192</v>
      </c>
      <c r="BA15" s="86">
        <v>-0.81290310621261597</v>
      </c>
      <c r="BB15" s="86">
        <v>-4.4416713714599609</v>
      </c>
      <c r="BC15" s="86">
        <v>-5.933588981628418</v>
      </c>
      <c r="BD15" s="86">
        <v>-6.894014835357666</v>
      </c>
      <c r="BE15" s="86">
        <v>-5.8916621208190918</v>
      </c>
      <c r="BF15" s="86">
        <v>-5.2816033363342285</v>
      </c>
      <c r="BG15" s="86">
        <v>-4.8172016143798828</v>
      </c>
      <c r="BH15" s="86">
        <v>-4.2493405342102051</v>
      </c>
      <c r="BI15" s="86">
        <v>-3.9695563316345215</v>
      </c>
      <c r="BJ15" s="86">
        <v>-3.6035008430480957</v>
      </c>
      <c r="BK15" s="86">
        <v>-3.9685957431793213</v>
      </c>
      <c r="BL15" s="86">
        <v>-3.8862950801849365</v>
      </c>
      <c r="BM15" s="86">
        <v>-4.7549352645874023</v>
      </c>
      <c r="BN15" s="86">
        <v>-3.5218360424041748</v>
      </c>
      <c r="BO15" s="86">
        <v>-3.3096699714660645</v>
      </c>
      <c r="BP15" s="86">
        <v>-3.4053719043731689</v>
      </c>
      <c r="BQ15" s="86">
        <v>-3.6497161388397217</v>
      </c>
      <c r="BR15" s="86">
        <v>-3.8524160385131836</v>
      </c>
      <c r="BS15" s="86">
        <v>-3.8716015815734863</v>
      </c>
      <c r="BT15" s="86">
        <v>-3.0080270767211914</v>
      </c>
      <c r="BU15" s="86">
        <v>-1.2030740976333618</v>
      </c>
      <c r="BV15" s="86">
        <v>-0.89386940002441406</v>
      </c>
      <c r="BW15" s="86">
        <v>-0.26849040389060974</v>
      </c>
      <c r="BX15" s="86">
        <v>-0.11789260059595108</v>
      </c>
      <c r="BY15" s="86">
        <v>5.9704720973968506E-2</v>
      </c>
      <c r="BZ15" s="86">
        <v>-3.5209228992462158</v>
      </c>
      <c r="CA15" s="86">
        <v>-5.0100374221801758</v>
      </c>
      <c r="CB15" s="86">
        <v>-5.9799695014953613</v>
      </c>
      <c r="CC15" s="86">
        <v>-5.2579236030578613</v>
      </c>
      <c r="CD15" s="86">
        <v>-4.6590232849121094</v>
      </c>
      <c r="CE15" s="86">
        <v>-4.2075762748718262</v>
      </c>
      <c r="CF15" s="86">
        <v>-3.644798755645752</v>
      </c>
      <c r="CG15" s="86">
        <v>-3.3835084438323975</v>
      </c>
      <c r="CH15" s="86">
        <v>-3.0074238777160645</v>
      </c>
      <c r="CI15" s="86">
        <v>-3.3361172676086426</v>
      </c>
      <c r="CJ15" s="86">
        <v>-3.2899188995361328</v>
      </c>
      <c r="CK15" s="86">
        <v>-4.1236734390258789</v>
      </c>
      <c r="CL15" s="86">
        <v>-3.0082144737243652</v>
      </c>
      <c r="CM15" s="86">
        <v>-2.8200321197509766</v>
      </c>
      <c r="CN15" s="86">
        <v>-2.9351818561553955</v>
      </c>
      <c r="CO15" s="86">
        <v>-3.1829462051391602</v>
      </c>
      <c r="CP15" s="86">
        <v>-3.3965353965759277</v>
      </c>
      <c r="CQ15" s="86">
        <v>-3.4238865375518799</v>
      </c>
      <c r="CR15" s="86">
        <v>-2.5468974113464355</v>
      </c>
      <c r="CS15" s="86">
        <v>-0.73378103971481323</v>
      </c>
      <c r="CT15" s="86">
        <v>-0.37163037061691284</v>
      </c>
      <c r="CU15" s="86">
        <v>0.30854484438896179</v>
      </c>
      <c r="CV15" s="86">
        <v>0.44598671793937683</v>
      </c>
      <c r="CW15" s="86">
        <v>0.6640702486038208</v>
      </c>
      <c r="CX15" s="86">
        <v>-2.8832151889801025</v>
      </c>
      <c r="CY15" s="86">
        <v>-4.3703880310058594</v>
      </c>
      <c r="CZ15" s="86">
        <v>-5.3469042778015137</v>
      </c>
      <c r="DA15" s="86">
        <v>-4.6241850852966309</v>
      </c>
      <c r="DB15" s="86">
        <v>-4.0364432334899902</v>
      </c>
      <c r="DC15" s="86">
        <v>-3.5979511737823486</v>
      </c>
      <c r="DD15" s="86">
        <v>-3.0402572154998779</v>
      </c>
      <c r="DE15" s="86">
        <v>-2.7974605560302734</v>
      </c>
      <c r="DF15" s="86">
        <v>-2.4113469123840332</v>
      </c>
      <c r="DG15" s="86">
        <v>-2.7036387920379639</v>
      </c>
      <c r="DH15" s="86">
        <v>-2.6935427188873291</v>
      </c>
      <c r="DI15" s="86">
        <v>-3.4924113750457764</v>
      </c>
      <c r="DJ15" s="86">
        <v>-2.4945929050445557</v>
      </c>
      <c r="DK15" s="86">
        <v>-2.3303942680358887</v>
      </c>
      <c r="DL15" s="86">
        <v>-2.4649918079376221</v>
      </c>
      <c r="DM15" s="86">
        <v>-2.7161762714385986</v>
      </c>
      <c r="DN15" s="86">
        <v>-2.9406547546386719</v>
      </c>
      <c r="DO15" s="86">
        <v>-2.9761714935302734</v>
      </c>
      <c r="DP15" s="86">
        <v>-2.0857677459716797</v>
      </c>
      <c r="DQ15" s="86">
        <v>-0.26448798179626465</v>
      </c>
      <c r="DR15" s="86">
        <v>0.15060867369174957</v>
      </c>
      <c r="DS15" s="86">
        <v>0.88558012247085571</v>
      </c>
      <c r="DT15" s="86">
        <v>1.0098659992218018</v>
      </c>
      <c r="DU15" s="86">
        <v>1.2684358358383179</v>
      </c>
      <c r="DV15" s="86">
        <v>-2.2455074787139893</v>
      </c>
      <c r="DW15" s="86">
        <v>-3.7307388782501221</v>
      </c>
      <c r="DX15" s="86">
        <v>-4.713839054107666</v>
      </c>
      <c r="DY15" s="86">
        <v>-3.7091670036315918</v>
      </c>
      <c r="DZ15" s="86">
        <v>-3.1375367641448975</v>
      </c>
      <c r="EA15" s="86">
        <v>-2.7177493572235107</v>
      </c>
      <c r="EB15" s="86">
        <v>-2.1673951148986816</v>
      </c>
      <c r="EC15" s="86">
        <v>-1.9513005018234253</v>
      </c>
      <c r="ED15" s="86">
        <v>-1.5507066249847412</v>
      </c>
      <c r="EE15" s="86">
        <v>-1.7904404401779175</v>
      </c>
      <c r="EF15" s="86">
        <v>-1.8324700593948364</v>
      </c>
      <c r="EG15" s="86">
        <v>-2.5809693336486816</v>
      </c>
      <c r="EH15" s="86">
        <v>-1.7530049085617065</v>
      </c>
      <c r="EI15" s="86">
        <v>-1.6234352588653564</v>
      </c>
      <c r="EJ15" s="86">
        <v>-1.7861123085021973</v>
      </c>
      <c r="EK15" s="86">
        <v>-2.0422344207763672</v>
      </c>
      <c r="EL15" s="86">
        <v>-2.2824356555938721</v>
      </c>
      <c r="EM15" s="86">
        <v>-2.329742431640625</v>
      </c>
      <c r="EN15" s="86">
        <v>-1.4199697971343994</v>
      </c>
      <c r="EO15" s="86">
        <v>0.41309666633605957</v>
      </c>
      <c r="EP15" s="86">
        <v>0.90463888645172119</v>
      </c>
      <c r="EQ15" s="86">
        <v>1.7187273502349854</v>
      </c>
      <c r="ER15" s="86">
        <v>1.8240182399749756</v>
      </c>
      <c r="ES15" s="86">
        <v>2.1410436630249023</v>
      </c>
      <c r="ET15" s="86">
        <v>-1.324758768081665</v>
      </c>
      <c r="EU15" s="86">
        <v>-2.8071870803833008</v>
      </c>
      <c r="EV15" s="86">
        <v>-3.7997937202453613</v>
      </c>
      <c r="EW15" s="86">
        <v>45.549835205078125</v>
      </c>
      <c r="EX15" s="86">
        <v>45.146282196044922</v>
      </c>
      <c r="EY15" s="86">
        <v>44.804454803466797</v>
      </c>
      <c r="EZ15" s="86">
        <v>44.271343231201172</v>
      </c>
      <c r="FA15" s="86">
        <v>43.855579376220703</v>
      </c>
      <c r="FB15" s="86">
        <v>43.574275970458984</v>
      </c>
      <c r="FC15" s="86">
        <v>43.244815826416016</v>
      </c>
      <c r="FD15" s="86">
        <v>44.195194244384766</v>
      </c>
      <c r="FE15" s="86">
        <v>46.519084930419922</v>
      </c>
      <c r="FF15" s="86">
        <v>48.773841857910156</v>
      </c>
      <c r="FG15" s="86">
        <v>50.589836120605469</v>
      </c>
      <c r="FH15" s="86">
        <v>51.950897216796875</v>
      </c>
      <c r="FI15" s="86">
        <v>52.935226440429688</v>
      </c>
      <c r="FJ15" s="86">
        <v>53.565933227539063</v>
      </c>
      <c r="FK15" s="86">
        <v>53.756027221679688</v>
      </c>
      <c r="FL15" s="86">
        <v>53.489063262939453</v>
      </c>
      <c r="FM15" s="86">
        <v>52.581672668457031</v>
      </c>
      <c r="FN15" s="86">
        <v>51.004108428955078</v>
      </c>
      <c r="FO15" s="86">
        <v>49.749637603759766</v>
      </c>
      <c r="FP15" s="86">
        <v>48.831256866455078</v>
      </c>
      <c r="FQ15" s="86">
        <v>47.996150970458984</v>
      </c>
      <c r="FR15" s="86">
        <v>47.44110107421875</v>
      </c>
      <c r="FS15" s="86">
        <v>46.726123809814453</v>
      </c>
      <c r="FT15" s="86">
        <v>46.065288543701172</v>
      </c>
      <c r="FU15" s="86">
        <v>0.89596033096313477</v>
      </c>
      <c r="FV15" s="86">
        <v>0.96548730134963989</v>
      </c>
      <c r="FW15" s="86">
        <v>0.92093944549560547</v>
      </c>
      <c r="FX15" s="86">
        <v>2170.315673828125</v>
      </c>
      <c r="FY15" s="86">
        <v>1</v>
      </c>
    </row>
    <row r="16" spans="1:181" x14ac:dyDescent="0.25">
      <c r="A16" t="s">
        <v>186</v>
      </c>
      <c r="B16" t="s">
        <v>236</v>
      </c>
      <c r="C16" t="s">
        <v>2</v>
      </c>
      <c r="D16" t="s">
        <v>202</v>
      </c>
      <c r="E16" t="s">
        <v>240</v>
      </c>
      <c r="F16" t="s">
        <v>178</v>
      </c>
      <c r="G16" t="s">
        <v>1</v>
      </c>
      <c r="H16" s="86">
        <v>14445</v>
      </c>
      <c r="I16" s="86">
        <v>18.974943161010742</v>
      </c>
      <c r="J16" s="86">
        <v>17.822334289550781</v>
      </c>
      <c r="K16" s="86">
        <v>16.957279205322266</v>
      </c>
      <c r="L16" s="86">
        <v>16.595006942749023</v>
      </c>
      <c r="M16" s="86">
        <v>16.836734771728516</v>
      </c>
      <c r="N16" s="86">
        <v>18.106128692626953</v>
      </c>
      <c r="O16" s="86">
        <v>20.972274780273438</v>
      </c>
      <c r="P16" s="86">
        <v>23.113895416259766</v>
      </c>
      <c r="Q16" s="86">
        <v>22.631010055541992</v>
      </c>
      <c r="R16" s="86">
        <v>22.301597595214844</v>
      </c>
      <c r="S16" s="86">
        <v>21.873481750488281</v>
      </c>
      <c r="T16" s="86">
        <v>21.341287612915039</v>
      </c>
      <c r="U16" s="86">
        <v>20.802139282226563</v>
      </c>
      <c r="V16" s="86">
        <v>19.900653839111328</v>
      </c>
      <c r="W16" s="86">
        <v>19.284374237060547</v>
      </c>
      <c r="X16" s="86">
        <v>19.494529724121094</v>
      </c>
      <c r="Y16" s="86">
        <v>20.790805816650391</v>
      </c>
      <c r="Z16" s="86">
        <v>23.887971878051758</v>
      </c>
      <c r="AA16" s="86">
        <v>27.889957427978516</v>
      </c>
      <c r="AB16" s="86">
        <v>28.621675491333008</v>
      </c>
      <c r="AC16" s="86">
        <v>28.476390838623047</v>
      </c>
      <c r="AD16" s="86">
        <v>27.249946594238281</v>
      </c>
      <c r="AE16" s="86">
        <v>24.459611892700195</v>
      </c>
      <c r="AF16" s="86">
        <v>21.191499710083008</v>
      </c>
      <c r="AG16" s="86">
        <v>-3.5092978477478027</v>
      </c>
      <c r="AH16" s="86">
        <v>-3.1388943195343018</v>
      </c>
      <c r="AI16" s="86">
        <v>-2.9757623672485352</v>
      </c>
      <c r="AJ16" s="86">
        <v>-2.5746583938598633</v>
      </c>
      <c r="AK16" s="86">
        <v>-2.3673889636993408</v>
      </c>
      <c r="AL16" s="86">
        <v>-2.3754363059997559</v>
      </c>
      <c r="AM16" s="86">
        <v>-2.0444636344909668</v>
      </c>
      <c r="AN16" s="86">
        <v>-2.1877431869506836</v>
      </c>
      <c r="AO16" s="86">
        <v>-1.8832309246063232</v>
      </c>
      <c r="AP16" s="86">
        <v>-1.1926144361495972</v>
      </c>
      <c r="AQ16" s="86">
        <v>-1.3956326246261597</v>
      </c>
      <c r="AR16" s="86">
        <v>-1.3111953735351563</v>
      </c>
      <c r="AS16" s="86">
        <v>-1.2936434745788574</v>
      </c>
      <c r="AT16" s="86">
        <v>-1.7886064052581787</v>
      </c>
      <c r="AU16" s="86">
        <v>-1.9154354333877563</v>
      </c>
      <c r="AV16" s="86">
        <v>-1.7267978191375732</v>
      </c>
      <c r="AW16" s="86">
        <v>-0.99624538421630859</v>
      </c>
      <c r="AX16" s="86">
        <v>-0.75605088472366333</v>
      </c>
      <c r="AY16" s="86">
        <v>-0.46656599640846252</v>
      </c>
      <c r="AZ16" s="86">
        <v>-0.47556662559509277</v>
      </c>
      <c r="BA16" s="86">
        <v>-0.37863120436668396</v>
      </c>
      <c r="BB16" s="86">
        <v>-1.7319291830062866</v>
      </c>
      <c r="BC16" s="86">
        <v>-2.7679555416107178</v>
      </c>
      <c r="BD16" s="86">
        <v>-3.4734041690826416</v>
      </c>
      <c r="BE16" s="86">
        <v>-3.1406705379486084</v>
      </c>
      <c r="BF16" s="86">
        <v>-2.7858548164367676</v>
      </c>
      <c r="BG16" s="86">
        <v>-2.6447038650512695</v>
      </c>
      <c r="BH16" s="86">
        <v>-2.2685997486114502</v>
      </c>
      <c r="BI16" s="86">
        <v>-2.0638227462768555</v>
      </c>
      <c r="BJ16" s="86">
        <v>-2.048006534576416</v>
      </c>
      <c r="BK16" s="86">
        <v>-1.7279770374298096</v>
      </c>
      <c r="BL16" s="86">
        <v>-1.8603986501693726</v>
      </c>
      <c r="BM16" s="86">
        <v>-1.551621675491333</v>
      </c>
      <c r="BN16" s="86">
        <v>-0.88194644451141357</v>
      </c>
      <c r="BO16" s="86">
        <v>-1.0969427824020386</v>
      </c>
      <c r="BP16" s="86">
        <v>-1.0174477100372314</v>
      </c>
      <c r="BQ16" s="86">
        <v>-1.0020884275436401</v>
      </c>
      <c r="BR16" s="86">
        <v>-1.5132066011428833</v>
      </c>
      <c r="BS16" s="86">
        <v>-1.6370886564254761</v>
      </c>
      <c r="BT16" s="86">
        <v>-1.4164978265762329</v>
      </c>
      <c r="BU16" s="86">
        <v>-0.67125087976455688</v>
      </c>
      <c r="BV16" s="86">
        <v>-0.40347763895988464</v>
      </c>
      <c r="BW16" s="86">
        <v>-0.10641378164291382</v>
      </c>
      <c r="BX16" s="86">
        <v>-0.10035226494073868</v>
      </c>
      <c r="BY16" s="86">
        <v>-5.3818863816559315E-3</v>
      </c>
      <c r="BZ16" s="86">
        <v>-1.3790467977523804</v>
      </c>
      <c r="CA16" s="86">
        <v>-2.4004659652709961</v>
      </c>
      <c r="CB16" s="86">
        <v>-3.1106863021850586</v>
      </c>
      <c r="CC16" s="86">
        <v>-2.8853604793548584</v>
      </c>
      <c r="CD16" s="86">
        <v>-2.5413405895233154</v>
      </c>
      <c r="CE16" s="86">
        <v>-2.4154136180877686</v>
      </c>
      <c r="CF16" s="86">
        <v>-2.0566244125366211</v>
      </c>
      <c r="CG16" s="86">
        <v>-1.8535735607147217</v>
      </c>
      <c r="CH16" s="86">
        <v>-1.8212296962738037</v>
      </c>
      <c r="CI16" s="86">
        <v>-1.5087795257568359</v>
      </c>
      <c r="CJ16" s="86">
        <v>-1.6336807012557983</v>
      </c>
      <c r="CK16" s="86">
        <v>-1.3219500780105591</v>
      </c>
      <c r="CL16" s="86">
        <v>-0.6667788028717041</v>
      </c>
      <c r="CM16" s="86">
        <v>-0.89007109403610229</v>
      </c>
      <c r="CN16" s="86">
        <v>-0.81399893760681152</v>
      </c>
      <c r="CO16" s="86">
        <v>-0.80015826225280762</v>
      </c>
      <c r="CP16" s="86">
        <v>-1.3224654197692871</v>
      </c>
      <c r="CQ16" s="86">
        <v>-1.444306492805481</v>
      </c>
      <c r="CR16" s="86">
        <v>-1.201585054397583</v>
      </c>
      <c r="CS16" s="86">
        <v>-0.4461607038974762</v>
      </c>
      <c r="CT16" s="86">
        <v>-0.15928645431995392</v>
      </c>
      <c r="CU16" s="86">
        <v>0.14302654564380646</v>
      </c>
      <c r="CV16" s="86">
        <v>0.15952005982398987</v>
      </c>
      <c r="CW16" s="86">
        <v>0.25312945246696472</v>
      </c>
      <c r="CX16" s="86">
        <v>-1.1346415281295776</v>
      </c>
      <c r="CY16" s="86">
        <v>-2.1459438800811768</v>
      </c>
      <c r="CZ16" s="86">
        <v>-2.8594691753387451</v>
      </c>
      <c r="DA16" s="86">
        <v>-2.6300504207611084</v>
      </c>
      <c r="DB16" s="86">
        <v>-2.2968263626098633</v>
      </c>
      <c r="DC16" s="86">
        <v>-2.1861233711242676</v>
      </c>
      <c r="DD16" s="86">
        <v>-1.844649076461792</v>
      </c>
      <c r="DE16" s="86">
        <v>-1.6433244943618774</v>
      </c>
      <c r="DF16" s="86">
        <v>-1.5944528579711914</v>
      </c>
      <c r="DG16" s="86">
        <v>-1.2895820140838623</v>
      </c>
      <c r="DH16" s="86">
        <v>-1.4069627523422241</v>
      </c>
      <c r="DI16" s="86">
        <v>-1.0922784805297852</v>
      </c>
      <c r="DJ16" s="86">
        <v>-0.45161113142967224</v>
      </c>
      <c r="DK16" s="86">
        <v>-0.68319940567016602</v>
      </c>
      <c r="DL16" s="86">
        <v>-0.6105501651763916</v>
      </c>
      <c r="DM16" s="86">
        <v>-0.5982280969619751</v>
      </c>
      <c r="DN16" s="86">
        <v>-1.1317242383956909</v>
      </c>
      <c r="DO16" s="86">
        <v>-1.2515243291854858</v>
      </c>
      <c r="DP16" s="86">
        <v>-0.98667222261428833</v>
      </c>
      <c r="DQ16" s="86">
        <v>-0.22107051312923431</v>
      </c>
      <c r="DR16" s="86">
        <v>8.490472286939621E-2</v>
      </c>
      <c r="DS16" s="86">
        <v>0.39246687293052673</v>
      </c>
      <c r="DT16" s="86">
        <v>0.41939237713813782</v>
      </c>
      <c r="DU16" s="86">
        <v>0.51164078712463379</v>
      </c>
      <c r="DV16" s="86">
        <v>-0.8902362585067749</v>
      </c>
      <c r="DW16" s="86">
        <v>-1.8914217948913574</v>
      </c>
      <c r="DX16" s="86">
        <v>-2.6082520484924316</v>
      </c>
      <c r="DY16" s="86">
        <v>-2.2614231109619141</v>
      </c>
      <c r="DZ16" s="86">
        <v>-1.9437867403030396</v>
      </c>
      <c r="EA16" s="86">
        <v>-1.855064868927002</v>
      </c>
      <c r="EB16" s="86">
        <v>-1.5385903120040894</v>
      </c>
      <c r="EC16" s="86">
        <v>-1.3397581577301025</v>
      </c>
      <c r="ED16" s="86">
        <v>-1.2670230865478516</v>
      </c>
      <c r="EE16" s="86">
        <v>-0.97309547662734985</v>
      </c>
      <c r="EF16" s="86">
        <v>-1.0796180963516235</v>
      </c>
      <c r="EG16" s="86">
        <v>-0.76066923141479492</v>
      </c>
      <c r="EH16" s="86">
        <v>-0.14094321429729462</v>
      </c>
      <c r="EI16" s="86">
        <v>-0.38450953364372253</v>
      </c>
      <c r="EJ16" s="86">
        <v>-0.31680247187614441</v>
      </c>
      <c r="EK16" s="86">
        <v>-0.30667299032211304</v>
      </c>
      <c r="EL16" s="86">
        <v>-0.85632443428039551</v>
      </c>
      <c r="EM16" s="86">
        <v>-0.97317749261856079</v>
      </c>
      <c r="EN16" s="86">
        <v>-0.67637228965759277</v>
      </c>
      <c r="EO16" s="86">
        <v>0.10392396152019501</v>
      </c>
      <c r="EP16" s="86">
        <v>0.43747800588607788</v>
      </c>
      <c r="EQ16" s="86">
        <v>0.75261908769607544</v>
      </c>
      <c r="ER16" s="86">
        <v>0.79460674524307251</v>
      </c>
      <c r="ES16" s="86">
        <v>0.88489007949829102</v>
      </c>
      <c r="ET16" s="86">
        <v>-0.53735393285751343</v>
      </c>
      <c r="EU16" s="86">
        <v>-1.5239322185516357</v>
      </c>
      <c r="EV16" s="86">
        <v>-2.2455341815948486</v>
      </c>
      <c r="EW16" s="86">
        <v>47.638179779052734</v>
      </c>
      <c r="EX16" s="86">
        <v>47.187068939208984</v>
      </c>
      <c r="EY16" s="86">
        <v>46.914447784423828</v>
      </c>
      <c r="EZ16" s="86">
        <v>46.456279754638672</v>
      </c>
      <c r="FA16" s="86">
        <v>45.959197998046875</v>
      </c>
      <c r="FB16" s="86">
        <v>45.561225891113281</v>
      </c>
      <c r="FC16" s="86">
        <v>45.234466552734375</v>
      </c>
      <c r="FD16" s="86">
        <v>46.186168670654297</v>
      </c>
      <c r="FE16" s="86">
        <v>48.725421905517578</v>
      </c>
      <c r="FF16" s="86">
        <v>50.766105651855469</v>
      </c>
      <c r="FG16" s="86">
        <v>52.24444580078125</v>
      </c>
      <c r="FH16" s="86">
        <v>53.538558959960938</v>
      </c>
      <c r="FI16" s="86">
        <v>54.404842376708984</v>
      </c>
      <c r="FJ16" s="86">
        <v>54.9439697265625</v>
      </c>
      <c r="FK16" s="86">
        <v>55.092872619628906</v>
      </c>
      <c r="FL16" s="86">
        <v>54.74603271484375</v>
      </c>
      <c r="FM16" s="86">
        <v>53.952980041503906</v>
      </c>
      <c r="FN16" s="86">
        <v>52.525001525878906</v>
      </c>
      <c r="FO16" s="86">
        <v>51.381599426269531</v>
      </c>
      <c r="FP16" s="86">
        <v>50.602149963378906</v>
      </c>
      <c r="FQ16" s="86">
        <v>49.887596130371094</v>
      </c>
      <c r="FR16" s="86">
        <v>49.313121795654297</v>
      </c>
      <c r="FS16" s="86">
        <v>48.616611480712891</v>
      </c>
      <c r="FT16" s="86">
        <v>48.062713623046875</v>
      </c>
      <c r="FU16" s="86">
        <v>0.323548823595047</v>
      </c>
      <c r="FV16" s="86">
        <v>0.42641535401344299</v>
      </c>
      <c r="FW16" s="86">
        <v>0.32413202524185181</v>
      </c>
      <c r="FX16" s="86">
        <v>1418.4210205078125</v>
      </c>
      <c r="FY16" s="86">
        <v>1</v>
      </c>
    </row>
    <row r="17" spans="1:181" x14ac:dyDescent="0.25">
      <c r="A17" t="s">
        <v>186</v>
      </c>
      <c r="B17" t="s">
        <v>236</v>
      </c>
      <c r="C17" t="s">
        <v>2</v>
      </c>
      <c r="D17" t="s">
        <v>202</v>
      </c>
      <c r="E17" t="s">
        <v>240</v>
      </c>
      <c r="F17" t="s">
        <v>179</v>
      </c>
      <c r="G17" t="s">
        <v>1</v>
      </c>
      <c r="H17" s="86">
        <v>1716</v>
      </c>
      <c r="I17" s="86">
        <v>2.8264462947845459</v>
      </c>
      <c r="J17" s="86">
        <v>2.7216536998748779</v>
      </c>
      <c r="K17" s="86">
        <v>2.6289920806884766</v>
      </c>
      <c r="L17" s="86">
        <v>2.6279528141021729</v>
      </c>
      <c r="M17" s="86">
        <v>2.7144920825958252</v>
      </c>
      <c r="N17" s="86">
        <v>3.1398687362670898</v>
      </c>
      <c r="O17" s="86">
        <v>3.5860633850097656</v>
      </c>
      <c r="P17" s="86">
        <v>3.317291259765625</v>
      </c>
      <c r="Q17" s="86">
        <v>2.9071893692016602</v>
      </c>
      <c r="R17" s="86">
        <v>2.8306236267089844</v>
      </c>
      <c r="S17" s="86">
        <v>2.6858131885528564</v>
      </c>
      <c r="T17" s="86">
        <v>2.5703446865081787</v>
      </c>
      <c r="U17" s="86">
        <v>2.3371338844299316</v>
      </c>
      <c r="V17" s="86">
        <v>2.3259015083312988</v>
      </c>
      <c r="W17" s="86">
        <v>2.3242347240447998</v>
      </c>
      <c r="X17" s="86">
        <v>2.3231096267700195</v>
      </c>
      <c r="Y17" s="86">
        <v>2.5469491481781006</v>
      </c>
      <c r="Z17" s="86">
        <v>2.9171531200408936</v>
      </c>
      <c r="AA17" s="86">
        <v>3.3958659172058105</v>
      </c>
      <c r="AB17" s="86">
        <v>3.5382342338562012</v>
      </c>
      <c r="AC17" s="86">
        <v>3.742365837097168</v>
      </c>
      <c r="AD17" s="86">
        <v>3.7495596408843994</v>
      </c>
      <c r="AE17" s="86">
        <v>3.4676711559295654</v>
      </c>
      <c r="AF17" s="86">
        <v>3.0596277713775635</v>
      </c>
      <c r="AG17" s="86">
        <v>-1.3787688016891479</v>
      </c>
      <c r="AH17" s="86">
        <v>-1.3761622905731201</v>
      </c>
      <c r="AI17" s="86">
        <v>-1.3770452737808228</v>
      </c>
      <c r="AJ17" s="86">
        <v>-1.4061778783798218</v>
      </c>
      <c r="AK17" s="86">
        <v>-1.3930728435516357</v>
      </c>
      <c r="AL17" s="86">
        <v>-1.3930323123931885</v>
      </c>
      <c r="AM17" s="86">
        <v>-1.5687365531921387</v>
      </c>
      <c r="AN17" s="86">
        <v>-1.4557075500488281</v>
      </c>
      <c r="AO17" s="86">
        <v>-1.6675921678543091</v>
      </c>
      <c r="AP17" s="86">
        <v>-0.63737696409225464</v>
      </c>
      <c r="AQ17" s="86">
        <v>-0.6203271746635437</v>
      </c>
      <c r="AR17" s="86">
        <v>-0.66592568159103394</v>
      </c>
      <c r="AS17" s="86">
        <v>-0.7697519063949585</v>
      </c>
      <c r="AT17" s="86">
        <v>-0.7535393238067627</v>
      </c>
      <c r="AU17" s="86">
        <v>-0.69344234466552734</v>
      </c>
      <c r="AV17" s="86">
        <v>-0.75218284130096436</v>
      </c>
      <c r="AW17" s="86">
        <v>-0.46792826056480408</v>
      </c>
      <c r="AX17" s="86">
        <v>-0.62044507265090942</v>
      </c>
      <c r="AY17" s="86">
        <v>-0.57927125692367554</v>
      </c>
      <c r="AZ17" s="86">
        <v>-0.4696393609046936</v>
      </c>
      <c r="BA17" s="86">
        <v>-0.6414482593536377</v>
      </c>
      <c r="BB17" s="86">
        <v>-1.6611175537109375</v>
      </c>
      <c r="BC17" s="86">
        <v>-1.563044548034668</v>
      </c>
      <c r="BD17" s="86">
        <v>-1.4727108478546143</v>
      </c>
      <c r="BE17" s="86">
        <v>-0.92360979318618774</v>
      </c>
      <c r="BF17" s="86">
        <v>-0.92726659774780273</v>
      </c>
      <c r="BG17" s="86">
        <v>-0.93149423599243164</v>
      </c>
      <c r="BH17" s="86">
        <v>-0.95163148641586304</v>
      </c>
      <c r="BI17" s="86">
        <v>-0.93703001737594604</v>
      </c>
      <c r="BJ17" s="86">
        <v>-0.91255778074264526</v>
      </c>
      <c r="BK17" s="86">
        <v>-1.1051920652389526</v>
      </c>
      <c r="BL17" s="86">
        <v>-0.98549145460128784</v>
      </c>
      <c r="BM17" s="86">
        <v>-1.1517360210418701</v>
      </c>
      <c r="BN17" s="86">
        <v>-0.4485124945640564</v>
      </c>
      <c r="BO17" s="86">
        <v>-0.43378293514251709</v>
      </c>
      <c r="BP17" s="86">
        <v>-0.47912406921386719</v>
      </c>
      <c r="BQ17" s="86">
        <v>-0.56926554441452026</v>
      </c>
      <c r="BR17" s="86">
        <v>-0.55635964870452881</v>
      </c>
      <c r="BS17" s="86">
        <v>-0.49795588850975037</v>
      </c>
      <c r="BT17" s="86">
        <v>-0.57390177249908447</v>
      </c>
      <c r="BU17" s="86">
        <v>-0.29449424147605896</v>
      </c>
      <c r="BV17" s="86">
        <v>-0.41741263866424561</v>
      </c>
      <c r="BW17" s="86">
        <v>-0.35348090529441833</v>
      </c>
      <c r="BX17" s="86">
        <v>-0.24764320254325867</v>
      </c>
      <c r="BY17" s="86">
        <v>-0.39019250869750977</v>
      </c>
      <c r="BZ17" s="86">
        <v>-1.1879191398620605</v>
      </c>
      <c r="CA17" s="86">
        <v>-1.0578522682189941</v>
      </c>
      <c r="CB17" s="86">
        <v>-0.98219960927963257</v>
      </c>
      <c r="CC17" s="86">
        <v>-0.60836803913116455</v>
      </c>
      <c r="CD17" s="86">
        <v>-0.6163628101348877</v>
      </c>
      <c r="CE17" s="86">
        <v>-0.62290698289871216</v>
      </c>
      <c r="CF17" s="86">
        <v>-0.63681399822235107</v>
      </c>
      <c r="CG17" s="86">
        <v>-0.62117612361907959</v>
      </c>
      <c r="CH17" s="86">
        <v>-0.57978260517120361</v>
      </c>
      <c r="CI17" s="86">
        <v>-0.78414249420166016</v>
      </c>
      <c r="CJ17" s="86">
        <v>-0.6598212718963623</v>
      </c>
      <c r="CK17" s="86">
        <v>-0.79445558786392212</v>
      </c>
      <c r="CL17" s="86">
        <v>-0.31770554184913635</v>
      </c>
      <c r="CM17" s="86">
        <v>-0.30458295345306396</v>
      </c>
      <c r="CN17" s="86">
        <v>-0.34974586963653564</v>
      </c>
      <c r="CO17" s="86">
        <v>-0.43040931224822998</v>
      </c>
      <c r="CP17" s="86">
        <v>-0.41979363560676575</v>
      </c>
      <c r="CQ17" s="86">
        <v>-0.36256256699562073</v>
      </c>
      <c r="CR17" s="86">
        <v>-0.45042484998703003</v>
      </c>
      <c r="CS17" s="86">
        <v>-0.17437435686588287</v>
      </c>
      <c r="CT17" s="86">
        <v>-0.276792973279953</v>
      </c>
      <c r="CU17" s="86">
        <v>-0.1970992237329483</v>
      </c>
      <c r="CV17" s="86">
        <v>-9.3889340758323669E-2</v>
      </c>
      <c r="CW17" s="86">
        <v>-0.21617354452610016</v>
      </c>
      <c r="CX17" s="86">
        <v>-0.86018329858779907</v>
      </c>
      <c r="CY17" s="86">
        <v>-0.7079576849937439</v>
      </c>
      <c r="CZ17" s="86">
        <v>-0.64247310161590576</v>
      </c>
      <c r="DA17" s="86">
        <v>-0.29312628507614136</v>
      </c>
      <c r="DB17" s="86">
        <v>-0.30545902252197266</v>
      </c>
      <c r="DC17" s="86">
        <v>-0.31431970000267029</v>
      </c>
      <c r="DD17" s="86">
        <v>-0.32199651002883911</v>
      </c>
      <c r="DE17" s="86">
        <v>-0.30532225966453552</v>
      </c>
      <c r="DF17" s="86">
        <v>-0.24700742959976196</v>
      </c>
      <c r="DG17" s="86">
        <v>-0.46309298276901245</v>
      </c>
      <c r="DH17" s="86">
        <v>-0.33415108919143677</v>
      </c>
      <c r="DI17" s="86">
        <v>-0.43717518448829651</v>
      </c>
      <c r="DJ17" s="86">
        <v>-0.18689858913421631</v>
      </c>
      <c r="DK17" s="86">
        <v>-0.17538297176361084</v>
      </c>
      <c r="DL17" s="86">
        <v>-0.22036765515804291</v>
      </c>
      <c r="DM17" s="86">
        <v>-0.2915530800819397</v>
      </c>
      <c r="DN17" s="86">
        <v>-0.28322762250900269</v>
      </c>
      <c r="DO17" s="86">
        <v>-0.2271692305803299</v>
      </c>
      <c r="DP17" s="86">
        <v>-0.32694792747497559</v>
      </c>
      <c r="DQ17" s="86">
        <v>-5.4254475980997086E-2</v>
      </c>
      <c r="DR17" s="86">
        <v>-0.1361733078956604</v>
      </c>
      <c r="DS17" s="86">
        <v>-4.0717527270317078E-2</v>
      </c>
      <c r="DT17" s="86">
        <v>5.986451730132103E-2</v>
      </c>
      <c r="DU17" s="86">
        <v>-4.2154587805271149E-2</v>
      </c>
      <c r="DV17" s="86">
        <v>-0.5324474573135376</v>
      </c>
      <c r="DW17" s="86">
        <v>-0.35806307196617126</v>
      </c>
      <c r="DX17" s="86">
        <v>-0.30274656414985657</v>
      </c>
      <c r="DY17" s="86">
        <v>0.16203273832798004</v>
      </c>
      <c r="DZ17" s="86">
        <v>0.14343667030334473</v>
      </c>
      <c r="EA17" s="86">
        <v>0.13123130798339844</v>
      </c>
      <c r="EB17" s="86">
        <v>0.13254992663860321</v>
      </c>
      <c r="EC17" s="86">
        <v>0.15072058141231537</v>
      </c>
      <c r="ED17" s="86">
        <v>0.23346707224845886</v>
      </c>
      <c r="EE17" s="86">
        <v>4.5153367682360113E-4</v>
      </c>
      <c r="EF17" s="86">
        <v>0.13606494665145874</v>
      </c>
      <c r="EG17" s="86">
        <v>7.8680947422981262E-2</v>
      </c>
      <c r="EH17" s="86">
        <v>1.9658869132399559E-3</v>
      </c>
      <c r="EI17" s="86">
        <v>1.1161284521222115E-2</v>
      </c>
      <c r="EJ17" s="86">
        <v>-3.356606513261795E-2</v>
      </c>
      <c r="EK17" s="86">
        <v>-9.1066718101501465E-2</v>
      </c>
      <c r="EL17" s="86">
        <v>-8.604796975851059E-2</v>
      </c>
      <c r="EM17" s="86">
        <v>-3.1682766973972321E-2</v>
      </c>
      <c r="EN17" s="86">
        <v>-0.14866682887077332</v>
      </c>
      <c r="EO17" s="86">
        <v>0.11917955428361893</v>
      </c>
      <c r="EP17" s="86">
        <v>6.6859155893325806E-2</v>
      </c>
      <c r="EQ17" s="86">
        <v>0.18507280945777893</v>
      </c>
      <c r="ER17" s="86">
        <v>0.28186067938804626</v>
      </c>
      <c r="ES17" s="86">
        <v>0.20910114049911499</v>
      </c>
      <c r="ET17" s="86">
        <v>-5.924900621175766E-2</v>
      </c>
      <c r="EU17" s="86">
        <v>0.14712919294834137</v>
      </c>
      <c r="EV17" s="86">
        <v>0.18776458501815796</v>
      </c>
      <c r="EW17" s="86">
        <v>45.271732330322266</v>
      </c>
      <c r="EX17" s="86">
        <v>44.768890380859375</v>
      </c>
      <c r="EY17" s="86">
        <v>44.283641815185547</v>
      </c>
      <c r="EZ17" s="86">
        <v>43.708728790283203</v>
      </c>
      <c r="FA17" s="86">
        <v>43.329841613769531</v>
      </c>
      <c r="FB17" s="86">
        <v>43.34149169921875</v>
      </c>
      <c r="FC17" s="86">
        <v>42.927227020263672</v>
      </c>
      <c r="FD17" s="86">
        <v>44.069282531738281</v>
      </c>
      <c r="FE17" s="86">
        <v>46.146514892578125</v>
      </c>
      <c r="FF17" s="86">
        <v>48.845405578613281</v>
      </c>
      <c r="FG17" s="86">
        <v>51.259941101074219</v>
      </c>
      <c r="FH17" s="86">
        <v>52.948478698730469</v>
      </c>
      <c r="FI17" s="86">
        <v>54.006717681884766</v>
      </c>
      <c r="FJ17" s="86">
        <v>54.750907897949219</v>
      </c>
      <c r="FK17" s="86">
        <v>55.064731597900391</v>
      </c>
      <c r="FL17" s="86">
        <v>54.648105621337891</v>
      </c>
      <c r="FM17" s="86">
        <v>53.757606506347656</v>
      </c>
      <c r="FN17" s="86">
        <v>51.833850860595703</v>
      </c>
      <c r="FO17" s="86">
        <v>50.341114044189453</v>
      </c>
      <c r="FP17" s="86">
        <v>49.166419982910156</v>
      </c>
      <c r="FQ17" s="86">
        <v>48.140403747558594</v>
      </c>
      <c r="FR17" s="86">
        <v>47.861747741699219</v>
      </c>
      <c r="FS17" s="86">
        <v>47.078166961669922</v>
      </c>
      <c r="FT17" s="86">
        <v>46.153289794921875</v>
      </c>
      <c r="FU17" s="86">
        <v>0.39327129721641541</v>
      </c>
      <c r="FV17" s="86">
        <v>0.25924450159072876</v>
      </c>
      <c r="FW17" s="86">
        <v>0.44352534413337708</v>
      </c>
      <c r="FX17" s="86">
        <v>116.36842346191406</v>
      </c>
      <c r="FY17" s="86">
        <v>1</v>
      </c>
    </row>
    <row r="18" spans="1:181" x14ac:dyDescent="0.25">
      <c r="A18" t="s">
        <v>186</v>
      </c>
      <c r="B18" t="s">
        <v>236</v>
      </c>
      <c r="C18" t="s">
        <v>2</v>
      </c>
      <c r="D18" t="s">
        <v>202</v>
      </c>
      <c r="E18" t="s">
        <v>240</v>
      </c>
      <c r="F18" t="s">
        <v>180</v>
      </c>
      <c r="G18" t="s">
        <v>1</v>
      </c>
      <c r="H18" s="86">
        <v>1051</v>
      </c>
      <c r="I18" s="86">
        <v>2.6672463417053223</v>
      </c>
      <c r="J18" s="86">
        <v>2.593787670135498</v>
      </c>
      <c r="K18" s="86">
        <v>2.5609514713287354</v>
      </c>
      <c r="L18" s="86">
        <v>2.5443665981292725</v>
      </c>
      <c r="M18" s="86">
        <v>2.4680163860321045</v>
      </c>
      <c r="N18" s="86">
        <v>2.5467596054077148</v>
      </c>
      <c r="O18" s="86">
        <v>2.6897373199462891</v>
      </c>
      <c r="P18" s="86">
        <v>2.9052836894989014</v>
      </c>
      <c r="Q18" s="86">
        <v>2.8018662929534912</v>
      </c>
      <c r="R18" s="86">
        <v>2.5545566082000732</v>
      </c>
      <c r="S18" s="86">
        <v>2.3954062461853027</v>
      </c>
      <c r="T18" s="86">
        <v>2.2770223617553711</v>
      </c>
      <c r="U18" s="86">
        <v>2.0759425163269043</v>
      </c>
      <c r="V18" s="86">
        <v>2.1006524562835693</v>
      </c>
      <c r="W18" s="86">
        <v>2.0980396270751953</v>
      </c>
      <c r="X18" s="86">
        <v>2.1858336925506592</v>
      </c>
      <c r="Y18" s="86">
        <v>2.51912522315979</v>
      </c>
      <c r="Z18" s="86">
        <v>2.871917724609375</v>
      </c>
      <c r="AA18" s="86">
        <v>3.231417179107666</v>
      </c>
      <c r="AB18" s="86">
        <v>3.4720134735107422</v>
      </c>
      <c r="AC18" s="86">
        <v>3.4739632606506348</v>
      </c>
      <c r="AD18" s="86">
        <v>3.3905940055847168</v>
      </c>
      <c r="AE18" s="86">
        <v>3.1267690658569336</v>
      </c>
      <c r="AF18" s="86">
        <v>2.8795640468597412</v>
      </c>
      <c r="AG18" s="86">
        <v>-0.71800583600997925</v>
      </c>
      <c r="AH18" s="86">
        <v>-0.6729850172996521</v>
      </c>
      <c r="AI18" s="86">
        <v>-0.70325738191604614</v>
      </c>
      <c r="AJ18" s="86">
        <v>-0.67069834470748901</v>
      </c>
      <c r="AK18" s="86">
        <v>-0.69004195928573608</v>
      </c>
      <c r="AL18" s="86">
        <v>-0.55140697956085205</v>
      </c>
      <c r="AM18" s="86">
        <v>-0.51789373159408569</v>
      </c>
      <c r="AN18" s="86">
        <v>-0.52178382873535156</v>
      </c>
      <c r="AO18" s="86">
        <v>-0.56583887338638306</v>
      </c>
      <c r="AP18" s="86">
        <v>-0.58042377233505249</v>
      </c>
      <c r="AQ18" s="86">
        <v>-0.61718297004699707</v>
      </c>
      <c r="AR18" s="86">
        <v>-0.66795462369918823</v>
      </c>
      <c r="AS18" s="86">
        <v>-0.65936571359634399</v>
      </c>
      <c r="AT18" s="86">
        <v>-0.52297806739807129</v>
      </c>
      <c r="AU18" s="86">
        <v>-0.48521307110786438</v>
      </c>
      <c r="AV18" s="86">
        <v>-0.31154796481132507</v>
      </c>
      <c r="AW18" s="86">
        <v>-0.20981450378894806</v>
      </c>
      <c r="AX18" s="86">
        <v>-0.10705415904521942</v>
      </c>
      <c r="AY18" s="86">
        <v>-0.22419019043445587</v>
      </c>
      <c r="AZ18" s="86">
        <v>-0.12763987481594086</v>
      </c>
      <c r="BA18" s="86">
        <v>-0.12180230021476746</v>
      </c>
      <c r="BB18" s="86">
        <v>-0.50780904293060303</v>
      </c>
      <c r="BC18" s="86">
        <v>-0.65687704086303711</v>
      </c>
      <c r="BD18" s="86">
        <v>-0.68002969026565552</v>
      </c>
      <c r="BE18" s="86">
        <v>-0.46811062097549438</v>
      </c>
      <c r="BF18" s="86">
        <v>-0.42082610726356506</v>
      </c>
      <c r="BG18" s="86">
        <v>-0.43797284364700317</v>
      </c>
      <c r="BH18" s="86">
        <v>-0.40355339646339417</v>
      </c>
      <c r="BI18" s="86">
        <v>-0.44219028949737549</v>
      </c>
      <c r="BJ18" s="86">
        <v>-0.3100033700466156</v>
      </c>
      <c r="BK18" s="86">
        <v>-0.28110575675964355</v>
      </c>
      <c r="BL18" s="86">
        <v>-0.28514143824577332</v>
      </c>
      <c r="BM18" s="86">
        <v>-0.32737115025520325</v>
      </c>
      <c r="BN18" s="86">
        <v>-0.39994248747825623</v>
      </c>
      <c r="BO18" s="86">
        <v>-0.45010116696357727</v>
      </c>
      <c r="BP18" s="86">
        <v>-0.50512516498565674</v>
      </c>
      <c r="BQ18" s="86">
        <v>-0.49588751792907715</v>
      </c>
      <c r="BR18" s="86">
        <v>-0.36361244320869446</v>
      </c>
      <c r="BS18" s="86">
        <v>-0.32884588837623596</v>
      </c>
      <c r="BT18" s="86">
        <v>-0.12323635816574097</v>
      </c>
      <c r="BU18" s="86">
        <v>2.473769336938858E-2</v>
      </c>
      <c r="BV18" s="86">
        <v>0.12917008996009827</v>
      </c>
      <c r="BW18" s="86">
        <v>2.5269174948334694E-2</v>
      </c>
      <c r="BX18" s="86">
        <v>0.12236771732568741</v>
      </c>
      <c r="BY18" s="86">
        <v>0.11487522721290588</v>
      </c>
      <c r="BZ18" s="86">
        <v>-0.26298391819000244</v>
      </c>
      <c r="CA18" s="86">
        <v>-0.40543350577354431</v>
      </c>
      <c r="CB18" s="86">
        <v>-0.42760655283927917</v>
      </c>
      <c r="CC18" s="86">
        <v>-0.29503393173217773</v>
      </c>
      <c r="CD18" s="86">
        <v>-0.24618159234523773</v>
      </c>
      <c r="CE18" s="86">
        <v>-0.25423756241798401</v>
      </c>
      <c r="CF18" s="86">
        <v>-0.2185295969247818</v>
      </c>
      <c r="CG18" s="86">
        <v>-0.27052900195121765</v>
      </c>
      <c r="CH18" s="86">
        <v>-0.14280796051025391</v>
      </c>
      <c r="CI18" s="86">
        <v>-0.1171070858836174</v>
      </c>
      <c r="CJ18" s="86">
        <v>-0.12124361842870712</v>
      </c>
      <c r="CK18" s="86">
        <v>-0.1622091680765152</v>
      </c>
      <c r="CL18" s="86">
        <v>-0.27494171261787415</v>
      </c>
      <c r="CM18" s="86">
        <v>-0.33438077569007874</v>
      </c>
      <c r="CN18" s="86">
        <v>-0.39234998822212219</v>
      </c>
      <c r="CO18" s="86">
        <v>-0.38266301155090332</v>
      </c>
      <c r="CP18" s="86">
        <v>-0.25323629379272461</v>
      </c>
      <c r="CQ18" s="86">
        <v>-0.22054646909236908</v>
      </c>
      <c r="CR18" s="86">
        <v>7.1876756846904755E-3</v>
      </c>
      <c r="CS18" s="86">
        <v>0.18718783557415009</v>
      </c>
      <c r="CT18" s="86">
        <v>0.29277828335762024</v>
      </c>
      <c r="CU18" s="86">
        <v>0.19804397225379944</v>
      </c>
      <c r="CV18" s="86">
        <v>0.29552221298217773</v>
      </c>
      <c r="CW18" s="86">
        <v>0.27879735827445984</v>
      </c>
      <c r="CX18" s="86">
        <v>-9.3418791890144348E-2</v>
      </c>
      <c r="CY18" s="86">
        <v>-0.231284499168396</v>
      </c>
      <c r="CZ18" s="86">
        <v>-0.25277909636497498</v>
      </c>
      <c r="DA18" s="86">
        <v>-0.12195724993944168</v>
      </c>
      <c r="DB18" s="86">
        <v>-7.1537084877490997E-2</v>
      </c>
      <c r="DC18" s="86">
        <v>-7.0502288639545441E-2</v>
      </c>
      <c r="DD18" s="86">
        <v>-3.3505808562040329E-2</v>
      </c>
      <c r="DE18" s="86">
        <v>-9.8867706954479218E-2</v>
      </c>
      <c r="DF18" s="86">
        <v>2.4387439712882042E-2</v>
      </c>
      <c r="DG18" s="86">
        <v>4.6891570091247559E-2</v>
      </c>
      <c r="DH18" s="86">
        <v>4.2654186487197876E-2</v>
      </c>
      <c r="DI18" s="86">
        <v>2.9528273735195398E-3</v>
      </c>
      <c r="DJ18" s="86">
        <v>-0.14994092285633087</v>
      </c>
      <c r="DK18" s="86">
        <v>-0.21866039931774139</v>
      </c>
      <c r="DL18" s="86">
        <v>-0.27957481145858765</v>
      </c>
      <c r="DM18" s="86">
        <v>-0.26943850517272949</v>
      </c>
      <c r="DN18" s="86">
        <v>-0.14286015927791595</v>
      </c>
      <c r="DO18" s="86">
        <v>-0.1122470423579216</v>
      </c>
      <c r="DP18" s="86">
        <v>0.13761171698570251</v>
      </c>
      <c r="DQ18" s="86">
        <v>0.34963798522949219</v>
      </c>
      <c r="DR18" s="86">
        <v>0.45638647675514221</v>
      </c>
      <c r="DS18" s="86">
        <v>0.37081876397132874</v>
      </c>
      <c r="DT18" s="86">
        <v>0.46867671608924866</v>
      </c>
      <c r="DU18" s="86">
        <v>0.44271948933601379</v>
      </c>
      <c r="DV18" s="86">
        <v>7.6146334409713745E-2</v>
      </c>
      <c r="DW18" s="86">
        <v>-5.7135485112667084E-2</v>
      </c>
      <c r="DX18" s="86">
        <v>-7.7951624989509583E-2</v>
      </c>
      <c r="DY18" s="86">
        <v>0.12793798744678497</v>
      </c>
      <c r="DZ18" s="86">
        <v>0.18062183260917664</v>
      </c>
      <c r="EA18" s="86">
        <v>0.19478225708007813</v>
      </c>
      <c r="EB18" s="86">
        <v>0.23363916575908661</v>
      </c>
      <c r="EC18" s="86">
        <v>0.14898394048213959</v>
      </c>
      <c r="ED18" s="86">
        <v>0.26579102873802185</v>
      </c>
      <c r="EE18" s="86">
        <v>0.28367957472801208</v>
      </c>
      <c r="EF18" s="86">
        <v>0.27929657697677612</v>
      </c>
      <c r="EG18" s="86">
        <v>0.24142052233219147</v>
      </c>
      <c r="EH18" s="86">
        <v>3.0540360137820244E-2</v>
      </c>
      <c r="EI18" s="86">
        <v>-5.1578551530838013E-2</v>
      </c>
      <c r="EJ18" s="86">
        <v>-0.11674533784389496</v>
      </c>
      <c r="EK18" s="86">
        <v>-0.10596030950546265</v>
      </c>
      <c r="EL18" s="86">
        <v>1.650545746088028E-2</v>
      </c>
      <c r="EM18" s="86">
        <v>4.4120136648416519E-2</v>
      </c>
      <c r="EN18" s="86">
        <v>0.32592329382896423</v>
      </c>
      <c r="EO18" s="86">
        <v>0.58419018983840942</v>
      </c>
      <c r="EP18" s="86">
        <v>0.69261074066162109</v>
      </c>
      <c r="EQ18" s="86">
        <v>0.62027812004089355</v>
      </c>
      <c r="ER18" s="86">
        <v>0.71868431568145752</v>
      </c>
      <c r="ES18" s="86">
        <v>0.67939704656600952</v>
      </c>
      <c r="ET18" s="86">
        <v>0.32097142934799194</v>
      </c>
      <c r="EU18" s="86">
        <v>0.19430802762508392</v>
      </c>
      <c r="EV18" s="86">
        <v>0.17447146773338318</v>
      </c>
      <c r="EW18" s="86">
        <v>41.501533508300781</v>
      </c>
      <c r="EX18" s="86">
        <v>41.677394866943359</v>
      </c>
      <c r="EY18" s="86">
        <v>41.674037933349609</v>
      </c>
      <c r="EZ18" s="86">
        <v>41.343994140625</v>
      </c>
      <c r="FA18" s="86">
        <v>41.073787689208984</v>
      </c>
      <c r="FB18" s="86">
        <v>40.929115295410156</v>
      </c>
      <c r="FC18" s="86">
        <v>40.723907470703125</v>
      </c>
      <c r="FD18" s="86">
        <v>41.18841552734375</v>
      </c>
      <c r="FE18" s="86">
        <v>42.858291625976563</v>
      </c>
      <c r="FF18" s="86">
        <v>44.890785217285156</v>
      </c>
      <c r="FG18" s="86">
        <v>46.802295684814453</v>
      </c>
      <c r="FH18" s="86">
        <v>48.192863464355469</v>
      </c>
      <c r="FI18" s="86">
        <v>49.189895629882813</v>
      </c>
      <c r="FJ18" s="86">
        <v>49.404792785644531</v>
      </c>
      <c r="FK18" s="86">
        <v>49.353267669677734</v>
      </c>
      <c r="FL18" s="86">
        <v>48.656181335449219</v>
      </c>
      <c r="FM18" s="86">
        <v>47.456153869628906</v>
      </c>
      <c r="FN18" s="86">
        <v>45.885074615478516</v>
      </c>
      <c r="FO18" s="86">
        <v>44.7872314453125</v>
      </c>
      <c r="FP18" s="86">
        <v>43.818157196044922</v>
      </c>
      <c r="FQ18" s="86">
        <v>42.670249938964844</v>
      </c>
      <c r="FR18" s="86">
        <v>42.408557891845703</v>
      </c>
      <c r="FS18" s="86">
        <v>41.981826782226563</v>
      </c>
      <c r="FT18" s="86">
        <v>41.724925994873047</v>
      </c>
      <c r="FU18" s="86">
        <v>0.25530546903610229</v>
      </c>
      <c r="FV18" s="86">
        <v>0.30425125360488892</v>
      </c>
      <c r="FW18" s="86">
        <v>0.25266081094741821</v>
      </c>
      <c r="FX18" s="86">
        <v>104.94736480712891</v>
      </c>
      <c r="FY18" s="86">
        <v>1</v>
      </c>
    </row>
    <row r="19" spans="1:181" x14ac:dyDescent="0.25">
      <c r="A19" t="s">
        <v>186</v>
      </c>
      <c r="B19" t="s">
        <v>236</v>
      </c>
      <c r="C19" t="s">
        <v>2</v>
      </c>
      <c r="D19" t="s">
        <v>202</v>
      </c>
      <c r="E19" t="s">
        <v>240</v>
      </c>
      <c r="F19" t="s">
        <v>181</v>
      </c>
      <c r="G19" t="s">
        <v>1</v>
      </c>
      <c r="H19" s="86">
        <v>434</v>
      </c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>
        <v>20.578947067260742</v>
      </c>
      <c r="FY19" s="86">
        <v>0</v>
      </c>
    </row>
    <row r="20" spans="1:181" x14ac:dyDescent="0.25">
      <c r="A20" t="s">
        <v>186</v>
      </c>
      <c r="B20" t="s">
        <v>236</v>
      </c>
      <c r="C20" t="s">
        <v>2</v>
      </c>
      <c r="D20" t="s">
        <v>202</v>
      </c>
      <c r="E20" t="s">
        <v>240</v>
      </c>
      <c r="F20" t="s">
        <v>182</v>
      </c>
      <c r="G20" t="s">
        <v>1</v>
      </c>
      <c r="H20" s="86">
        <v>2541</v>
      </c>
      <c r="I20" s="86">
        <v>3.8219542503356934</v>
      </c>
      <c r="J20" s="86">
        <v>3.6550230979919434</v>
      </c>
      <c r="K20" s="86">
        <v>3.5787560939788818</v>
      </c>
      <c r="L20" s="86">
        <v>3.6203229427337646</v>
      </c>
      <c r="M20" s="86">
        <v>3.6902215480804443</v>
      </c>
      <c r="N20" s="86">
        <v>4.0425148010253906</v>
      </c>
      <c r="O20" s="86">
        <v>4.640650749206543</v>
      </c>
      <c r="P20" s="86">
        <v>5.0081629753112793</v>
      </c>
      <c r="Q20" s="86">
        <v>4.7057046890258789</v>
      </c>
      <c r="R20" s="86">
        <v>4.6327800750732422</v>
      </c>
      <c r="S20" s="86">
        <v>4.598393440246582</v>
      </c>
      <c r="T20" s="86">
        <v>4.5512657165527344</v>
      </c>
      <c r="U20" s="86">
        <v>4.3883419036865234</v>
      </c>
      <c r="V20" s="86">
        <v>4.2543110847473145</v>
      </c>
      <c r="W20" s="86">
        <v>4.0564265251159668</v>
      </c>
      <c r="X20" s="86">
        <v>4.1638555526733398</v>
      </c>
      <c r="Y20" s="86">
        <v>4.3688769340515137</v>
      </c>
      <c r="Z20" s="86">
        <v>5.0125656127929688</v>
      </c>
      <c r="AA20" s="86">
        <v>5.6803336143493652</v>
      </c>
      <c r="AB20" s="86">
        <v>5.6780209541320801</v>
      </c>
      <c r="AC20" s="86">
        <v>5.6209216117858887</v>
      </c>
      <c r="AD20" s="86">
        <v>5.2483720779418945</v>
      </c>
      <c r="AE20" s="86">
        <v>4.7182259559631348</v>
      </c>
      <c r="AF20" s="86">
        <v>4.2515244483947754</v>
      </c>
      <c r="AG20" s="86">
        <v>-0.32887250185012817</v>
      </c>
      <c r="AH20" s="86">
        <v>-0.29483756422996521</v>
      </c>
      <c r="AI20" s="86">
        <v>-0.16784624755382538</v>
      </c>
      <c r="AJ20" s="86">
        <v>-0.11023019254207611</v>
      </c>
      <c r="AK20" s="86">
        <v>-0.16059483587741852</v>
      </c>
      <c r="AL20" s="86">
        <v>-1.7831046134233475E-2</v>
      </c>
      <c r="AM20" s="86">
        <v>-0.15987080335617065</v>
      </c>
      <c r="AN20" s="86">
        <v>-0.31243517994880676</v>
      </c>
      <c r="AO20" s="86">
        <v>-0.45977222919464111</v>
      </c>
      <c r="AP20" s="86">
        <v>-0.36055266857147217</v>
      </c>
      <c r="AQ20" s="86">
        <v>-0.31231209635734558</v>
      </c>
      <c r="AR20" s="86">
        <v>-0.23462444543838501</v>
      </c>
      <c r="AS20" s="86">
        <v>-0.31078550219535828</v>
      </c>
      <c r="AT20" s="86">
        <v>-0.28268033266067505</v>
      </c>
      <c r="AU20" s="86">
        <v>-0.24815408885478973</v>
      </c>
      <c r="AV20" s="86">
        <v>-0.10501245409250259</v>
      </c>
      <c r="AW20" s="86">
        <v>-2.6259656995534897E-2</v>
      </c>
      <c r="AX20" s="86">
        <v>-0.1334427148103714</v>
      </c>
      <c r="AY20" s="86">
        <v>-0.18534021079540253</v>
      </c>
      <c r="AZ20" s="86">
        <v>-0.17822772264480591</v>
      </c>
      <c r="BA20" s="86">
        <v>-0.22451154887676239</v>
      </c>
      <c r="BB20" s="86">
        <v>-0.52022391557693481</v>
      </c>
      <c r="BC20" s="86">
        <v>-0.47942805290222168</v>
      </c>
      <c r="BD20" s="86">
        <v>-0.32193005084991455</v>
      </c>
      <c r="BE20" s="86">
        <v>-0.1662319004535675</v>
      </c>
      <c r="BF20" s="86">
        <v>-0.13530385494232178</v>
      </c>
      <c r="BG20" s="86">
        <v>-3.979177214205265E-3</v>
      </c>
      <c r="BH20" s="86">
        <v>5.4170917719602585E-2</v>
      </c>
      <c r="BI20" s="86">
        <v>1.8538965377956629E-3</v>
      </c>
      <c r="BJ20" s="86">
        <v>0.15221437811851501</v>
      </c>
      <c r="BK20" s="86">
        <v>2.5137532502412796E-2</v>
      </c>
      <c r="BL20" s="86">
        <v>-0.13313175737857819</v>
      </c>
      <c r="BM20" s="86">
        <v>-0.29345062375068665</v>
      </c>
      <c r="BN20" s="86">
        <v>-0.20091484487056732</v>
      </c>
      <c r="BO20" s="86">
        <v>-0.15274789929389954</v>
      </c>
      <c r="BP20" s="86">
        <v>-8.6253255605697632E-2</v>
      </c>
      <c r="BQ20" s="86">
        <v>-0.1669478565454483</v>
      </c>
      <c r="BR20" s="86">
        <v>-0.1436210572719574</v>
      </c>
      <c r="BS20" s="86">
        <v>-0.11419890075922012</v>
      </c>
      <c r="BT20" s="86">
        <v>3.198942169547081E-2</v>
      </c>
      <c r="BU20" s="86">
        <v>0.10803607851266861</v>
      </c>
      <c r="BV20" s="86">
        <v>6.6678333096206188E-3</v>
      </c>
      <c r="BW20" s="86">
        <v>-3.0110839754343033E-2</v>
      </c>
      <c r="BX20" s="86">
        <v>-1.52376564219594E-2</v>
      </c>
      <c r="BY20" s="86">
        <v>-5.856882780790329E-2</v>
      </c>
      <c r="BZ20" s="86">
        <v>-0.34781596064567566</v>
      </c>
      <c r="CA20" s="86">
        <v>-0.31227684020996094</v>
      </c>
      <c r="CB20" s="86">
        <v>-0.15768241882324219</v>
      </c>
      <c r="CC20" s="86">
        <v>-5.3587518632411957E-2</v>
      </c>
      <c r="CD20" s="86">
        <v>-2.4811295792460442E-2</v>
      </c>
      <c r="CE20" s="86">
        <v>0.10951465368270874</v>
      </c>
      <c r="CF20" s="86">
        <v>0.168034628033638</v>
      </c>
      <c r="CG20" s="86">
        <v>0.11436539143323898</v>
      </c>
      <c r="CH20" s="86">
        <v>0.2699873149394989</v>
      </c>
      <c r="CI20" s="86">
        <v>0.15327374637126923</v>
      </c>
      <c r="CJ20" s="86">
        <v>-8.9467503130435944E-3</v>
      </c>
      <c r="CK20" s="86">
        <v>-0.1782567948102951</v>
      </c>
      <c r="CL20" s="86">
        <v>-9.0350165963172913E-2</v>
      </c>
      <c r="CM20" s="86">
        <v>-4.2234234511852264E-2</v>
      </c>
      <c r="CN20" s="86">
        <v>1.6508178785443306E-2</v>
      </c>
      <c r="CO20" s="86">
        <v>-6.732632964849472E-2</v>
      </c>
      <c r="CP20" s="86">
        <v>-4.7309014946222305E-2</v>
      </c>
      <c r="CQ20" s="86">
        <v>-2.1421944722533226E-2</v>
      </c>
      <c r="CR20" s="86">
        <v>0.12687650322914124</v>
      </c>
      <c r="CS20" s="86">
        <v>0.20104889571666718</v>
      </c>
      <c r="CT20" s="86">
        <v>0.10370796918869019</v>
      </c>
      <c r="CU20" s="86">
        <v>7.7400550246238708E-2</v>
      </c>
      <c r="CV20" s="86">
        <v>9.7648762166500092E-2</v>
      </c>
      <c r="CW20" s="86">
        <v>5.6362595409154892E-2</v>
      </c>
      <c r="CX20" s="86">
        <v>-0.22840672731399536</v>
      </c>
      <c r="CY20" s="86">
        <v>-0.19650843739509583</v>
      </c>
      <c r="CZ20" s="86">
        <v>-4.3924994766712189E-2</v>
      </c>
      <c r="DA20" s="86">
        <v>5.905686691403389E-2</v>
      </c>
      <c r="DB20" s="86">
        <v>8.5681267082691193E-2</v>
      </c>
      <c r="DC20" s="86">
        <v>0.22300848364830017</v>
      </c>
      <c r="DD20" s="86">
        <v>0.28189834952354431</v>
      </c>
      <c r="DE20" s="86">
        <v>0.2268768846988678</v>
      </c>
      <c r="DF20" s="86">
        <v>0.38776025176048279</v>
      </c>
      <c r="DG20" s="86">
        <v>0.28140994906425476</v>
      </c>
      <c r="DH20" s="86">
        <v>0.115238256752491</v>
      </c>
      <c r="DI20" s="86">
        <v>-6.3062965869903564E-2</v>
      </c>
      <c r="DJ20" s="86">
        <v>2.0214511081576347E-2</v>
      </c>
      <c r="DK20" s="86">
        <v>6.8279430270195007E-2</v>
      </c>
      <c r="DL20" s="86">
        <v>0.11926960945129395</v>
      </c>
      <c r="DM20" s="86">
        <v>3.2295193523168564E-2</v>
      </c>
      <c r="DN20" s="86">
        <v>4.900301992893219E-2</v>
      </c>
      <c r="DO20" s="86">
        <v>7.1355007588863373E-2</v>
      </c>
      <c r="DP20" s="86">
        <v>0.22176358103752136</v>
      </c>
      <c r="DQ20" s="86">
        <v>0.29406172037124634</v>
      </c>
      <c r="DR20" s="86">
        <v>0.20074810087680817</v>
      </c>
      <c r="DS20" s="86">
        <v>0.18491193652153015</v>
      </c>
      <c r="DT20" s="86">
        <v>0.21053518354892731</v>
      </c>
      <c r="DU20" s="86">
        <v>0.17129401862621307</v>
      </c>
      <c r="DV20" s="86">
        <v>-0.10899750143289566</v>
      </c>
      <c r="DW20" s="86">
        <v>-8.0740027129650116E-2</v>
      </c>
      <c r="DX20" s="86">
        <v>6.9832421839237213E-2</v>
      </c>
      <c r="DY20" s="86">
        <v>0.22169746458530426</v>
      </c>
      <c r="DZ20" s="86">
        <v>0.24521496891975403</v>
      </c>
      <c r="EA20" s="86">
        <v>0.38687554001808167</v>
      </c>
      <c r="EB20" s="86">
        <v>0.44629943370819092</v>
      </c>
      <c r="EC20" s="86">
        <v>0.38932561874389648</v>
      </c>
      <c r="ED20" s="86">
        <v>0.55780565738677979</v>
      </c>
      <c r="EE20" s="86">
        <v>0.46641829609870911</v>
      </c>
      <c r="EF20" s="86">
        <v>0.29454168677330017</v>
      </c>
      <c r="EG20" s="86">
        <v>0.10325863212347031</v>
      </c>
      <c r="EH20" s="86">
        <v>0.17985235154628754</v>
      </c>
      <c r="EI20" s="86">
        <v>0.22784361243247986</v>
      </c>
      <c r="EJ20" s="86">
        <v>0.26764079928398132</v>
      </c>
      <c r="EK20" s="86">
        <v>0.17613285779953003</v>
      </c>
      <c r="EL20" s="86">
        <v>0.18806229531764984</v>
      </c>
      <c r="EM20" s="86">
        <v>0.20531019568443298</v>
      </c>
      <c r="EN20" s="86">
        <v>0.35876545310020447</v>
      </c>
      <c r="EO20" s="86">
        <v>0.42835745215415955</v>
      </c>
      <c r="EP20" s="86">
        <v>0.34085863828659058</v>
      </c>
      <c r="EQ20" s="86">
        <v>0.34014129638671875</v>
      </c>
      <c r="ER20" s="86">
        <v>0.3735252320766449</v>
      </c>
      <c r="ES20" s="86">
        <v>0.33723673224449158</v>
      </c>
      <c r="ET20" s="86">
        <v>6.3410460948944092E-2</v>
      </c>
      <c r="EU20" s="86">
        <v>8.6411163210868835E-2</v>
      </c>
      <c r="EV20" s="86">
        <v>0.23408007621765137</v>
      </c>
      <c r="EW20" s="86">
        <v>44.176113128662109</v>
      </c>
      <c r="EX20" s="86">
        <v>43.931385040283203</v>
      </c>
      <c r="EY20" s="86">
        <v>43.339302062988281</v>
      </c>
      <c r="EZ20" s="86">
        <v>42.833595275878906</v>
      </c>
      <c r="FA20" s="86">
        <v>41.987178802490234</v>
      </c>
      <c r="FB20" s="86">
        <v>41.461093902587891</v>
      </c>
      <c r="FC20" s="86">
        <v>41.421039581298828</v>
      </c>
      <c r="FD20" s="86">
        <v>42.04571533203125</v>
      </c>
      <c r="FE20" s="86">
        <v>44.488239288330078</v>
      </c>
      <c r="FF20" s="86">
        <v>47.137882232666016</v>
      </c>
      <c r="FG20" s="86">
        <v>49.356822967529297</v>
      </c>
      <c r="FH20" s="86">
        <v>50.839565277099609</v>
      </c>
      <c r="FI20" s="86">
        <v>52.133277893066406</v>
      </c>
      <c r="FJ20" s="86">
        <v>52.951351165771484</v>
      </c>
      <c r="FK20" s="86">
        <v>52.80712890625</v>
      </c>
      <c r="FL20" s="86">
        <v>52.409908294677734</v>
      </c>
      <c r="FM20" s="86">
        <v>51.180149078369141</v>
      </c>
      <c r="FN20" s="86">
        <v>49.33917236328125</v>
      </c>
      <c r="FO20" s="86">
        <v>48.078857421875</v>
      </c>
      <c r="FP20" s="86">
        <v>47.194499969482422</v>
      </c>
      <c r="FQ20" s="86">
        <v>46.212303161621094</v>
      </c>
      <c r="FR20" s="86">
        <v>45.680519104003906</v>
      </c>
      <c r="FS20" s="86">
        <v>45.006832122802734</v>
      </c>
      <c r="FT20" s="86">
        <v>44.355796813964844</v>
      </c>
      <c r="FU20" s="86">
        <v>0.1552862823009491</v>
      </c>
      <c r="FV20" s="86">
        <v>0.17731967568397522</v>
      </c>
      <c r="FW20" s="86">
        <v>0.15974348783493042</v>
      </c>
      <c r="FX20" s="86">
        <v>184.73684692382813</v>
      </c>
      <c r="FY20" s="86">
        <v>1</v>
      </c>
    </row>
    <row r="21" spans="1:181" x14ac:dyDescent="0.25">
      <c r="A21" t="s">
        <v>186</v>
      </c>
      <c r="B21" t="s">
        <v>236</v>
      </c>
      <c r="C21" t="s">
        <v>2</v>
      </c>
      <c r="D21" t="s">
        <v>202</v>
      </c>
      <c r="E21" t="s">
        <v>240</v>
      </c>
      <c r="F21" t="s">
        <v>183</v>
      </c>
      <c r="G21" t="s">
        <v>1</v>
      </c>
      <c r="H21" s="86">
        <v>3078</v>
      </c>
      <c r="I21" s="86">
        <v>5.5231413841247559</v>
      </c>
      <c r="J21" s="86">
        <v>5.4045424461364746</v>
      </c>
      <c r="K21" s="86">
        <v>5.229278564453125</v>
      </c>
      <c r="L21" s="86">
        <v>5.3254070281982422</v>
      </c>
      <c r="M21" s="86">
        <v>5.4954929351806641</v>
      </c>
      <c r="N21" s="86">
        <v>5.6186871528625488</v>
      </c>
      <c r="O21" s="86">
        <v>6.0786347389221191</v>
      </c>
      <c r="P21" s="86">
        <v>6.3336763381958008</v>
      </c>
      <c r="Q21" s="86">
        <v>5.6014885902404785</v>
      </c>
      <c r="R21" s="86">
        <v>5.1977763175964355</v>
      </c>
      <c r="S21" s="86">
        <v>5.1177725791931152</v>
      </c>
      <c r="T21" s="86">
        <v>4.7559590339660645</v>
      </c>
      <c r="U21" s="86">
        <v>4.6640744209289551</v>
      </c>
      <c r="V21" s="86">
        <v>4.4496040344238281</v>
      </c>
      <c r="W21" s="86">
        <v>4.3659367561340332</v>
      </c>
      <c r="X21" s="86">
        <v>4.4643750190734863</v>
      </c>
      <c r="Y21" s="86">
        <v>4.6784629821777344</v>
      </c>
      <c r="Z21" s="86">
        <v>5.4448895454406738</v>
      </c>
      <c r="AA21" s="86">
        <v>6.2928967475891113</v>
      </c>
      <c r="AB21" s="86">
        <v>6.3932499885559082</v>
      </c>
      <c r="AC21" s="86">
        <v>6.6562957763671875</v>
      </c>
      <c r="AD21" s="86">
        <v>6.5412325859069824</v>
      </c>
      <c r="AE21" s="86">
        <v>6.0427989959716797</v>
      </c>
      <c r="AF21" s="86">
        <v>5.6375026702880859</v>
      </c>
      <c r="AG21" s="86">
        <v>-1.6135376691818237</v>
      </c>
      <c r="AH21" s="86">
        <v>-1.5863534212112427</v>
      </c>
      <c r="AI21" s="86">
        <v>-1.5163631439208984</v>
      </c>
      <c r="AJ21" s="86">
        <v>-1.435463547706604</v>
      </c>
      <c r="AK21" s="86">
        <v>-1.1900659799575806</v>
      </c>
      <c r="AL21" s="86">
        <v>-1.2221612930297852</v>
      </c>
      <c r="AM21" s="86">
        <v>-1.5800176858901978</v>
      </c>
      <c r="AN21" s="86">
        <v>-1.3998767137527466</v>
      </c>
      <c r="AO21" s="86">
        <v>-1.7566028833389282</v>
      </c>
      <c r="AP21" s="86">
        <v>-1.7645033597946167</v>
      </c>
      <c r="AQ21" s="86">
        <v>-1.3361665010452271</v>
      </c>
      <c r="AR21" s="86">
        <v>-1.4350706338882446</v>
      </c>
      <c r="AS21" s="86">
        <v>-1.4801256656646729</v>
      </c>
      <c r="AT21" s="86">
        <v>-1.5320838689804077</v>
      </c>
      <c r="AU21" s="86">
        <v>-1.5135239362716675</v>
      </c>
      <c r="AV21" s="86">
        <v>-1.4899296760559082</v>
      </c>
      <c r="AW21" s="86">
        <v>-1.2700706720352173</v>
      </c>
      <c r="AX21" s="86">
        <v>-1.398418664932251</v>
      </c>
      <c r="AY21" s="86">
        <v>-1.5333352088928223</v>
      </c>
      <c r="AZ21" s="86">
        <v>-1.479566216468811</v>
      </c>
      <c r="BA21" s="86">
        <v>-1.2599328756332397</v>
      </c>
      <c r="BB21" s="86">
        <v>-1.3943548202514648</v>
      </c>
      <c r="BC21" s="86">
        <v>-1.7630877494812012</v>
      </c>
      <c r="BD21" s="86">
        <v>-1.8201495409011841</v>
      </c>
      <c r="BE21" s="86">
        <v>-1.0556621551513672</v>
      </c>
      <c r="BF21" s="86">
        <v>-1.0248918533325195</v>
      </c>
      <c r="BG21" s="86">
        <v>-0.96056300401687622</v>
      </c>
      <c r="BH21" s="86">
        <v>-0.88024049997329712</v>
      </c>
      <c r="BI21" s="86">
        <v>-0.66771781444549561</v>
      </c>
      <c r="BJ21" s="86">
        <v>-0.72120851278305054</v>
      </c>
      <c r="BK21" s="86">
        <v>-1.0631957054138184</v>
      </c>
      <c r="BL21" s="86">
        <v>-0.92418569326400757</v>
      </c>
      <c r="BM21" s="86">
        <v>-1.214051365852356</v>
      </c>
      <c r="BN21" s="86">
        <v>-1.2366154193878174</v>
      </c>
      <c r="BO21" s="86">
        <v>-0.84343558549880981</v>
      </c>
      <c r="BP21" s="86">
        <v>-0.98212701082229614</v>
      </c>
      <c r="BQ21" s="86">
        <v>-1.0238140821456909</v>
      </c>
      <c r="BR21" s="86">
        <v>-1.0814321041107178</v>
      </c>
      <c r="BS21" s="86">
        <v>-1.0584762096405029</v>
      </c>
      <c r="BT21" s="86">
        <v>-1.0265278816223145</v>
      </c>
      <c r="BU21" s="86">
        <v>-0.83556509017944336</v>
      </c>
      <c r="BV21" s="86">
        <v>-0.89431434869766235</v>
      </c>
      <c r="BW21" s="86">
        <v>-0.98146766424179077</v>
      </c>
      <c r="BX21" s="86">
        <v>-0.94885724782943726</v>
      </c>
      <c r="BY21" s="86">
        <v>-0.64559251070022583</v>
      </c>
      <c r="BZ21" s="86">
        <v>-0.82301610708236694</v>
      </c>
      <c r="CA21" s="86">
        <v>-1.2221462726593018</v>
      </c>
      <c r="CB21" s="86">
        <v>-1.2894202470779419</v>
      </c>
      <c r="CC21" s="86">
        <v>-0.66927927732467651</v>
      </c>
      <c r="CD21" s="86">
        <v>-0.63602524995803833</v>
      </c>
      <c r="CE21" s="86">
        <v>-0.57561755180358887</v>
      </c>
      <c r="CF21" s="86">
        <v>-0.49569469690322876</v>
      </c>
      <c r="CG21" s="86">
        <v>-0.30594107508659363</v>
      </c>
      <c r="CH21" s="86">
        <v>-0.37425011396408081</v>
      </c>
      <c r="CI21" s="86">
        <v>-0.70524632930755615</v>
      </c>
      <c r="CJ21" s="86">
        <v>-0.59472358226776123</v>
      </c>
      <c r="CK21" s="86">
        <v>-0.83828192949295044</v>
      </c>
      <c r="CL21" s="86">
        <v>-0.87100178003311157</v>
      </c>
      <c r="CM21" s="86">
        <v>-0.50217169523239136</v>
      </c>
      <c r="CN21" s="86">
        <v>-0.66841965913772583</v>
      </c>
      <c r="CO21" s="86">
        <v>-0.70777404308319092</v>
      </c>
      <c r="CP21" s="86">
        <v>-0.76931208372116089</v>
      </c>
      <c r="CQ21" s="86">
        <v>-0.74331158399581909</v>
      </c>
      <c r="CR21" s="86">
        <v>-0.7055773138999939</v>
      </c>
      <c r="CS21" s="86">
        <v>-0.53462785482406616</v>
      </c>
      <c r="CT21" s="86">
        <v>-0.54517322778701782</v>
      </c>
      <c r="CU21" s="86">
        <v>-0.59924584627151489</v>
      </c>
      <c r="CV21" s="86">
        <v>-0.58128982782363892</v>
      </c>
      <c r="CW21" s="86">
        <v>-0.22010220587253571</v>
      </c>
      <c r="CX21" s="86">
        <v>-0.42730864882469177</v>
      </c>
      <c r="CY21" s="86">
        <v>-0.84749174118041992</v>
      </c>
      <c r="CZ21" s="86">
        <v>-0.92183864116668701</v>
      </c>
      <c r="DA21" s="86">
        <v>-0.28289639949798584</v>
      </c>
      <c r="DB21" s="86">
        <v>-0.24715867638587952</v>
      </c>
      <c r="DC21" s="86">
        <v>-0.19067209959030151</v>
      </c>
      <c r="DD21" s="86">
        <v>-0.1111488863825798</v>
      </c>
      <c r="DE21" s="86">
        <v>5.5835660547018051E-2</v>
      </c>
      <c r="DF21" s="86">
        <v>-2.7291717007756233E-2</v>
      </c>
      <c r="DG21" s="86">
        <v>-0.34729701280593872</v>
      </c>
      <c r="DH21" s="86">
        <v>-0.2652614414691925</v>
      </c>
      <c r="DI21" s="86">
        <v>-0.46251246333122253</v>
      </c>
      <c r="DJ21" s="86">
        <v>-0.50538820028305054</v>
      </c>
      <c r="DK21" s="86">
        <v>-0.16090777516365051</v>
      </c>
      <c r="DL21" s="86">
        <v>-0.35471227765083313</v>
      </c>
      <c r="DM21" s="86">
        <v>-0.39173403382301331</v>
      </c>
      <c r="DN21" s="86">
        <v>-0.457192063331604</v>
      </c>
      <c r="DO21" s="86">
        <v>-0.42814692854881287</v>
      </c>
      <c r="DP21" s="86">
        <v>-0.38462668657302856</v>
      </c>
      <c r="DQ21" s="86">
        <v>-0.23369061946868896</v>
      </c>
      <c r="DR21" s="86">
        <v>-0.1960320919752121</v>
      </c>
      <c r="DS21" s="86">
        <v>-0.21702404320240021</v>
      </c>
      <c r="DT21" s="86">
        <v>-0.21372242271900177</v>
      </c>
      <c r="DU21" s="86">
        <v>0.20538808405399323</v>
      </c>
      <c r="DV21" s="86">
        <v>-3.1601201742887497E-2</v>
      </c>
      <c r="DW21" s="86">
        <v>-0.47283726930618286</v>
      </c>
      <c r="DX21" s="86">
        <v>-0.5542570948600769</v>
      </c>
      <c r="DY21" s="86">
        <v>0.2749791145324707</v>
      </c>
      <c r="DZ21" s="86">
        <v>0.31430289149284363</v>
      </c>
      <c r="EA21" s="86">
        <v>0.36512801051139832</v>
      </c>
      <c r="EB21" s="86">
        <v>0.44407418370246887</v>
      </c>
      <c r="EC21" s="86">
        <v>0.57818382978439331</v>
      </c>
      <c r="ED21" s="86">
        <v>0.47366109490394592</v>
      </c>
      <c r="EE21" s="86">
        <v>0.16952498257160187</v>
      </c>
      <c r="EF21" s="86">
        <v>0.21042953431606293</v>
      </c>
      <c r="EG21" s="86">
        <v>8.0039002001285553E-2</v>
      </c>
      <c r="EH21" s="86">
        <v>2.2499794140458107E-2</v>
      </c>
      <c r="EI21" s="86">
        <v>0.33182311058044434</v>
      </c>
      <c r="EJ21" s="86">
        <v>9.823133796453476E-2</v>
      </c>
      <c r="EK21" s="86">
        <v>6.4577527344226837E-2</v>
      </c>
      <c r="EL21" s="86">
        <v>-6.5403198823332787E-3</v>
      </c>
      <c r="EM21" s="86">
        <v>2.6900783181190491E-2</v>
      </c>
      <c r="EN21" s="86">
        <v>7.8775011003017426E-2</v>
      </c>
      <c r="EO21" s="86">
        <v>0.20081496238708496</v>
      </c>
      <c r="EP21" s="86">
        <v>0.30807223916053772</v>
      </c>
      <c r="EQ21" s="86">
        <v>0.33484354615211487</v>
      </c>
      <c r="ER21" s="86">
        <v>0.31698653101921082</v>
      </c>
      <c r="ES21" s="86">
        <v>0.81972849369049072</v>
      </c>
      <c r="ET21" s="86">
        <v>0.5397375226020813</v>
      </c>
      <c r="EU21" s="86">
        <v>6.8104296922683716E-2</v>
      </c>
      <c r="EV21" s="86">
        <v>-2.3527711629867554E-2</v>
      </c>
      <c r="EW21" s="86">
        <v>44.231903076171875</v>
      </c>
      <c r="EX21" s="86">
        <v>43.583011627197266</v>
      </c>
      <c r="EY21" s="86">
        <v>43.099323272705078</v>
      </c>
      <c r="EZ21" s="86">
        <v>42.425693511962891</v>
      </c>
      <c r="FA21" s="86">
        <v>42.275287628173828</v>
      </c>
      <c r="FB21" s="86">
        <v>42.173385620117188</v>
      </c>
      <c r="FC21" s="86">
        <v>41.823509216308594</v>
      </c>
      <c r="FD21" s="86">
        <v>42.750293731689453</v>
      </c>
      <c r="FE21" s="86">
        <v>45.163410186767578</v>
      </c>
      <c r="FF21" s="86">
        <v>47.567848205566406</v>
      </c>
      <c r="FG21" s="86">
        <v>49.594753265380859</v>
      </c>
      <c r="FH21" s="86">
        <v>51.259067535400391</v>
      </c>
      <c r="FI21" s="86">
        <v>52.339923858642578</v>
      </c>
      <c r="FJ21" s="86">
        <v>53.000640869140625</v>
      </c>
      <c r="FK21" s="86">
        <v>53.455120086669922</v>
      </c>
      <c r="FL21" s="86">
        <v>53.298236846923828</v>
      </c>
      <c r="FM21" s="86">
        <v>52.269157409667969</v>
      </c>
      <c r="FN21" s="86">
        <v>50.460334777832031</v>
      </c>
      <c r="FO21" s="86">
        <v>48.844203948974609</v>
      </c>
      <c r="FP21" s="86">
        <v>47.728324890136719</v>
      </c>
      <c r="FQ21" s="86">
        <v>46.77813720703125</v>
      </c>
      <c r="FR21" s="86">
        <v>46.127388000488281</v>
      </c>
      <c r="FS21" s="86">
        <v>45.528587341308594</v>
      </c>
      <c r="FT21" s="86">
        <v>44.726463317871094</v>
      </c>
      <c r="FU21" s="86">
        <v>0.62380242347717285</v>
      </c>
      <c r="FV21" s="86">
        <v>0.65763628482818604</v>
      </c>
      <c r="FW21" s="86">
        <v>0.62495088577270508</v>
      </c>
      <c r="FX21" s="86">
        <v>148.57894897460938</v>
      </c>
      <c r="FY21" s="86">
        <v>1</v>
      </c>
    </row>
    <row r="22" spans="1:181" x14ac:dyDescent="0.25">
      <c r="A22" t="s">
        <v>186</v>
      </c>
      <c r="B22" t="s">
        <v>236</v>
      </c>
      <c r="C22" t="s">
        <v>2</v>
      </c>
      <c r="D22" t="s">
        <v>202</v>
      </c>
      <c r="E22" t="s">
        <v>240</v>
      </c>
      <c r="F22" t="s">
        <v>184</v>
      </c>
      <c r="G22" t="s">
        <v>1</v>
      </c>
      <c r="H22" s="86">
        <v>2088</v>
      </c>
      <c r="I22" s="86">
        <v>4.4833636283874512</v>
      </c>
      <c r="J22" s="86">
        <v>4.3836965560913086</v>
      </c>
      <c r="K22" s="86">
        <v>4.3123598098754883</v>
      </c>
      <c r="L22" s="86">
        <v>4.2586889266967773</v>
      </c>
      <c r="M22" s="86">
        <v>4.3448505401611328</v>
      </c>
      <c r="N22" s="86">
        <v>4.7534198760986328</v>
      </c>
      <c r="O22" s="86">
        <v>5.5675029754638672</v>
      </c>
      <c r="P22" s="86">
        <v>6.1202278137207031</v>
      </c>
      <c r="Q22" s="86">
        <v>5.6481494903564453</v>
      </c>
      <c r="R22" s="86">
        <v>5.4664831161499023</v>
      </c>
      <c r="S22" s="86">
        <v>5.2968792915344238</v>
      </c>
      <c r="T22" s="86">
        <v>5.0939412117004395</v>
      </c>
      <c r="U22" s="86">
        <v>4.9035325050354004</v>
      </c>
      <c r="V22" s="86">
        <v>4.9018692970275879</v>
      </c>
      <c r="W22" s="86">
        <v>4.7835693359375</v>
      </c>
      <c r="X22" s="86">
        <v>4.9490742683410645</v>
      </c>
      <c r="Y22" s="86">
        <v>5.3195199966430664</v>
      </c>
      <c r="Z22" s="86">
        <v>5.7930502891540527</v>
      </c>
      <c r="AA22" s="86">
        <v>6.0878934860229492</v>
      </c>
      <c r="AB22" s="86">
        <v>5.9776434898376465</v>
      </c>
      <c r="AC22" s="86">
        <v>5.9319982528686523</v>
      </c>
      <c r="AD22" s="86">
        <v>5.6637997627258301</v>
      </c>
      <c r="AE22" s="86">
        <v>5.2538852691650391</v>
      </c>
      <c r="AF22" s="86">
        <v>4.8128881454467773</v>
      </c>
      <c r="AG22" s="86">
        <v>-1.1151266098022461</v>
      </c>
      <c r="AH22" s="86">
        <v>-0.90839797258377075</v>
      </c>
      <c r="AI22" s="86">
        <v>-0.71847057342529297</v>
      </c>
      <c r="AJ22" s="86">
        <v>-0.66968506574630737</v>
      </c>
      <c r="AK22" s="86">
        <v>-0.69659942388534546</v>
      </c>
      <c r="AL22" s="86">
        <v>-0.66537714004516602</v>
      </c>
      <c r="AM22" s="86">
        <v>-0.87716108560562134</v>
      </c>
      <c r="AN22" s="86">
        <v>-0.5815122127532959</v>
      </c>
      <c r="AO22" s="86">
        <v>-1.1111232042312622</v>
      </c>
      <c r="AP22" s="86">
        <v>-1.0235413312911987</v>
      </c>
      <c r="AQ22" s="86">
        <v>-0.91506952047348022</v>
      </c>
      <c r="AR22" s="86">
        <v>-1.09821617603302</v>
      </c>
      <c r="AS22" s="86">
        <v>-1.1673134565353394</v>
      </c>
      <c r="AT22" s="86">
        <v>-0.96213281154632568</v>
      </c>
      <c r="AU22" s="86">
        <v>-0.87221634387969971</v>
      </c>
      <c r="AV22" s="86">
        <v>-0.57562017440795898</v>
      </c>
      <c r="AW22" s="86">
        <v>-0.29930400848388672</v>
      </c>
      <c r="AX22" s="86">
        <v>-0.12127349525690079</v>
      </c>
      <c r="AY22" s="86">
        <v>3.6501184105873108E-2</v>
      </c>
      <c r="AZ22" s="86">
        <v>1.9606864079833031E-2</v>
      </c>
      <c r="BA22" s="86">
        <v>0.18616391718387604</v>
      </c>
      <c r="BB22" s="86">
        <v>-0.25574100017547607</v>
      </c>
      <c r="BC22" s="86">
        <v>-0.45061087608337402</v>
      </c>
      <c r="BD22" s="86">
        <v>-0.951610267162323</v>
      </c>
      <c r="BE22" s="86">
        <v>-0.83242058753967285</v>
      </c>
      <c r="BF22" s="86">
        <v>-0.65528124570846558</v>
      </c>
      <c r="BG22" s="86">
        <v>-0.49945950508117676</v>
      </c>
      <c r="BH22" s="86">
        <v>-0.46335998177528381</v>
      </c>
      <c r="BI22" s="86">
        <v>-0.48531913757324219</v>
      </c>
      <c r="BJ22" s="86">
        <v>-0.44270727038383484</v>
      </c>
      <c r="BK22" s="86">
        <v>-0.49474442005157471</v>
      </c>
      <c r="BL22" s="86">
        <v>-0.29460281133651733</v>
      </c>
      <c r="BM22" s="86">
        <v>-0.87126380205154419</v>
      </c>
      <c r="BN22" s="86">
        <v>-0.77345108985900879</v>
      </c>
      <c r="BO22" s="86">
        <v>-0.67055040597915649</v>
      </c>
      <c r="BP22" s="86">
        <v>-0.83553010225296021</v>
      </c>
      <c r="BQ22" s="86">
        <v>-0.91690504550933838</v>
      </c>
      <c r="BR22" s="86">
        <v>-0.71469229459762573</v>
      </c>
      <c r="BS22" s="86">
        <v>-0.66558778285980225</v>
      </c>
      <c r="BT22" s="86">
        <v>-0.38871142268180847</v>
      </c>
      <c r="BU22" s="86">
        <v>-7.3334060609340668E-2</v>
      </c>
      <c r="BV22" s="86">
        <v>0.11821231991052628</v>
      </c>
      <c r="BW22" s="86">
        <v>0.35774558782577515</v>
      </c>
      <c r="BX22" s="86">
        <v>0.2944398820400238</v>
      </c>
      <c r="BY22" s="86">
        <v>0.4485781192779541</v>
      </c>
      <c r="BZ22" s="86">
        <v>-2.5548852980136871E-2</v>
      </c>
      <c r="CA22" s="86">
        <v>-0.20667499303817749</v>
      </c>
      <c r="CB22" s="86">
        <v>-0.67721539735794067</v>
      </c>
      <c r="CC22" s="86">
        <v>-0.63661926984786987</v>
      </c>
      <c r="CD22" s="86">
        <v>-0.47997337579727173</v>
      </c>
      <c r="CE22" s="86">
        <v>-0.34777310490608215</v>
      </c>
      <c r="CF22" s="86">
        <v>-0.32045984268188477</v>
      </c>
      <c r="CG22" s="86">
        <v>-0.33898705244064331</v>
      </c>
      <c r="CH22" s="86">
        <v>-0.28848680853843689</v>
      </c>
      <c r="CI22" s="86">
        <v>-0.22988380491733551</v>
      </c>
      <c r="CJ22" s="86">
        <v>-9.5890231430530548E-2</v>
      </c>
      <c r="CK22" s="86">
        <v>-0.70513796806335449</v>
      </c>
      <c r="CL22" s="86">
        <v>-0.60023927688598633</v>
      </c>
      <c r="CM22" s="86">
        <v>-0.5011972188949585</v>
      </c>
      <c r="CN22" s="86">
        <v>-0.65359455347061157</v>
      </c>
      <c r="CO22" s="86">
        <v>-0.74347293376922607</v>
      </c>
      <c r="CP22" s="86">
        <v>-0.54331576824188232</v>
      </c>
      <c r="CQ22" s="86">
        <v>-0.52247744798660278</v>
      </c>
      <c r="CR22" s="86">
        <v>-0.25925898551940918</v>
      </c>
      <c r="CS22" s="86">
        <v>8.3172045648097992E-2</v>
      </c>
      <c r="CT22" s="86">
        <v>0.28407946228981018</v>
      </c>
      <c r="CU22" s="86">
        <v>0.5802384614944458</v>
      </c>
      <c r="CV22" s="86">
        <v>0.48478841781616211</v>
      </c>
      <c r="CW22" s="86">
        <v>0.63032537698745728</v>
      </c>
      <c r="CX22" s="86">
        <v>0.13388152420520782</v>
      </c>
      <c r="CY22" s="86">
        <v>-3.7725724279880524E-2</v>
      </c>
      <c r="CZ22" s="86">
        <v>-0.48717033863067627</v>
      </c>
      <c r="DA22" s="86">
        <v>-0.44081792235374451</v>
      </c>
      <c r="DB22" s="86">
        <v>-0.30466550588607788</v>
      </c>
      <c r="DC22" s="86">
        <v>-0.19608671963214874</v>
      </c>
      <c r="DD22" s="86">
        <v>-0.17755970358848572</v>
      </c>
      <c r="DE22" s="86">
        <v>-0.19265495240688324</v>
      </c>
      <c r="DF22" s="86">
        <v>-0.13426634669303894</v>
      </c>
      <c r="DG22" s="86">
        <v>3.4976806491613388E-2</v>
      </c>
      <c r="DH22" s="86">
        <v>0.10282234102487564</v>
      </c>
      <c r="DI22" s="86">
        <v>-0.53901213407516479</v>
      </c>
      <c r="DJ22" s="86">
        <v>-0.42702749371528625</v>
      </c>
      <c r="DK22" s="86">
        <v>-0.3318440318107605</v>
      </c>
      <c r="DL22" s="86">
        <v>-0.47165900468826294</v>
      </c>
      <c r="DM22" s="86">
        <v>-0.57004082202911377</v>
      </c>
      <c r="DN22" s="86">
        <v>-0.37193921208381653</v>
      </c>
      <c r="DO22" s="86">
        <v>-0.37936711311340332</v>
      </c>
      <c r="DP22" s="86">
        <v>-0.12980656325817108</v>
      </c>
      <c r="DQ22" s="86">
        <v>0.23967814445495605</v>
      </c>
      <c r="DR22" s="86">
        <v>0.44994661211967468</v>
      </c>
      <c r="DS22" s="86">
        <v>0.80273133516311646</v>
      </c>
      <c r="DT22" s="86">
        <v>0.67513692378997803</v>
      </c>
      <c r="DU22" s="86">
        <v>0.81207263469696045</v>
      </c>
      <c r="DV22" s="86">
        <v>0.29331189393997192</v>
      </c>
      <c r="DW22" s="86">
        <v>0.13122354447841644</v>
      </c>
      <c r="DX22" s="86">
        <v>-0.29712527990341187</v>
      </c>
      <c r="DY22" s="86">
        <v>-0.15811188519001007</v>
      </c>
      <c r="DZ22" s="86">
        <v>-5.1548801362514496E-2</v>
      </c>
      <c r="EA22" s="86">
        <v>2.2924343124032021E-2</v>
      </c>
      <c r="EB22" s="86">
        <v>2.876538410782814E-2</v>
      </c>
      <c r="EC22" s="86">
        <v>1.8625341355800629E-2</v>
      </c>
      <c r="ED22" s="86">
        <v>8.8403493165969849E-2</v>
      </c>
      <c r="EE22" s="86">
        <v>0.41739347577095032</v>
      </c>
      <c r="EF22" s="86">
        <v>0.38973173499107361</v>
      </c>
      <c r="EG22" s="86">
        <v>-0.29915273189544678</v>
      </c>
      <c r="EH22" s="86">
        <v>-0.17693717777729034</v>
      </c>
      <c r="EI22" s="86">
        <v>-8.7324924767017365E-2</v>
      </c>
      <c r="EJ22" s="86">
        <v>-0.20897297561168671</v>
      </c>
      <c r="EK22" s="86">
        <v>-0.31963238120079041</v>
      </c>
      <c r="EL22" s="86">
        <v>-0.12449871003627777</v>
      </c>
      <c r="EM22" s="86">
        <v>-0.17273855209350586</v>
      </c>
      <c r="EN22" s="86">
        <v>5.7102181017398834E-2</v>
      </c>
      <c r="EO22" s="86">
        <v>0.4656481146812439</v>
      </c>
      <c r="EP22" s="86">
        <v>0.68943244218826294</v>
      </c>
      <c r="EQ22" s="86">
        <v>1.1239757537841797</v>
      </c>
      <c r="ER22" s="86">
        <v>0.94996994733810425</v>
      </c>
      <c r="ES22" s="86">
        <v>1.0744868516921997</v>
      </c>
      <c r="ET22" s="86">
        <v>0.52350401878356934</v>
      </c>
      <c r="EU22" s="86">
        <v>0.37515944242477417</v>
      </c>
      <c r="EV22" s="86">
        <v>-2.273038774728775E-2</v>
      </c>
      <c r="EW22" s="86">
        <v>41.802589416503906</v>
      </c>
      <c r="EX22" s="86">
        <v>41.759906768798828</v>
      </c>
      <c r="EY22" s="86">
        <v>41.549736022949219</v>
      </c>
      <c r="EZ22" s="86">
        <v>41.14935302734375</v>
      </c>
      <c r="FA22" s="86">
        <v>40.947509765625</v>
      </c>
      <c r="FB22" s="86">
        <v>40.631782531738281</v>
      </c>
      <c r="FC22" s="86">
        <v>40.238246917724609</v>
      </c>
      <c r="FD22" s="86">
        <v>41.279289245605469</v>
      </c>
      <c r="FE22" s="86">
        <v>43.279762268066406</v>
      </c>
      <c r="FF22" s="86">
        <v>45.631237030029297</v>
      </c>
      <c r="FG22" s="86">
        <v>47.395309448242188</v>
      </c>
      <c r="FH22" s="86">
        <v>48.442493438720703</v>
      </c>
      <c r="FI22" s="86">
        <v>49.365776062011719</v>
      </c>
      <c r="FJ22" s="86">
        <v>50.168987274169922</v>
      </c>
      <c r="FK22" s="86">
        <v>50.428550720214844</v>
      </c>
      <c r="FL22" s="86">
        <v>50.375583648681641</v>
      </c>
      <c r="FM22" s="86">
        <v>49.551658630371094</v>
      </c>
      <c r="FN22" s="86">
        <v>47.793670654296875</v>
      </c>
      <c r="FO22" s="86">
        <v>46.139762878417969</v>
      </c>
      <c r="FP22" s="86">
        <v>44.783939361572266</v>
      </c>
      <c r="FQ22" s="86">
        <v>43.987323760986328</v>
      </c>
      <c r="FR22" s="86">
        <v>43.73931884765625</v>
      </c>
      <c r="FS22" s="86">
        <v>42.906059265136719</v>
      </c>
      <c r="FT22" s="86">
        <v>42.410728454589844</v>
      </c>
      <c r="FU22" s="86">
        <v>0.22367449104785919</v>
      </c>
      <c r="FV22" s="86">
        <v>0.31519690155982971</v>
      </c>
      <c r="FW22" s="86">
        <v>0.22854536771774292</v>
      </c>
      <c r="FX22" s="86">
        <v>137.57894897460938</v>
      </c>
      <c r="FY22" s="86">
        <v>1</v>
      </c>
    </row>
    <row r="23" spans="1:181" x14ac:dyDescent="0.25">
      <c r="A23" t="s">
        <v>186</v>
      </c>
      <c r="B23" t="s">
        <v>236</v>
      </c>
      <c r="C23" t="s">
        <v>2</v>
      </c>
      <c r="D23" t="s">
        <v>202</v>
      </c>
      <c r="E23" t="s">
        <v>240</v>
      </c>
      <c r="F23" t="s">
        <v>185</v>
      </c>
      <c r="G23" t="s">
        <v>1</v>
      </c>
      <c r="H23" s="86">
        <v>868</v>
      </c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>
        <v>39.105262756347656</v>
      </c>
      <c r="FY23" s="86">
        <v>0</v>
      </c>
    </row>
    <row r="24" spans="1:181" x14ac:dyDescent="0.25">
      <c r="A24" t="s">
        <v>186</v>
      </c>
      <c r="B24" t="s">
        <v>236</v>
      </c>
      <c r="C24" t="s">
        <v>2</v>
      </c>
      <c r="D24" t="s">
        <v>202</v>
      </c>
      <c r="E24" t="s">
        <v>204</v>
      </c>
      <c r="F24" t="s">
        <v>1</v>
      </c>
      <c r="G24" t="s">
        <v>198</v>
      </c>
      <c r="H24" s="86">
        <v>24735</v>
      </c>
      <c r="I24" s="86">
        <v>33.584354400634766</v>
      </c>
      <c r="J24" s="86">
        <v>31.789737701416016</v>
      </c>
      <c r="K24" s="86">
        <v>30.879787445068359</v>
      </c>
      <c r="L24" s="86">
        <v>30.644596099853516</v>
      </c>
      <c r="M24" s="86">
        <v>31.332843780517578</v>
      </c>
      <c r="N24" s="86">
        <v>33.816631317138672</v>
      </c>
      <c r="O24" s="86">
        <v>38.854053497314453</v>
      </c>
      <c r="P24" s="86">
        <v>43.124889373779297</v>
      </c>
      <c r="Q24" s="86">
        <v>41.464752197265625</v>
      </c>
      <c r="R24" s="86">
        <v>40.419612884521484</v>
      </c>
      <c r="S24" s="86">
        <v>39.357643127441406</v>
      </c>
      <c r="T24" s="86">
        <v>38.28057861328125</v>
      </c>
      <c r="U24" s="86">
        <v>36.606761932373047</v>
      </c>
      <c r="V24" s="86">
        <v>35.497379302978516</v>
      </c>
      <c r="W24" s="86">
        <v>34.472454071044922</v>
      </c>
      <c r="X24" s="86">
        <v>34.450111389160156</v>
      </c>
      <c r="Y24" s="86">
        <v>35.591934204101563</v>
      </c>
      <c r="Z24" s="86">
        <v>38.859294891357422</v>
      </c>
      <c r="AA24" s="86">
        <v>43.116168975830078</v>
      </c>
      <c r="AB24" s="86">
        <v>46.743442535400391</v>
      </c>
      <c r="AC24" s="86">
        <v>48.453224182128906</v>
      </c>
      <c r="AD24" s="86">
        <v>47.185562133789063</v>
      </c>
      <c r="AE24" s="86">
        <v>42.571586608886719</v>
      </c>
      <c r="AF24" s="86">
        <v>37.779323577880859</v>
      </c>
      <c r="AG24" s="86">
        <v>-6.4299015998840332</v>
      </c>
      <c r="AH24" s="86">
        <v>-5.8182120323181152</v>
      </c>
      <c r="AI24" s="86">
        <v>-5.5026140213012695</v>
      </c>
      <c r="AJ24" s="86">
        <v>-4.9108304977416992</v>
      </c>
      <c r="AK24" s="86">
        <v>-4.462012767791748</v>
      </c>
      <c r="AL24" s="86">
        <v>-4.4016327857971191</v>
      </c>
      <c r="AM24" s="86">
        <v>-4.8399567604064941</v>
      </c>
      <c r="AN24" s="86">
        <v>-4.264345645904541</v>
      </c>
      <c r="AO24" s="86">
        <v>-4.5466814041137695</v>
      </c>
      <c r="AP24" s="86">
        <v>-3.9566123485565186</v>
      </c>
      <c r="AQ24" s="86">
        <v>-3.3086142539978027</v>
      </c>
      <c r="AR24" s="86">
        <v>-2.5654809474945068</v>
      </c>
      <c r="AS24" s="86">
        <v>-2.8695547580718994</v>
      </c>
      <c r="AT24" s="86">
        <v>-2.5863265991210938</v>
      </c>
      <c r="AU24" s="86">
        <v>-2.6327371597290039</v>
      </c>
      <c r="AV24" s="86">
        <v>-1.7544600963592529</v>
      </c>
      <c r="AW24" s="86">
        <v>-0.56333667039871216</v>
      </c>
      <c r="AX24" s="86">
        <v>-6.1334967613220215E-2</v>
      </c>
      <c r="AY24" s="86">
        <v>6.6938713192939758E-2</v>
      </c>
      <c r="AZ24" s="86">
        <v>0.41017857193946838</v>
      </c>
      <c r="BA24" s="86">
        <v>0.24415783584117889</v>
      </c>
      <c r="BB24" s="86">
        <v>-1.978312611579895</v>
      </c>
      <c r="BC24" s="86">
        <v>-4.5556817054748535</v>
      </c>
      <c r="BD24" s="86">
        <v>-5.5174760818481445</v>
      </c>
      <c r="BE24" s="86">
        <v>-5.6407766342163086</v>
      </c>
      <c r="BF24" s="86">
        <v>-5.0434117317199707</v>
      </c>
      <c r="BG24" s="86">
        <v>-4.7346906661987305</v>
      </c>
      <c r="BH24" s="86">
        <v>-4.1446967124938965</v>
      </c>
      <c r="BI24" s="86">
        <v>-3.6923384666442871</v>
      </c>
      <c r="BJ24" s="86">
        <v>-3.6119375228881836</v>
      </c>
      <c r="BK24" s="86">
        <v>-4.0158882141113281</v>
      </c>
      <c r="BL24" s="86">
        <v>-3.4322652816772461</v>
      </c>
      <c r="BM24" s="86">
        <v>-3.7181072235107422</v>
      </c>
      <c r="BN24" s="86">
        <v>-3.1393036842346191</v>
      </c>
      <c r="BO24" s="86">
        <v>-2.5538702011108398</v>
      </c>
      <c r="BP24" s="86">
        <v>-1.9488810300827026</v>
      </c>
      <c r="BQ24" s="86">
        <v>-2.2921788692474365</v>
      </c>
      <c r="BR24" s="86">
        <v>-2.0157225131988525</v>
      </c>
      <c r="BS24" s="86">
        <v>-2.0747745037078857</v>
      </c>
      <c r="BT24" s="86">
        <v>-1.1856309175491333</v>
      </c>
      <c r="BU24" s="86">
        <v>4.0202684700489044E-2</v>
      </c>
      <c r="BV24" s="86">
        <v>0.61575573682785034</v>
      </c>
      <c r="BW24" s="86">
        <v>0.78113853931427002</v>
      </c>
      <c r="BX24" s="86">
        <v>1.1640976667404175</v>
      </c>
      <c r="BY24" s="86">
        <v>1.0482698678970337</v>
      </c>
      <c r="BZ24" s="86">
        <v>-1.1858170032501221</v>
      </c>
      <c r="CA24" s="86">
        <v>-3.7685096263885498</v>
      </c>
      <c r="CB24" s="86">
        <v>-4.7417078018188477</v>
      </c>
      <c r="CC24" s="86">
        <v>-5.094231128692627</v>
      </c>
      <c r="CD24" s="86">
        <v>-4.5067873001098633</v>
      </c>
      <c r="CE24" s="86">
        <v>-4.2028293609619141</v>
      </c>
      <c r="CF24" s="86">
        <v>-3.6140744686126709</v>
      </c>
      <c r="CG24" s="86">
        <v>-3.1592645645141602</v>
      </c>
      <c r="CH24" s="86">
        <v>-3.0649969577789307</v>
      </c>
      <c r="CI24" s="86">
        <v>-3.4451406002044678</v>
      </c>
      <c r="CJ24" s="86">
        <v>-2.8559689521789551</v>
      </c>
      <c r="CK24" s="86">
        <v>-3.1442394256591797</v>
      </c>
      <c r="CL24" s="86">
        <v>-2.5732381343841553</v>
      </c>
      <c r="CM24" s="86">
        <v>-2.0311365127563477</v>
      </c>
      <c r="CN24" s="86">
        <v>-1.5218257904052734</v>
      </c>
      <c r="CO24" s="86">
        <v>-1.8922898769378662</v>
      </c>
      <c r="CP24" s="86">
        <v>-1.6205239295959473</v>
      </c>
      <c r="CQ24" s="86">
        <v>-1.688331127166748</v>
      </c>
      <c r="CR24" s="86">
        <v>-0.79166156053543091</v>
      </c>
      <c r="CS24" s="86">
        <v>0.45821219682693481</v>
      </c>
      <c r="CT24" s="86">
        <v>1.0847066640853882</v>
      </c>
      <c r="CU24" s="86">
        <v>1.2757911682128906</v>
      </c>
      <c r="CV24" s="86">
        <v>1.6862597465515137</v>
      </c>
      <c r="CW24" s="86">
        <v>1.6051954030990601</v>
      </c>
      <c r="CX24" s="86">
        <v>-0.63693690299987793</v>
      </c>
      <c r="CY24" s="86">
        <v>-3.2233166694641113</v>
      </c>
      <c r="CZ24" s="86">
        <v>-4.2044129371643066</v>
      </c>
      <c r="DA24" s="86">
        <v>-4.5476856231689453</v>
      </c>
      <c r="DB24" s="86">
        <v>-3.970163106918335</v>
      </c>
      <c r="DC24" s="86">
        <v>-3.6709680557250977</v>
      </c>
      <c r="DD24" s="86">
        <v>-3.0834524631500244</v>
      </c>
      <c r="DE24" s="86">
        <v>-2.6261906623840332</v>
      </c>
      <c r="DF24" s="86">
        <v>-2.5180563926696777</v>
      </c>
      <c r="DG24" s="86">
        <v>-2.8743929862976074</v>
      </c>
      <c r="DH24" s="86">
        <v>-2.2796726226806641</v>
      </c>
      <c r="DI24" s="86">
        <v>-2.5703716278076172</v>
      </c>
      <c r="DJ24" s="86">
        <v>-2.0071725845336914</v>
      </c>
      <c r="DK24" s="86">
        <v>-1.508402943611145</v>
      </c>
      <c r="DL24" s="86">
        <v>-1.0947705507278442</v>
      </c>
      <c r="DM24" s="86">
        <v>-1.4924010038375854</v>
      </c>
      <c r="DN24" s="86">
        <v>-1.225325345993042</v>
      </c>
      <c r="DO24" s="86">
        <v>-1.3018878698348999</v>
      </c>
      <c r="DP24" s="86">
        <v>-0.39769220352172852</v>
      </c>
      <c r="DQ24" s="86">
        <v>0.87622171640396118</v>
      </c>
      <c r="DR24" s="86">
        <v>1.5536576509475708</v>
      </c>
      <c r="DS24" s="86">
        <v>1.7704437971115112</v>
      </c>
      <c r="DT24" s="86">
        <v>2.2084217071533203</v>
      </c>
      <c r="DU24" s="86">
        <v>2.162121057510376</v>
      </c>
      <c r="DV24" s="86">
        <v>-8.8056810200214386E-2</v>
      </c>
      <c r="DW24" s="86">
        <v>-2.6781237125396729</v>
      </c>
      <c r="DX24" s="86">
        <v>-3.6671180725097656</v>
      </c>
      <c r="DY24" s="86">
        <v>-3.7585604190826416</v>
      </c>
      <c r="DZ24" s="86">
        <v>-3.1953628063201904</v>
      </c>
      <c r="EA24" s="86">
        <v>-2.9030447006225586</v>
      </c>
      <c r="EB24" s="86">
        <v>-2.3173184394836426</v>
      </c>
      <c r="EC24" s="86">
        <v>-1.8565164804458618</v>
      </c>
      <c r="ED24" s="86">
        <v>-1.7283608913421631</v>
      </c>
      <c r="EE24" s="86">
        <v>-2.0503244400024414</v>
      </c>
      <c r="EF24" s="86">
        <v>-1.4475923776626587</v>
      </c>
      <c r="EG24" s="86">
        <v>-1.7417975664138794</v>
      </c>
      <c r="EH24" s="86">
        <v>-1.1898640394210815</v>
      </c>
      <c r="EI24" s="86">
        <v>-0.7536587119102478</v>
      </c>
      <c r="EJ24" s="86">
        <v>-0.47817069292068481</v>
      </c>
      <c r="EK24" s="86">
        <v>-0.91502493619918823</v>
      </c>
      <c r="EL24" s="86">
        <v>-0.65472126007080078</v>
      </c>
      <c r="EM24" s="86">
        <v>-0.74392515420913696</v>
      </c>
      <c r="EN24" s="86">
        <v>0.17113697528839111</v>
      </c>
      <c r="EO24" s="86">
        <v>1.479761004447937</v>
      </c>
      <c r="EP24" s="86">
        <v>2.2307484149932861</v>
      </c>
      <c r="EQ24" s="86">
        <v>2.4846436977386475</v>
      </c>
      <c r="ER24" s="86">
        <v>2.9623408317565918</v>
      </c>
      <c r="ES24" s="86">
        <v>2.9662330150604248</v>
      </c>
      <c r="ET24" s="86">
        <v>0.70443886518478394</v>
      </c>
      <c r="EU24" s="86">
        <v>-1.8909516334533691</v>
      </c>
      <c r="EV24" s="86">
        <v>-2.8913495540618896</v>
      </c>
      <c r="EW24" s="86">
        <v>50.18743896484375</v>
      </c>
      <c r="EX24" s="86">
        <v>49.492050170898438</v>
      </c>
      <c r="EY24" s="86">
        <v>48.813022613525391</v>
      </c>
      <c r="EZ24" s="86">
        <v>48.212631225585938</v>
      </c>
      <c r="FA24" s="86">
        <v>47.700458526611328</v>
      </c>
      <c r="FB24" s="86">
        <v>47.450523376464844</v>
      </c>
      <c r="FC24" s="86">
        <v>47.292373657226563</v>
      </c>
      <c r="FD24" s="86">
        <v>47.823619842529297</v>
      </c>
      <c r="FE24" s="86">
        <v>50.688617706298828</v>
      </c>
      <c r="FF24" s="86">
        <v>53.467323303222656</v>
      </c>
      <c r="FG24" s="86">
        <v>55.893802642822266</v>
      </c>
      <c r="FH24" s="86">
        <v>57.855064392089844</v>
      </c>
      <c r="FI24" s="86">
        <v>59.390541076660156</v>
      </c>
      <c r="FJ24" s="86">
        <v>60.398262023925781</v>
      </c>
      <c r="FK24" s="86">
        <v>60.864173889160156</v>
      </c>
      <c r="FL24" s="86">
        <v>60.817699432373047</v>
      </c>
      <c r="FM24" s="86">
        <v>60.236263275146484</v>
      </c>
      <c r="FN24" s="86">
        <v>59.009342193603516</v>
      </c>
      <c r="FO24" s="86">
        <v>57.167686462402344</v>
      </c>
      <c r="FP24" s="86">
        <v>55.363533020019531</v>
      </c>
      <c r="FQ24" s="86">
        <v>54.075187683105469</v>
      </c>
      <c r="FR24" s="86">
        <v>52.992916107177734</v>
      </c>
      <c r="FS24" s="86">
        <v>52.053634643554688</v>
      </c>
      <c r="FT24" s="86">
        <v>51.011154174804688</v>
      </c>
      <c r="FU24" s="86">
        <v>0.79540818929672241</v>
      </c>
      <c r="FV24" s="86">
        <v>0.85117214918136597</v>
      </c>
      <c r="FW24" s="86">
        <v>0.81586623191833496</v>
      </c>
      <c r="FX24" s="86">
        <v>1964.5238037109375</v>
      </c>
      <c r="FY24" s="86">
        <v>1</v>
      </c>
    </row>
    <row r="25" spans="1:181" x14ac:dyDescent="0.25">
      <c r="A25" t="s">
        <v>186</v>
      </c>
      <c r="B25" t="s">
        <v>236</v>
      </c>
      <c r="C25" t="s">
        <v>2</v>
      </c>
      <c r="D25" t="s">
        <v>202</v>
      </c>
      <c r="E25" t="s">
        <v>204</v>
      </c>
      <c r="F25" t="s">
        <v>1</v>
      </c>
      <c r="G25" t="s">
        <v>200</v>
      </c>
      <c r="H25" s="86">
        <v>5340</v>
      </c>
      <c r="I25" s="86">
        <v>6.9592423439025879</v>
      </c>
      <c r="J25" s="86">
        <v>6.3825078010559082</v>
      </c>
      <c r="K25" s="86">
        <v>6.0053596496582031</v>
      </c>
      <c r="L25" s="86">
        <v>5.9280028343200684</v>
      </c>
      <c r="M25" s="86">
        <v>6.0207815170288086</v>
      </c>
      <c r="N25" s="86">
        <v>6.3352742195129395</v>
      </c>
      <c r="O25" s="86">
        <v>7.1732149124145508</v>
      </c>
      <c r="P25" s="86">
        <v>7.9091572761535645</v>
      </c>
      <c r="Q25" s="86">
        <v>7.3162078857421875</v>
      </c>
      <c r="R25" s="86">
        <v>7.1807765960693359</v>
      </c>
      <c r="S25" s="86">
        <v>7.0937104225158691</v>
      </c>
      <c r="T25" s="86">
        <v>7.0025138854980469</v>
      </c>
      <c r="U25" s="86">
        <v>6.8862466812133789</v>
      </c>
      <c r="V25" s="86">
        <v>6.7545499801635742</v>
      </c>
      <c r="W25" s="86">
        <v>6.5950417518615723</v>
      </c>
      <c r="X25" s="86">
        <v>6.8121323585510254</v>
      </c>
      <c r="Y25" s="86">
        <v>7.2042222023010254</v>
      </c>
      <c r="Z25" s="86">
        <v>7.6189265251159668</v>
      </c>
      <c r="AA25" s="86">
        <v>8.3128890991210938</v>
      </c>
      <c r="AB25" s="86">
        <v>8.9968500137329102</v>
      </c>
      <c r="AC25" s="86">
        <v>9.3438377380371094</v>
      </c>
      <c r="AD25" s="86">
        <v>9.0366573333740234</v>
      </c>
      <c r="AE25" s="86">
        <v>8.4399881362915039</v>
      </c>
      <c r="AF25" s="86">
        <v>7.6585593223571777</v>
      </c>
      <c r="AG25" s="86">
        <v>-0.76815909147262573</v>
      </c>
      <c r="AH25" s="86">
        <v>-0.88162475824356079</v>
      </c>
      <c r="AI25" s="86">
        <v>-0.94090485572814941</v>
      </c>
      <c r="AJ25" s="86">
        <v>-0.91940963268280029</v>
      </c>
      <c r="AK25" s="86">
        <v>-0.94555085897445679</v>
      </c>
      <c r="AL25" s="86">
        <v>-0.98449814319610596</v>
      </c>
      <c r="AM25" s="86">
        <v>-1.0318858623504639</v>
      </c>
      <c r="AN25" s="86">
        <v>-1.1794832944869995</v>
      </c>
      <c r="AO25" s="86">
        <v>-1.135964035987854</v>
      </c>
      <c r="AP25" s="86">
        <v>-0.74932765960693359</v>
      </c>
      <c r="AQ25" s="86">
        <v>-0.6279720664024353</v>
      </c>
      <c r="AR25" s="86">
        <v>-0.56022971868515015</v>
      </c>
      <c r="AS25" s="86">
        <v>-0.53083378076553345</v>
      </c>
      <c r="AT25" s="86">
        <v>-0.41440263390541077</v>
      </c>
      <c r="AU25" s="86">
        <v>-0.43770328164100647</v>
      </c>
      <c r="AV25" s="86">
        <v>-0.23336908221244812</v>
      </c>
      <c r="AW25" s="86">
        <v>6.4276836812496185E-2</v>
      </c>
      <c r="AX25" s="86">
        <v>5.4973289370536804E-2</v>
      </c>
      <c r="AY25" s="86">
        <v>0.18001972138881683</v>
      </c>
      <c r="AZ25" s="86">
        <v>0.21910108625888824</v>
      </c>
      <c r="BA25" s="86">
        <v>0.16880606114864349</v>
      </c>
      <c r="BB25" s="86">
        <v>-0.59477657079696655</v>
      </c>
      <c r="BC25" s="86">
        <v>-0.95070058107376099</v>
      </c>
      <c r="BD25" s="86">
        <v>-0.89441615343093872</v>
      </c>
      <c r="BE25" s="86">
        <v>-0.58826035261154175</v>
      </c>
      <c r="BF25" s="86">
        <v>-0.70268893241882324</v>
      </c>
      <c r="BG25" s="86">
        <v>-0.7621842622756958</v>
      </c>
      <c r="BH25" s="86">
        <v>-0.73469781875610352</v>
      </c>
      <c r="BI25" s="86">
        <v>-0.75675630569458008</v>
      </c>
      <c r="BJ25" s="86">
        <v>-0.78676861524581909</v>
      </c>
      <c r="BK25" s="86">
        <v>-0.8209720253944397</v>
      </c>
      <c r="BL25" s="86">
        <v>-0.96946996450424194</v>
      </c>
      <c r="BM25" s="86">
        <v>-0.94526362419128418</v>
      </c>
      <c r="BN25" s="86">
        <v>-0.5787506103515625</v>
      </c>
      <c r="BO25" s="86">
        <v>-0.46444296836853027</v>
      </c>
      <c r="BP25" s="86">
        <v>-0.40280073881149292</v>
      </c>
      <c r="BQ25" s="86">
        <v>-0.37655156850814819</v>
      </c>
      <c r="BR25" s="86">
        <v>-0.26120048761367798</v>
      </c>
      <c r="BS25" s="86">
        <v>-0.28891098499298096</v>
      </c>
      <c r="BT25" s="86">
        <v>-9.098401665687561E-2</v>
      </c>
      <c r="BU25" s="86">
        <v>0.19668173789978027</v>
      </c>
      <c r="BV25" s="86">
        <v>0.18067650496959686</v>
      </c>
      <c r="BW25" s="86">
        <v>0.30784228444099426</v>
      </c>
      <c r="BX25" s="86">
        <v>0.3595920205116272</v>
      </c>
      <c r="BY25" s="86">
        <v>0.31805101037025452</v>
      </c>
      <c r="BZ25" s="86">
        <v>-0.43181642889976501</v>
      </c>
      <c r="CA25" s="86">
        <v>-0.77289408445358276</v>
      </c>
      <c r="CB25" s="86">
        <v>-0.71084392070770264</v>
      </c>
      <c r="CC25" s="86">
        <v>-0.46366304159164429</v>
      </c>
      <c r="CD25" s="86">
        <v>-0.57875853776931763</v>
      </c>
      <c r="CE25" s="86">
        <v>-0.63840287923812866</v>
      </c>
      <c r="CF25" s="86">
        <v>-0.60676693916320801</v>
      </c>
      <c r="CG25" s="86">
        <v>-0.62599778175354004</v>
      </c>
      <c r="CH25" s="86">
        <v>-0.64982175827026367</v>
      </c>
      <c r="CI25" s="86">
        <v>-0.67489373683929443</v>
      </c>
      <c r="CJ25" s="86">
        <v>-0.82401537895202637</v>
      </c>
      <c r="CK25" s="86">
        <v>-0.81318509578704834</v>
      </c>
      <c r="CL25" s="86">
        <v>-0.46060943603515625</v>
      </c>
      <c r="CM25" s="86">
        <v>-0.3511832058429718</v>
      </c>
      <c r="CN25" s="86">
        <v>-0.29376587271690369</v>
      </c>
      <c r="CO25" s="86">
        <v>-0.26969620585441589</v>
      </c>
      <c r="CP25" s="86">
        <v>-0.15509313344955444</v>
      </c>
      <c r="CQ25" s="86">
        <v>-0.18585787713527679</v>
      </c>
      <c r="CR25" s="86">
        <v>7.6314439065754414E-3</v>
      </c>
      <c r="CS25" s="86">
        <v>0.28838497400283813</v>
      </c>
      <c r="CT25" s="86">
        <v>0.26773816347122192</v>
      </c>
      <c r="CU25" s="86">
        <v>0.39637181162834167</v>
      </c>
      <c r="CV25" s="86">
        <v>0.4568956196308136</v>
      </c>
      <c r="CW25" s="86">
        <v>0.42141762375831604</v>
      </c>
      <c r="CX25" s="86">
        <v>-0.31895074248313904</v>
      </c>
      <c r="CY25" s="86">
        <v>-0.6497458815574646</v>
      </c>
      <c r="CZ25" s="86">
        <v>-0.58370232582092285</v>
      </c>
      <c r="DA25" s="86">
        <v>-0.33906573057174683</v>
      </c>
      <c r="DB25" s="86">
        <v>-0.45482814311981201</v>
      </c>
      <c r="DC25" s="86">
        <v>-0.51462149620056152</v>
      </c>
      <c r="DD25" s="86">
        <v>-0.47883608937263489</v>
      </c>
      <c r="DE25" s="86">
        <v>-0.4952392578125</v>
      </c>
      <c r="DF25" s="86">
        <v>-0.51287490129470825</v>
      </c>
      <c r="DG25" s="86">
        <v>-0.52881544828414917</v>
      </c>
      <c r="DH25" s="86">
        <v>-0.67856079339981079</v>
      </c>
      <c r="DI25" s="86">
        <v>-0.6811065673828125</v>
      </c>
      <c r="DJ25" s="86">
        <v>-0.34246826171875</v>
      </c>
      <c r="DK25" s="86">
        <v>-0.23792345821857452</v>
      </c>
      <c r="DL25" s="86">
        <v>-0.18473102152347565</v>
      </c>
      <c r="DM25" s="86">
        <v>-0.16284084320068359</v>
      </c>
      <c r="DN25" s="86">
        <v>-4.8985794186592102E-2</v>
      </c>
      <c r="DO25" s="86">
        <v>-8.2804784178733826E-2</v>
      </c>
      <c r="DP25" s="86">
        <v>0.10624690353870392</v>
      </c>
      <c r="DQ25" s="86">
        <v>0.380088210105896</v>
      </c>
      <c r="DR25" s="86">
        <v>0.35479983687400818</v>
      </c>
      <c r="DS25" s="86">
        <v>0.48490133881568909</v>
      </c>
      <c r="DT25" s="86">
        <v>0.55419921875</v>
      </c>
      <c r="DU25" s="86">
        <v>0.52478420734405518</v>
      </c>
      <c r="DV25" s="86">
        <v>-0.20608504116535187</v>
      </c>
      <c r="DW25" s="86">
        <v>-0.52659767866134644</v>
      </c>
      <c r="DX25" s="86">
        <v>-0.45656073093414307</v>
      </c>
      <c r="DY25" s="86">
        <v>-0.15916697680950165</v>
      </c>
      <c r="DZ25" s="86">
        <v>-0.27589231729507446</v>
      </c>
      <c r="EA25" s="86">
        <v>-0.33590087294578552</v>
      </c>
      <c r="EB25" s="86">
        <v>-0.29412424564361572</v>
      </c>
      <c r="EC25" s="86">
        <v>-0.30644470453262329</v>
      </c>
      <c r="ED25" s="86">
        <v>-0.31514537334442139</v>
      </c>
      <c r="EE25" s="86">
        <v>-0.317901611328125</v>
      </c>
      <c r="EF25" s="86">
        <v>-0.46854746341705322</v>
      </c>
      <c r="EG25" s="86">
        <v>-0.49040618538856506</v>
      </c>
      <c r="EH25" s="86">
        <v>-0.17189119756221771</v>
      </c>
      <c r="EI25" s="86">
        <v>-7.4394352734088898E-2</v>
      </c>
      <c r="EJ25" s="86">
        <v>-2.7302008122205734E-2</v>
      </c>
      <c r="EK25" s="86">
        <v>-8.5586588829755783E-3</v>
      </c>
      <c r="EL25" s="86">
        <v>0.10421635210514069</v>
      </c>
      <c r="EM25" s="86">
        <v>6.5987512469291687E-2</v>
      </c>
      <c r="EN25" s="86">
        <v>0.24863196909427643</v>
      </c>
      <c r="EO25" s="86">
        <v>0.51249313354492188</v>
      </c>
      <c r="EP25" s="86">
        <v>0.48050305247306824</v>
      </c>
      <c r="EQ25" s="86">
        <v>0.61272388696670532</v>
      </c>
      <c r="ER25" s="86">
        <v>0.69469016790390015</v>
      </c>
      <c r="ES25" s="86">
        <v>0.67402917146682739</v>
      </c>
      <c r="ET25" s="86">
        <v>-4.3124906718730927E-2</v>
      </c>
      <c r="EU25" s="86">
        <v>-0.34879118204116821</v>
      </c>
      <c r="EV25" s="86">
        <v>-0.27298849821090698</v>
      </c>
      <c r="EW25" s="86">
        <v>50.473407745361328</v>
      </c>
      <c r="EX25" s="86">
        <v>49.789226531982422</v>
      </c>
      <c r="EY25" s="86">
        <v>49.042247772216797</v>
      </c>
      <c r="EZ25" s="86">
        <v>48.427970886230469</v>
      </c>
      <c r="FA25" s="86">
        <v>47.898567199707031</v>
      </c>
      <c r="FB25" s="86">
        <v>47.430088043212891</v>
      </c>
      <c r="FC25" s="86">
        <v>47.136741638183594</v>
      </c>
      <c r="FD25" s="86">
        <v>47.589408874511719</v>
      </c>
      <c r="FE25" s="86">
        <v>50.363555908203125</v>
      </c>
      <c r="FF25" s="86">
        <v>53.291168212890625</v>
      </c>
      <c r="FG25" s="86">
        <v>55.877792358398438</v>
      </c>
      <c r="FH25" s="86">
        <v>58.000621795654297</v>
      </c>
      <c r="FI25" s="86">
        <v>59.678665161132813</v>
      </c>
      <c r="FJ25" s="86">
        <v>60.620059967041016</v>
      </c>
      <c r="FK25" s="86">
        <v>61.089080810546875</v>
      </c>
      <c r="FL25" s="86">
        <v>61.160476684570313</v>
      </c>
      <c r="FM25" s="86">
        <v>60.711582183837891</v>
      </c>
      <c r="FN25" s="86">
        <v>59.682826995849609</v>
      </c>
      <c r="FO25" s="86">
        <v>57.818588256835938</v>
      </c>
      <c r="FP25" s="86">
        <v>55.988250732421875</v>
      </c>
      <c r="FQ25" s="86">
        <v>54.46612548828125</v>
      </c>
      <c r="FR25" s="86">
        <v>53.327861785888672</v>
      </c>
      <c r="FS25" s="86">
        <v>52.341171264648438</v>
      </c>
      <c r="FT25" s="86">
        <v>51.357521057128906</v>
      </c>
      <c r="FU25" s="86">
        <v>0.16988827288150787</v>
      </c>
      <c r="FV25" s="86">
        <v>0.15588457882404327</v>
      </c>
      <c r="FW25" s="86">
        <v>0.1864311546087265</v>
      </c>
      <c r="FX25" s="86">
        <v>792.28570556640625</v>
      </c>
      <c r="FY25" s="86">
        <v>1</v>
      </c>
    </row>
    <row r="26" spans="1:181" x14ac:dyDescent="0.25">
      <c r="A26" t="s">
        <v>186</v>
      </c>
      <c r="B26" t="s">
        <v>236</v>
      </c>
      <c r="C26" t="s">
        <v>2</v>
      </c>
      <c r="D26" t="s">
        <v>202</v>
      </c>
      <c r="E26" t="s">
        <v>204</v>
      </c>
      <c r="F26" t="s">
        <v>1</v>
      </c>
      <c r="G26" t="s">
        <v>1</v>
      </c>
      <c r="H26" s="86">
        <v>30075</v>
      </c>
      <c r="I26" s="86">
        <v>40.543594360351563</v>
      </c>
      <c r="J26" s="86">
        <v>38.172245025634766</v>
      </c>
      <c r="K26" s="86">
        <v>36.885147094726563</v>
      </c>
      <c r="L26" s="86">
        <v>36.572601318359375</v>
      </c>
      <c r="M26" s="86">
        <v>37.353626251220703</v>
      </c>
      <c r="N26" s="86">
        <v>40.151905059814453</v>
      </c>
      <c r="O26" s="86">
        <v>46.027271270751953</v>
      </c>
      <c r="P26" s="86">
        <v>51.034046173095703</v>
      </c>
      <c r="Q26" s="86">
        <v>48.780960083007813</v>
      </c>
      <c r="R26" s="86">
        <v>47.600387573242188</v>
      </c>
      <c r="S26" s="86">
        <v>46.45135498046875</v>
      </c>
      <c r="T26" s="86">
        <v>45.283092498779297</v>
      </c>
      <c r="U26" s="86">
        <v>43.493007659912109</v>
      </c>
      <c r="V26" s="86">
        <v>42.251930236816406</v>
      </c>
      <c r="W26" s="86">
        <v>41.067497253417969</v>
      </c>
      <c r="X26" s="86">
        <v>41.262241363525391</v>
      </c>
      <c r="Y26" s="86">
        <v>42.796157836914063</v>
      </c>
      <c r="Z26" s="86">
        <v>46.478221893310547</v>
      </c>
      <c r="AA26" s="86">
        <v>51.429058074951172</v>
      </c>
      <c r="AB26" s="86">
        <v>55.740291595458984</v>
      </c>
      <c r="AC26" s="86">
        <v>57.797061920166016</v>
      </c>
      <c r="AD26" s="86">
        <v>56.222217559814453</v>
      </c>
      <c r="AE26" s="86">
        <v>51.011573791503906</v>
      </c>
      <c r="AF26" s="86">
        <v>45.437885284423828</v>
      </c>
      <c r="AG26" s="86">
        <v>-6.9278335571289063</v>
      </c>
      <c r="AH26" s="86">
        <v>-6.4314889907836914</v>
      </c>
      <c r="AI26" s="86">
        <v>-6.1757540702819824</v>
      </c>
      <c r="AJ26" s="86">
        <v>-5.554753303527832</v>
      </c>
      <c r="AK26" s="86">
        <v>-5.1266298294067383</v>
      </c>
      <c r="AL26" s="86">
        <v>-5.092717170715332</v>
      </c>
      <c r="AM26" s="86">
        <v>-5.5598106384277344</v>
      </c>
      <c r="AN26" s="86">
        <v>-5.1325273513793945</v>
      </c>
      <c r="AO26" s="86">
        <v>-5.3965315818786621</v>
      </c>
      <c r="AP26" s="86">
        <v>-4.4470291137695313</v>
      </c>
      <c r="AQ26" s="86">
        <v>-3.6894392967224121</v>
      </c>
      <c r="AR26" s="86">
        <v>-2.8927264213562012</v>
      </c>
      <c r="AS26" s="86">
        <v>-3.1735391616821289</v>
      </c>
      <c r="AT26" s="86">
        <v>-2.7756252288818359</v>
      </c>
      <c r="AU26" s="86">
        <v>-2.8515980243682861</v>
      </c>
      <c r="AV26" s="86">
        <v>-1.7765331268310547</v>
      </c>
      <c r="AW26" s="86">
        <v>-0.29924532771110535</v>
      </c>
      <c r="AX26" s="86">
        <v>0.18682046234607697</v>
      </c>
      <c r="AY26" s="86">
        <v>0.44410255551338196</v>
      </c>
      <c r="AZ26" s="86">
        <v>0.84510701894760132</v>
      </c>
      <c r="BA26" s="86">
        <v>0.64233130216598511</v>
      </c>
      <c r="BB26" s="86">
        <v>-2.3253285884857178</v>
      </c>
      <c r="BC26" s="86">
        <v>-5.2389945983886719</v>
      </c>
      <c r="BD26" s="86">
        <v>-6.1374402046203613</v>
      </c>
      <c r="BE26" s="86">
        <v>-6.1184625625610352</v>
      </c>
      <c r="BF26" s="86">
        <v>-5.6362948417663574</v>
      </c>
      <c r="BG26" s="86">
        <v>-5.3873076438903809</v>
      </c>
      <c r="BH26" s="86">
        <v>-4.766667366027832</v>
      </c>
      <c r="BI26" s="86">
        <v>-4.3341388702392578</v>
      </c>
      <c r="BJ26" s="86">
        <v>-4.2786436080932617</v>
      </c>
      <c r="BK26" s="86">
        <v>-4.7091789245605469</v>
      </c>
      <c r="BL26" s="86">
        <v>-4.27435302734375</v>
      </c>
      <c r="BM26" s="86">
        <v>-4.546295166015625</v>
      </c>
      <c r="BN26" s="86">
        <v>-3.612109899520874</v>
      </c>
      <c r="BO26" s="86">
        <v>-2.917182445526123</v>
      </c>
      <c r="BP26" s="86">
        <v>-2.2563464641571045</v>
      </c>
      <c r="BQ26" s="86">
        <v>-2.5759053230285645</v>
      </c>
      <c r="BR26" s="86">
        <v>-2.1848123073577881</v>
      </c>
      <c r="BS26" s="86">
        <v>-2.2741367816925049</v>
      </c>
      <c r="BT26" s="86">
        <v>-1.1901543140411377</v>
      </c>
      <c r="BU26" s="86">
        <v>0.31864690780639648</v>
      </c>
      <c r="BV26" s="86">
        <v>0.87548083066940308</v>
      </c>
      <c r="BW26" s="86">
        <v>1.169650673866272</v>
      </c>
      <c r="BX26" s="86">
        <v>1.6120045185089111</v>
      </c>
      <c r="BY26" s="86">
        <v>1.4601761102676392</v>
      </c>
      <c r="BZ26" s="86">
        <v>-1.516251802444458</v>
      </c>
      <c r="CA26" s="86">
        <v>-4.4319911003112793</v>
      </c>
      <c r="CB26" s="86">
        <v>-5.3402481079101563</v>
      </c>
      <c r="CC26" s="86">
        <v>-5.557894229888916</v>
      </c>
      <c r="CD26" s="86">
        <v>-5.0855460166931152</v>
      </c>
      <c r="CE26" s="86">
        <v>-4.8412322998046875</v>
      </c>
      <c r="CF26" s="86">
        <v>-4.2208414077758789</v>
      </c>
      <c r="CG26" s="86">
        <v>-3.7852623462677002</v>
      </c>
      <c r="CH26" s="86">
        <v>-3.7148187160491943</v>
      </c>
      <c r="CI26" s="86">
        <v>-4.1200342178344727</v>
      </c>
      <c r="CJ26" s="86">
        <v>-3.6799843311309814</v>
      </c>
      <c r="CK26" s="86">
        <v>-3.9574244022369385</v>
      </c>
      <c r="CL26" s="86">
        <v>-3.0338475704193115</v>
      </c>
      <c r="CM26" s="86">
        <v>-2.3823196887969971</v>
      </c>
      <c r="CN26" s="86">
        <v>-1.8155916929244995</v>
      </c>
      <c r="CO26" s="86">
        <v>-2.1619861125946045</v>
      </c>
      <c r="CP26" s="86">
        <v>-1.7756171226501465</v>
      </c>
      <c r="CQ26" s="86">
        <v>-1.8741888999938965</v>
      </c>
      <c r="CR26" s="86">
        <v>-0.78403013944625854</v>
      </c>
      <c r="CS26" s="86">
        <v>0.74659717082977295</v>
      </c>
      <c r="CT26" s="86">
        <v>1.3524448871612549</v>
      </c>
      <c r="CU26" s="86">
        <v>1.6721630096435547</v>
      </c>
      <c r="CV26" s="86">
        <v>2.1431553363800049</v>
      </c>
      <c r="CW26" s="86">
        <v>2.0266129970550537</v>
      </c>
      <c r="CX26" s="86">
        <v>-0.95588761568069458</v>
      </c>
      <c r="CY26" s="86">
        <v>-3.8730626106262207</v>
      </c>
      <c r="CZ26" s="86">
        <v>-4.7881150245666504</v>
      </c>
      <c r="DA26" s="86">
        <v>-4.9973258972167969</v>
      </c>
      <c r="DB26" s="86">
        <v>-4.534797191619873</v>
      </c>
      <c r="DC26" s="86">
        <v>-4.2951569557189941</v>
      </c>
      <c r="DD26" s="86">
        <v>-3.6750154495239258</v>
      </c>
      <c r="DE26" s="86">
        <v>-3.2363855838775635</v>
      </c>
      <c r="DF26" s="86">
        <v>-3.150993824005127</v>
      </c>
      <c r="DG26" s="86">
        <v>-3.5308895111083984</v>
      </c>
      <c r="DH26" s="86">
        <v>-3.0856153964996338</v>
      </c>
      <c r="DI26" s="86">
        <v>-3.3685534000396729</v>
      </c>
      <c r="DJ26" s="86">
        <v>-2.455585241317749</v>
      </c>
      <c r="DK26" s="86">
        <v>-1.8474569320678711</v>
      </c>
      <c r="DL26" s="86">
        <v>-1.3748369216918945</v>
      </c>
      <c r="DM26" s="86">
        <v>-1.748066782951355</v>
      </c>
      <c r="DN26" s="86">
        <v>-1.3664219379425049</v>
      </c>
      <c r="DO26" s="86">
        <v>-1.4742410182952881</v>
      </c>
      <c r="DP26" s="86">
        <v>-0.37790593504905701</v>
      </c>
      <c r="DQ26" s="86">
        <v>1.1745474338531494</v>
      </c>
      <c r="DR26" s="86">
        <v>1.8294090032577515</v>
      </c>
      <c r="DS26" s="86">
        <v>2.174675464630127</v>
      </c>
      <c r="DT26" s="86">
        <v>2.6743061542510986</v>
      </c>
      <c r="DU26" s="86">
        <v>2.5930497646331787</v>
      </c>
      <c r="DV26" s="86">
        <v>-0.39552342891693115</v>
      </c>
      <c r="DW26" s="86">
        <v>-3.3141343593597412</v>
      </c>
      <c r="DX26" s="86">
        <v>-4.2359819412231445</v>
      </c>
      <c r="DY26" s="86">
        <v>-4.1879549026489258</v>
      </c>
      <c r="DZ26" s="86">
        <v>-3.7396030426025391</v>
      </c>
      <c r="EA26" s="86">
        <v>-3.5067107677459717</v>
      </c>
      <c r="EB26" s="86">
        <v>-2.8869292736053467</v>
      </c>
      <c r="EC26" s="86">
        <v>-2.4438948631286621</v>
      </c>
      <c r="ED26" s="86">
        <v>-2.3369202613830566</v>
      </c>
      <c r="EE26" s="86">
        <v>-2.68025803565979</v>
      </c>
      <c r="EF26" s="86">
        <v>-2.2274410724639893</v>
      </c>
      <c r="EG26" s="86">
        <v>-2.5183172225952148</v>
      </c>
      <c r="EH26" s="86">
        <v>-1.6206660270690918</v>
      </c>
      <c r="EI26" s="86">
        <v>-1.075200080871582</v>
      </c>
      <c r="EJ26" s="86">
        <v>-0.7384570837020874</v>
      </c>
      <c r="EK26" s="86">
        <v>-1.1504330635070801</v>
      </c>
      <c r="EL26" s="86">
        <v>-0.77560901641845703</v>
      </c>
      <c r="EM26" s="86">
        <v>-0.89677971601486206</v>
      </c>
      <c r="EN26" s="86">
        <v>0.20847289264202118</v>
      </c>
      <c r="EO26" s="86">
        <v>1.7924396991729736</v>
      </c>
      <c r="EP26" s="86">
        <v>2.5180692672729492</v>
      </c>
      <c r="EQ26" s="86">
        <v>2.9002234935760498</v>
      </c>
      <c r="ER26" s="86">
        <v>3.4412035942077637</v>
      </c>
      <c r="ES26" s="86">
        <v>3.4108946323394775</v>
      </c>
      <c r="ET26" s="86">
        <v>0.41355344653129578</v>
      </c>
      <c r="EU26" s="86">
        <v>-2.5071306228637695</v>
      </c>
      <c r="EV26" s="86">
        <v>-3.4387898445129395</v>
      </c>
      <c r="EW26" s="86">
        <v>50.233482360839844</v>
      </c>
      <c r="EX26" s="86">
        <v>49.539875030517578</v>
      </c>
      <c r="EY26" s="86">
        <v>48.849521636962891</v>
      </c>
      <c r="EZ26" s="86">
        <v>48.247123718261719</v>
      </c>
      <c r="FA26" s="86">
        <v>47.732467651367188</v>
      </c>
      <c r="FB26" s="86">
        <v>47.447269439697266</v>
      </c>
      <c r="FC26" s="86">
        <v>47.268016815185547</v>
      </c>
      <c r="FD26" s="86">
        <v>47.786239624023438</v>
      </c>
      <c r="FE26" s="86">
        <v>50.638511657714844</v>
      </c>
      <c r="FF26" s="86">
        <v>53.440738677978516</v>
      </c>
      <c r="FG26" s="86">
        <v>55.891361236572266</v>
      </c>
      <c r="FH26" s="86">
        <v>57.877613067626953</v>
      </c>
      <c r="FI26" s="86">
        <v>59.435699462890625</v>
      </c>
      <c r="FJ26" s="86">
        <v>60.433071136474609</v>
      </c>
      <c r="FK26" s="86">
        <v>60.899688720703125</v>
      </c>
      <c r="FL26" s="86">
        <v>60.873172760009766</v>
      </c>
      <c r="FM26" s="86">
        <v>60.314437866210938</v>
      </c>
      <c r="FN26" s="86">
        <v>59.119056701660156</v>
      </c>
      <c r="FO26" s="86">
        <v>57.271247863769531</v>
      </c>
      <c r="FP26" s="86">
        <v>55.46307373046875</v>
      </c>
      <c r="FQ26" s="86">
        <v>54.137733459472656</v>
      </c>
      <c r="FR26" s="86">
        <v>53.047721862792969</v>
      </c>
      <c r="FS26" s="86">
        <v>52.10125732421875</v>
      </c>
      <c r="FT26" s="86">
        <v>51.067996978759766</v>
      </c>
      <c r="FU26" s="86">
        <v>0.81334877014160156</v>
      </c>
      <c r="FV26" s="86">
        <v>0.86532890796661377</v>
      </c>
      <c r="FW26" s="86">
        <v>0.83689558506011963</v>
      </c>
      <c r="FX26" s="86">
        <v>2756.8095703125</v>
      </c>
      <c r="FY26" s="86">
        <v>1</v>
      </c>
    </row>
    <row r="27" spans="1:181" x14ac:dyDescent="0.25">
      <c r="A27" t="s">
        <v>186</v>
      </c>
      <c r="B27" t="s">
        <v>236</v>
      </c>
      <c r="C27" t="s">
        <v>2</v>
      </c>
      <c r="D27" t="s">
        <v>202</v>
      </c>
      <c r="E27" t="s">
        <v>204</v>
      </c>
      <c r="F27" t="s">
        <v>178</v>
      </c>
      <c r="G27" t="s">
        <v>1</v>
      </c>
      <c r="H27" s="86">
        <v>16592</v>
      </c>
      <c r="I27" s="86">
        <v>19.141330718994141</v>
      </c>
      <c r="J27" s="86">
        <v>17.839536666870117</v>
      </c>
      <c r="K27" s="86">
        <v>16.861728668212891</v>
      </c>
      <c r="L27" s="86">
        <v>16.479005813598633</v>
      </c>
      <c r="M27" s="86">
        <v>16.842111587524414</v>
      </c>
      <c r="N27" s="86">
        <v>18.105318069458008</v>
      </c>
      <c r="O27" s="86">
        <v>21.105955123901367</v>
      </c>
      <c r="P27" s="86">
        <v>23.988334655761719</v>
      </c>
      <c r="Q27" s="86">
        <v>23.263143539428711</v>
      </c>
      <c r="R27" s="86">
        <v>22.875219345092773</v>
      </c>
      <c r="S27" s="86">
        <v>22.540725708007813</v>
      </c>
      <c r="T27" s="86">
        <v>22.075939178466797</v>
      </c>
      <c r="U27" s="86">
        <v>21.484149932861328</v>
      </c>
      <c r="V27" s="86">
        <v>20.75385856628418</v>
      </c>
      <c r="W27" s="86">
        <v>19.951425552368164</v>
      </c>
      <c r="X27" s="86">
        <v>19.958036422729492</v>
      </c>
      <c r="Y27" s="86">
        <v>20.522724151611328</v>
      </c>
      <c r="Z27" s="86">
        <v>22.483928680419922</v>
      </c>
      <c r="AA27" s="86">
        <v>25.051864624023438</v>
      </c>
      <c r="AB27" s="86">
        <v>27.519145965576172</v>
      </c>
      <c r="AC27" s="86">
        <v>28.635400772094727</v>
      </c>
      <c r="AD27" s="86">
        <v>27.810108184814453</v>
      </c>
      <c r="AE27" s="86">
        <v>25.0467529296875</v>
      </c>
      <c r="AF27" s="86">
        <v>21.746181488037109</v>
      </c>
      <c r="AG27" s="86">
        <v>-3.6801793575286865</v>
      </c>
      <c r="AH27" s="86">
        <v>-3.1274814605712891</v>
      </c>
      <c r="AI27" s="86">
        <v>-3.1367478370666504</v>
      </c>
      <c r="AJ27" s="86">
        <v>-2.8992359638214111</v>
      </c>
      <c r="AK27" s="86">
        <v>-2.5567865371704102</v>
      </c>
      <c r="AL27" s="86">
        <v>-2.4338617324829102</v>
      </c>
      <c r="AM27" s="86">
        <v>-2.4628450870513916</v>
      </c>
      <c r="AN27" s="86">
        <v>-2.3983569145202637</v>
      </c>
      <c r="AO27" s="86">
        <v>-2.0329880714416504</v>
      </c>
      <c r="AP27" s="86">
        <v>-1.5858371257781982</v>
      </c>
      <c r="AQ27" s="86">
        <v>-1.4637165069580078</v>
      </c>
      <c r="AR27" s="86">
        <v>-1.5833101272583008</v>
      </c>
      <c r="AS27" s="86">
        <v>-1.5449855327606201</v>
      </c>
      <c r="AT27" s="86">
        <v>-1.3016716241836548</v>
      </c>
      <c r="AU27" s="86">
        <v>-1.4859721660614014</v>
      </c>
      <c r="AV27" s="86">
        <v>-1.0170491933822632</v>
      </c>
      <c r="AW27" s="86">
        <v>-0.60421329736709595</v>
      </c>
      <c r="AX27" s="86">
        <v>-0.33953008055686951</v>
      </c>
      <c r="AY27" s="86">
        <v>-0.33358526229858398</v>
      </c>
      <c r="AZ27" s="86">
        <v>-0.1157667338848114</v>
      </c>
      <c r="BA27" s="86">
        <v>-0.11514267325401306</v>
      </c>
      <c r="BB27" s="86">
        <v>-1.3241735696792603</v>
      </c>
      <c r="BC27" s="86">
        <v>-2.7090606689453125</v>
      </c>
      <c r="BD27" s="86">
        <v>-3.3311281204223633</v>
      </c>
      <c r="BE27" s="86">
        <v>-3.319260835647583</v>
      </c>
      <c r="BF27" s="86">
        <v>-2.7845423221588135</v>
      </c>
      <c r="BG27" s="86">
        <v>-2.8031151294708252</v>
      </c>
      <c r="BH27" s="86">
        <v>-2.5765523910522461</v>
      </c>
      <c r="BI27" s="86">
        <v>-2.23455810546875</v>
      </c>
      <c r="BJ27" s="86">
        <v>-2.1053130626678467</v>
      </c>
      <c r="BK27" s="86">
        <v>-2.1139934062957764</v>
      </c>
      <c r="BL27" s="86">
        <v>-2.0540525913238525</v>
      </c>
      <c r="BM27" s="86">
        <v>-1.6978186368942261</v>
      </c>
      <c r="BN27" s="86">
        <v>-1.2588480710983276</v>
      </c>
      <c r="BO27" s="86">
        <v>-1.1542519330978394</v>
      </c>
      <c r="BP27" s="86">
        <v>-1.2804355621337891</v>
      </c>
      <c r="BQ27" s="86">
        <v>-1.2484580278396606</v>
      </c>
      <c r="BR27" s="86">
        <v>-1.0173218250274658</v>
      </c>
      <c r="BS27" s="86">
        <v>-1.2031288146972656</v>
      </c>
      <c r="BT27" s="86">
        <v>-0.73816174268722534</v>
      </c>
      <c r="BU27" s="86">
        <v>-0.31421902775764465</v>
      </c>
      <c r="BV27" s="86">
        <v>-3.532249853014946E-2</v>
      </c>
      <c r="BW27" s="86">
        <v>-3.010893240571022E-2</v>
      </c>
      <c r="BX27" s="86">
        <v>0.17866048216819763</v>
      </c>
      <c r="BY27" s="86">
        <v>0.20555053651332855</v>
      </c>
      <c r="BZ27" s="86">
        <v>-0.99384778738021851</v>
      </c>
      <c r="CA27" s="86">
        <v>-2.360410213470459</v>
      </c>
      <c r="CB27" s="86">
        <v>-2.9793031215667725</v>
      </c>
      <c r="CC27" s="86">
        <v>-3.0692896842956543</v>
      </c>
      <c r="CD27" s="86">
        <v>-2.5470235347747803</v>
      </c>
      <c r="CE27" s="86">
        <v>-2.5720422267913818</v>
      </c>
      <c r="CF27" s="86">
        <v>-2.353062629699707</v>
      </c>
      <c r="CG27" s="86">
        <v>-2.0113835334777832</v>
      </c>
      <c r="CH27" s="86">
        <v>-1.8777613639831543</v>
      </c>
      <c r="CI27" s="86">
        <v>-1.8723796606063843</v>
      </c>
      <c r="CJ27" s="86">
        <v>-1.8155884742736816</v>
      </c>
      <c r="CK27" s="86">
        <v>-1.4656814336776733</v>
      </c>
      <c r="CL27" s="86">
        <v>-1.0323765277862549</v>
      </c>
      <c r="CM27" s="86">
        <v>-0.93991762399673462</v>
      </c>
      <c r="CN27" s="86">
        <v>-1.0706654787063599</v>
      </c>
      <c r="CO27" s="86">
        <v>-1.0430839061737061</v>
      </c>
      <c r="CP27" s="86">
        <v>-0.82038205862045288</v>
      </c>
      <c r="CQ27" s="86">
        <v>-1.0072323083877563</v>
      </c>
      <c r="CR27" s="86">
        <v>-0.54500514268875122</v>
      </c>
      <c r="CS27" s="86">
        <v>-0.11336988210678101</v>
      </c>
      <c r="CT27" s="86">
        <v>0.17537073791027069</v>
      </c>
      <c r="CU27" s="86">
        <v>0.18007785081863403</v>
      </c>
      <c r="CV27" s="86">
        <v>0.38257986307144165</v>
      </c>
      <c r="CW27" s="86">
        <v>0.42766168713569641</v>
      </c>
      <c r="CX27" s="86">
        <v>-0.76506513357162476</v>
      </c>
      <c r="CY27" s="86">
        <v>-2.1189358234405518</v>
      </c>
      <c r="CZ27" s="86">
        <v>-2.7356302738189697</v>
      </c>
      <c r="DA27" s="86">
        <v>-2.8193185329437256</v>
      </c>
      <c r="DB27" s="86">
        <v>-2.3095047473907471</v>
      </c>
      <c r="DC27" s="86">
        <v>-2.3409693241119385</v>
      </c>
      <c r="DD27" s="86">
        <v>-2.129572868347168</v>
      </c>
      <c r="DE27" s="86">
        <v>-1.788209080696106</v>
      </c>
      <c r="DF27" s="86">
        <v>-1.6502095460891724</v>
      </c>
      <c r="DG27" s="86">
        <v>-1.6307660341262817</v>
      </c>
      <c r="DH27" s="86">
        <v>-1.5771243572235107</v>
      </c>
      <c r="DI27" s="86">
        <v>-1.2335442304611206</v>
      </c>
      <c r="DJ27" s="86">
        <v>-0.80590492486953735</v>
      </c>
      <c r="DK27" s="86">
        <v>-0.72558337450027466</v>
      </c>
      <c r="DL27" s="86">
        <v>-0.86089539527893066</v>
      </c>
      <c r="DM27" s="86">
        <v>-0.83770984411239624</v>
      </c>
      <c r="DN27" s="86">
        <v>-0.62344229221343994</v>
      </c>
      <c r="DO27" s="86">
        <v>-0.81133586168289185</v>
      </c>
      <c r="DP27" s="86">
        <v>-0.3518485426902771</v>
      </c>
      <c r="DQ27" s="86">
        <v>8.7479256093502045E-2</v>
      </c>
      <c r="DR27" s="86">
        <v>0.38606396317481995</v>
      </c>
      <c r="DS27" s="86">
        <v>0.39026463031768799</v>
      </c>
      <c r="DT27" s="86">
        <v>0.58649927377700806</v>
      </c>
      <c r="DU27" s="86">
        <v>0.64977282285690308</v>
      </c>
      <c r="DV27" s="86">
        <v>-0.53628247976303101</v>
      </c>
      <c r="DW27" s="86">
        <v>-1.8774614334106445</v>
      </c>
      <c r="DX27" s="86">
        <v>-2.491957426071167</v>
      </c>
      <c r="DY27" s="86">
        <v>-2.4584000110626221</v>
      </c>
      <c r="DZ27" s="86">
        <v>-1.9665656089782715</v>
      </c>
      <c r="EA27" s="86">
        <v>-2.0073366165161133</v>
      </c>
      <c r="EB27" s="86">
        <v>-1.8068891763687134</v>
      </c>
      <c r="EC27" s="86">
        <v>-1.4659805297851563</v>
      </c>
      <c r="ED27" s="86">
        <v>-1.3216609954833984</v>
      </c>
      <c r="EE27" s="86">
        <v>-1.2819143533706665</v>
      </c>
      <c r="EF27" s="86">
        <v>-1.2328200340270996</v>
      </c>
      <c r="EG27" s="86">
        <v>-0.89837491512298584</v>
      </c>
      <c r="EH27" s="86">
        <v>-0.47891589999198914</v>
      </c>
      <c r="EI27" s="86">
        <v>-0.41611871123313904</v>
      </c>
      <c r="EJ27" s="86">
        <v>-0.55802077054977417</v>
      </c>
      <c r="EK27" s="86">
        <v>-0.54118227958679199</v>
      </c>
      <c r="EL27" s="86">
        <v>-0.33909249305725098</v>
      </c>
      <c r="EM27" s="86">
        <v>-0.5284925103187561</v>
      </c>
      <c r="EN27" s="86">
        <v>-7.2961077094078064E-2</v>
      </c>
      <c r="EO27" s="86">
        <v>0.37747350335121155</v>
      </c>
      <c r="EP27" s="86">
        <v>0.69027155637741089</v>
      </c>
      <c r="EQ27" s="86">
        <v>0.69374096393585205</v>
      </c>
      <c r="ER27" s="86">
        <v>0.88092643022537231</v>
      </c>
      <c r="ES27" s="86">
        <v>0.9704660177230835</v>
      </c>
      <c r="ET27" s="86">
        <v>-0.20595672726631165</v>
      </c>
      <c r="EU27" s="86">
        <v>-1.5288108587265015</v>
      </c>
      <c r="EV27" s="86">
        <v>-2.1401324272155762</v>
      </c>
      <c r="EW27" s="86">
        <v>51.396629333496094</v>
      </c>
      <c r="EX27" s="86">
        <v>50.661113739013672</v>
      </c>
      <c r="EY27" s="86">
        <v>49.989803314208984</v>
      </c>
      <c r="EZ27" s="86">
        <v>49.390819549560547</v>
      </c>
      <c r="FA27" s="86">
        <v>48.889549255371094</v>
      </c>
      <c r="FB27" s="86">
        <v>48.690036773681641</v>
      </c>
      <c r="FC27" s="86">
        <v>48.604778289794922</v>
      </c>
      <c r="FD27" s="86">
        <v>49.249263763427734</v>
      </c>
      <c r="FE27" s="86">
        <v>52.336208343505859</v>
      </c>
      <c r="FF27" s="86">
        <v>54.871623992919922</v>
      </c>
      <c r="FG27" s="86">
        <v>56.943367004394531</v>
      </c>
      <c r="FH27" s="86">
        <v>58.658905029296875</v>
      </c>
      <c r="FI27" s="86">
        <v>60.09661865234375</v>
      </c>
      <c r="FJ27" s="86">
        <v>61.1832275390625</v>
      </c>
      <c r="FK27" s="86">
        <v>61.701705932617188</v>
      </c>
      <c r="FL27" s="86">
        <v>61.508434295654297</v>
      </c>
      <c r="FM27" s="86">
        <v>60.749782562255859</v>
      </c>
      <c r="FN27" s="86">
        <v>59.392520904541016</v>
      </c>
      <c r="FO27" s="86">
        <v>57.476173400878906</v>
      </c>
      <c r="FP27" s="86">
        <v>55.901966094970703</v>
      </c>
      <c r="FQ27" s="86">
        <v>54.891304016113281</v>
      </c>
      <c r="FR27" s="86">
        <v>54.008766174316406</v>
      </c>
      <c r="FS27" s="86">
        <v>53.207908630371094</v>
      </c>
      <c r="FT27" s="86">
        <v>52.256874084472656</v>
      </c>
      <c r="FU27" s="86">
        <v>0.32087761163711548</v>
      </c>
      <c r="FV27" s="86">
        <v>0.35514205694198608</v>
      </c>
      <c r="FW27" s="86">
        <v>0.33581778407096863</v>
      </c>
      <c r="FX27" s="86">
        <v>1808.1904296875</v>
      </c>
      <c r="FY27" s="86">
        <v>1</v>
      </c>
    </row>
    <row r="28" spans="1:181" x14ac:dyDescent="0.25">
      <c r="A28" t="s">
        <v>186</v>
      </c>
      <c r="B28" t="s">
        <v>236</v>
      </c>
      <c r="C28" t="s">
        <v>2</v>
      </c>
      <c r="D28" t="s">
        <v>202</v>
      </c>
      <c r="E28" t="s">
        <v>204</v>
      </c>
      <c r="F28" t="s">
        <v>179</v>
      </c>
      <c r="G28" t="s">
        <v>1</v>
      </c>
      <c r="H28" s="86">
        <v>2022</v>
      </c>
      <c r="I28" s="86">
        <v>2.7247118949890137</v>
      </c>
      <c r="J28" s="86">
        <v>2.6470267772674561</v>
      </c>
      <c r="K28" s="86">
        <v>2.5881357192993164</v>
      </c>
      <c r="L28" s="86">
        <v>2.6208500862121582</v>
      </c>
      <c r="M28" s="86">
        <v>2.7090468406677246</v>
      </c>
      <c r="N28" s="86">
        <v>3.1488480567932129</v>
      </c>
      <c r="O28" s="86">
        <v>3.4661078453063965</v>
      </c>
      <c r="P28" s="86">
        <v>3.2299647331237793</v>
      </c>
      <c r="Q28" s="86">
        <v>2.9907410144805908</v>
      </c>
      <c r="R28" s="86">
        <v>3.0670850276947021</v>
      </c>
      <c r="S28" s="86">
        <v>2.9436812400817871</v>
      </c>
      <c r="T28" s="86">
        <v>2.8606691360473633</v>
      </c>
      <c r="U28" s="86">
        <v>2.5858261585235596</v>
      </c>
      <c r="V28" s="86">
        <v>2.4571359157562256</v>
      </c>
      <c r="W28" s="86">
        <v>2.4294557571411133</v>
      </c>
      <c r="X28" s="86">
        <v>2.5492844581604004</v>
      </c>
      <c r="Y28" s="86">
        <v>2.5881161689758301</v>
      </c>
      <c r="Z28" s="86">
        <v>2.8229467868804932</v>
      </c>
      <c r="AA28" s="86">
        <v>3.3117237091064453</v>
      </c>
      <c r="AB28" s="86">
        <v>3.5747404098510742</v>
      </c>
      <c r="AC28" s="86">
        <v>3.9956820011138916</v>
      </c>
      <c r="AD28" s="86">
        <v>3.9943718910217285</v>
      </c>
      <c r="AE28" s="86">
        <v>3.5438604354858398</v>
      </c>
      <c r="AF28" s="86">
        <v>3.1145191192626953</v>
      </c>
      <c r="AG28" s="86">
        <v>-0.34036260843276978</v>
      </c>
      <c r="AH28" s="86">
        <v>-0.35153007507324219</v>
      </c>
      <c r="AI28" s="86">
        <v>-0.29701000452041626</v>
      </c>
      <c r="AJ28" s="86">
        <v>-0.30969497561454773</v>
      </c>
      <c r="AK28" s="86">
        <v>-0.30671721696853638</v>
      </c>
      <c r="AL28" s="86">
        <v>-0.37045258283615112</v>
      </c>
      <c r="AM28" s="86">
        <v>-0.76724004745483398</v>
      </c>
      <c r="AN28" s="86">
        <v>-0.67949646711349487</v>
      </c>
      <c r="AO28" s="86">
        <v>-0.67784130573272705</v>
      </c>
      <c r="AP28" s="86">
        <v>-0.39764922857284546</v>
      </c>
      <c r="AQ28" s="86">
        <v>-0.32009801268577576</v>
      </c>
      <c r="AR28" s="86">
        <v>-0.23568777740001678</v>
      </c>
      <c r="AS28" s="86">
        <v>-0.41699749231338501</v>
      </c>
      <c r="AT28" s="86">
        <v>-0.49982726573944092</v>
      </c>
      <c r="AU28" s="86">
        <v>-0.45561137795448303</v>
      </c>
      <c r="AV28" s="86">
        <v>-0.37485533952713013</v>
      </c>
      <c r="AW28" s="86">
        <v>-0.39232832193374634</v>
      </c>
      <c r="AX28" s="86">
        <v>-0.35660883784294128</v>
      </c>
      <c r="AY28" s="86">
        <v>-0.1315053403377533</v>
      </c>
      <c r="AZ28" s="86">
        <v>-0.13597571849822998</v>
      </c>
      <c r="BA28" s="86">
        <v>5.4522491991519928E-2</v>
      </c>
      <c r="BB28" s="86">
        <v>-0.13161924481391907</v>
      </c>
      <c r="BC28" s="86">
        <v>-0.39882022142410278</v>
      </c>
      <c r="BD28" s="86">
        <v>-0.25525796413421631</v>
      </c>
      <c r="BE28" s="86">
        <v>-0.21295273303985596</v>
      </c>
      <c r="BF28" s="86">
        <v>-0.22810967266559601</v>
      </c>
      <c r="BG28" s="86">
        <v>-0.17541441321372986</v>
      </c>
      <c r="BH28" s="86">
        <v>-0.17554152011871338</v>
      </c>
      <c r="BI28" s="86">
        <v>-0.1625501960515976</v>
      </c>
      <c r="BJ28" s="86">
        <v>-0.19969531893730164</v>
      </c>
      <c r="BK28" s="86">
        <v>-0.56363630294799805</v>
      </c>
      <c r="BL28" s="86">
        <v>-0.46749600768089294</v>
      </c>
      <c r="BM28" s="86">
        <v>-0.47922226786613464</v>
      </c>
      <c r="BN28" s="86">
        <v>-0.20242264866828918</v>
      </c>
      <c r="BO28" s="86">
        <v>-0.15436689555644989</v>
      </c>
      <c r="BP28" s="86">
        <v>-7.6957672834396362E-2</v>
      </c>
      <c r="BQ28" s="86">
        <v>-0.26854398846626282</v>
      </c>
      <c r="BR28" s="86">
        <v>-0.33574682474136353</v>
      </c>
      <c r="BS28" s="86">
        <v>-0.29095989465713501</v>
      </c>
      <c r="BT28" s="86">
        <v>-0.21639256179332733</v>
      </c>
      <c r="BU28" s="86">
        <v>-0.2444489598274231</v>
      </c>
      <c r="BV28" s="86">
        <v>-0.19493278861045837</v>
      </c>
      <c r="BW28" s="86">
        <v>3.3760995138436556E-3</v>
      </c>
      <c r="BX28" s="86">
        <v>5.1085233688354492E-2</v>
      </c>
      <c r="BY28" s="86">
        <v>0.25227800011634827</v>
      </c>
      <c r="BZ28" s="86">
        <v>2.2375907748937607E-2</v>
      </c>
      <c r="CA28" s="86">
        <v>-0.27424615621566772</v>
      </c>
      <c r="CB28" s="86">
        <v>-0.12776122987270355</v>
      </c>
      <c r="CC28" s="86">
        <v>-0.12470903992652893</v>
      </c>
      <c r="CD28" s="86">
        <v>-0.14262908697128296</v>
      </c>
      <c r="CE28" s="86">
        <v>-9.1197669506072998E-2</v>
      </c>
      <c r="CF28" s="86">
        <v>-8.2627244293689728E-2</v>
      </c>
      <c r="CG28" s="86">
        <v>-6.2700547277927399E-2</v>
      </c>
      <c r="CH28" s="86">
        <v>-8.1429354846477509E-2</v>
      </c>
      <c r="CI28" s="86">
        <v>-0.4226209819316864</v>
      </c>
      <c r="CJ28" s="86">
        <v>-0.32066512107849121</v>
      </c>
      <c r="CK28" s="86">
        <v>-0.34165933728218079</v>
      </c>
      <c r="CL28" s="86">
        <v>-6.7209303379058838E-2</v>
      </c>
      <c r="CM28" s="86">
        <v>-3.9582036435604095E-2</v>
      </c>
      <c r="CN28" s="86">
        <v>3.297831118106842E-2</v>
      </c>
      <c r="CO28" s="86">
        <v>-0.16572554409503937</v>
      </c>
      <c r="CP28" s="86">
        <v>-0.2221052348613739</v>
      </c>
      <c r="CQ28" s="86">
        <v>-0.17692278325557709</v>
      </c>
      <c r="CR28" s="86">
        <v>-0.10664170980453491</v>
      </c>
      <c r="CS28" s="86">
        <v>-0.14202816784381866</v>
      </c>
      <c r="CT28" s="86">
        <v>-8.2956448197364807E-2</v>
      </c>
      <c r="CU28" s="86">
        <v>9.6794575452804565E-2</v>
      </c>
      <c r="CV28" s="86">
        <v>0.18064308166503906</v>
      </c>
      <c r="CW28" s="86">
        <v>0.38924285769462585</v>
      </c>
      <c r="CX28" s="86">
        <v>0.12903247773647308</v>
      </c>
      <c r="CY28" s="86">
        <v>-0.18796652555465698</v>
      </c>
      <c r="CZ28" s="86">
        <v>-3.9457362145185471E-2</v>
      </c>
      <c r="DA28" s="86">
        <v>-3.6465350538492203E-2</v>
      </c>
      <c r="DB28" s="86">
        <v>-5.7148497551679611E-2</v>
      </c>
      <c r="DC28" s="86">
        <v>-6.98093231767416E-3</v>
      </c>
      <c r="DD28" s="86">
        <v>1.0287025012075901E-2</v>
      </c>
      <c r="DE28" s="86">
        <v>3.7149101495742798E-2</v>
      </c>
      <c r="DF28" s="86">
        <v>3.683660551905632E-2</v>
      </c>
      <c r="DG28" s="86">
        <v>-0.28160566091537476</v>
      </c>
      <c r="DH28" s="86">
        <v>-0.17383423447608948</v>
      </c>
      <c r="DI28" s="86">
        <v>-0.20409640669822693</v>
      </c>
      <c r="DJ28" s="86">
        <v>6.8004034459590912E-2</v>
      </c>
      <c r="DK28" s="86">
        <v>7.5202830135822296E-2</v>
      </c>
      <c r="DL28" s="86">
        <v>0.1429142951965332</v>
      </c>
      <c r="DM28" s="86">
        <v>-6.2907107174396515E-2</v>
      </c>
      <c r="DN28" s="86">
        <v>-0.10846363008022308</v>
      </c>
      <c r="DO28" s="86">
        <v>-6.2885671854019165E-2</v>
      </c>
      <c r="DP28" s="86">
        <v>3.109136363491416E-3</v>
      </c>
      <c r="DQ28" s="86">
        <v>-3.9607368409633636E-2</v>
      </c>
      <c r="DR28" s="86">
        <v>2.9019886627793312E-2</v>
      </c>
      <c r="DS28" s="86">
        <v>0.19021305441856384</v>
      </c>
      <c r="DT28" s="86">
        <v>0.31020092964172363</v>
      </c>
      <c r="DU28" s="86">
        <v>0.52620774507522583</v>
      </c>
      <c r="DV28" s="86">
        <v>0.23568904399871826</v>
      </c>
      <c r="DW28" s="86">
        <v>-0.10168690234422684</v>
      </c>
      <c r="DX28" s="86">
        <v>4.8846498131752014E-2</v>
      </c>
      <c r="DY28" s="86">
        <v>9.0944521129131317E-2</v>
      </c>
      <c r="DZ28" s="86">
        <v>6.6271893680095673E-2</v>
      </c>
      <c r="EA28" s="86">
        <v>0.11461465805768967</v>
      </c>
      <c r="EB28" s="86">
        <v>0.14444047212600708</v>
      </c>
      <c r="EC28" s="86">
        <v>0.18131613731384277</v>
      </c>
      <c r="ED28" s="86">
        <v>0.20759385824203491</v>
      </c>
      <c r="EE28" s="86">
        <v>-7.8001923859119415E-2</v>
      </c>
      <c r="EF28" s="86">
        <v>3.8166232407093048E-2</v>
      </c>
      <c r="EG28" s="86">
        <v>-5.4773874580860138E-3</v>
      </c>
      <c r="EH28" s="86">
        <v>0.26323062181472778</v>
      </c>
      <c r="EI28" s="86">
        <v>0.24093393981456757</v>
      </c>
      <c r="EJ28" s="86">
        <v>0.30164438486099243</v>
      </c>
      <c r="EK28" s="86">
        <v>8.5546389222145081E-2</v>
      </c>
      <c r="EL28" s="86">
        <v>5.5616792291402817E-2</v>
      </c>
      <c r="EM28" s="86">
        <v>0.10176581144332886</v>
      </c>
      <c r="EN28" s="86">
        <v>0.1615719348192215</v>
      </c>
      <c r="EO28" s="86">
        <v>0.10827199369668961</v>
      </c>
      <c r="EP28" s="86">
        <v>0.19069592654705048</v>
      </c>
      <c r="EQ28" s="86">
        <v>0.32509449124336243</v>
      </c>
      <c r="ER28" s="86">
        <v>0.49726188182830811</v>
      </c>
      <c r="ES28" s="86">
        <v>0.72396320104598999</v>
      </c>
      <c r="ET28" s="86">
        <v>0.38968420028686523</v>
      </c>
      <c r="EU28" s="86">
        <v>2.2887177765369415E-2</v>
      </c>
      <c r="EV28" s="86">
        <v>0.17634324729442596</v>
      </c>
      <c r="EW28" s="86">
        <v>52.600303649902344</v>
      </c>
      <c r="EX28" s="86">
        <v>51.923416137695313</v>
      </c>
      <c r="EY28" s="86">
        <v>50.759380340576172</v>
      </c>
      <c r="EZ28" s="86">
        <v>49.844867706298828</v>
      </c>
      <c r="FA28" s="86">
        <v>49.204311370849609</v>
      </c>
      <c r="FB28" s="86">
        <v>48.778617858886719</v>
      </c>
      <c r="FC28" s="86">
        <v>48.47259521484375</v>
      </c>
      <c r="FD28" s="86">
        <v>48.983528137207031</v>
      </c>
      <c r="FE28" s="86">
        <v>51.609462738037109</v>
      </c>
      <c r="FF28" s="86">
        <v>54.782997131347656</v>
      </c>
      <c r="FG28" s="86">
        <v>57.75042724609375</v>
      </c>
      <c r="FH28" s="86">
        <v>60.137691497802734</v>
      </c>
      <c r="FI28" s="86">
        <v>62.148983001708984</v>
      </c>
      <c r="FJ28" s="86">
        <v>62.977546691894531</v>
      </c>
      <c r="FK28" s="86">
        <v>63.749416351318359</v>
      </c>
      <c r="FL28" s="86">
        <v>63.907672882080078</v>
      </c>
      <c r="FM28" s="86">
        <v>63.496410369873047</v>
      </c>
      <c r="FN28" s="86">
        <v>62.61724853515625</v>
      </c>
      <c r="FO28" s="86">
        <v>60.962505340576172</v>
      </c>
      <c r="FP28" s="86">
        <v>59.118095397949219</v>
      </c>
      <c r="FQ28" s="86">
        <v>57.434978485107422</v>
      </c>
      <c r="FR28" s="86">
        <v>55.822547912597656</v>
      </c>
      <c r="FS28" s="86">
        <v>54.450614929199219</v>
      </c>
      <c r="FT28" s="86">
        <v>53.352264404296875</v>
      </c>
      <c r="FU28" s="86">
        <v>0.13954801857471466</v>
      </c>
      <c r="FV28" s="86">
        <v>0.168317049741745</v>
      </c>
      <c r="FW28" s="86">
        <v>0.14891828596591949</v>
      </c>
      <c r="FX28" s="86">
        <v>133.38095092773438</v>
      </c>
      <c r="FY28" s="86">
        <v>1</v>
      </c>
    </row>
    <row r="29" spans="1:181" x14ac:dyDescent="0.25">
      <c r="A29" t="s">
        <v>186</v>
      </c>
      <c r="B29" t="s">
        <v>236</v>
      </c>
      <c r="C29" t="s">
        <v>2</v>
      </c>
      <c r="D29" t="s">
        <v>202</v>
      </c>
      <c r="E29" t="s">
        <v>204</v>
      </c>
      <c r="F29" t="s">
        <v>180</v>
      </c>
      <c r="G29" t="s">
        <v>1</v>
      </c>
      <c r="H29" s="86">
        <v>1167</v>
      </c>
      <c r="I29" s="86">
        <v>3.1332995891571045</v>
      </c>
      <c r="J29" s="86">
        <v>3.0311381816864014</v>
      </c>
      <c r="K29" s="86">
        <v>3.0043795108795166</v>
      </c>
      <c r="L29" s="86">
        <v>2.9926521778106689</v>
      </c>
      <c r="M29" s="86">
        <v>3.023484468460083</v>
      </c>
      <c r="N29" s="86">
        <v>3.1419456005096436</v>
      </c>
      <c r="O29" s="86">
        <v>3.2934370040893555</v>
      </c>
      <c r="P29" s="86">
        <v>3.3431384563446045</v>
      </c>
      <c r="Q29" s="86">
        <v>3.2934117317199707</v>
      </c>
      <c r="R29" s="86">
        <v>3.0133724212646484</v>
      </c>
      <c r="S29" s="86">
        <v>2.7843971252441406</v>
      </c>
      <c r="T29" s="86">
        <v>2.6497926712036133</v>
      </c>
      <c r="U29" s="86">
        <v>2.396669864654541</v>
      </c>
      <c r="V29" s="86">
        <v>2.3481929302215576</v>
      </c>
      <c r="W29" s="86">
        <v>2.3407764434814453</v>
      </c>
      <c r="X29" s="86">
        <v>2.3801753520965576</v>
      </c>
      <c r="Y29" s="86">
        <v>2.6685791015625</v>
      </c>
      <c r="Z29" s="86">
        <v>2.9229362010955811</v>
      </c>
      <c r="AA29" s="86">
        <v>3.3435211181640625</v>
      </c>
      <c r="AB29" s="86">
        <v>3.6454355716705322</v>
      </c>
      <c r="AC29" s="86">
        <v>3.7572469711303711</v>
      </c>
      <c r="AD29" s="86">
        <v>3.7747602462768555</v>
      </c>
      <c r="AE29" s="86">
        <v>3.5489802360534668</v>
      </c>
      <c r="AF29" s="86">
        <v>3.3034462928771973</v>
      </c>
      <c r="AG29" s="86">
        <v>-0.64959734678268433</v>
      </c>
      <c r="AH29" s="86">
        <v>-0.64334005117416382</v>
      </c>
      <c r="AI29" s="86">
        <v>-0.67586088180541992</v>
      </c>
      <c r="AJ29" s="86">
        <v>-0.60083389282226563</v>
      </c>
      <c r="AK29" s="86">
        <v>-0.57160532474517822</v>
      </c>
      <c r="AL29" s="86">
        <v>-0.49643567204475403</v>
      </c>
      <c r="AM29" s="86">
        <v>-0.52820968627929688</v>
      </c>
      <c r="AN29" s="86">
        <v>-0.72177571058273315</v>
      </c>
      <c r="AO29" s="86">
        <v>-0.65790510177612305</v>
      </c>
      <c r="AP29" s="86">
        <v>-0.52738231420516968</v>
      </c>
      <c r="AQ29" s="86">
        <v>-0.42325752973556519</v>
      </c>
      <c r="AR29" s="86">
        <v>-0.36626309156417847</v>
      </c>
      <c r="AS29" s="86">
        <v>-0.34409287571907043</v>
      </c>
      <c r="AT29" s="86">
        <v>-0.25839981436729431</v>
      </c>
      <c r="AU29" s="86">
        <v>-0.24548138678073883</v>
      </c>
      <c r="AV29" s="86">
        <v>-0.11374282836914063</v>
      </c>
      <c r="AW29" s="86">
        <v>8.2373946905136108E-2</v>
      </c>
      <c r="AX29" s="86">
        <v>0.11296674609184265</v>
      </c>
      <c r="AY29" s="86">
        <v>0.11131834238767624</v>
      </c>
      <c r="AZ29" s="86">
        <v>0.12135802954435349</v>
      </c>
      <c r="BA29" s="86">
        <v>7.4076004326343536E-2</v>
      </c>
      <c r="BB29" s="86">
        <v>-0.24418245255947113</v>
      </c>
      <c r="BC29" s="86">
        <v>-0.56761467456817627</v>
      </c>
      <c r="BD29" s="86">
        <v>-0.67619895935058594</v>
      </c>
      <c r="BE29" s="86">
        <v>-0.33985134959220886</v>
      </c>
      <c r="BF29" s="86">
        <v>-0.32947716116905212</v>
      </c>
      <c r="BG29" s="86">
        <v>-0.36435315012931824</v>
      </c>
      <c r="BH29" s="86">
        <v>-0.28802263736724854</v>
      </c>
      <c r="BI29" s="86">
        <v>-0.26356378197669983</v>
      </c>
      <c r="BJ29" s="86">
        <v>-0.18442793190479279</v>
      </c>
      <c r="BK29" s="86">
        <v>-0.20560309290885925</v>
      </c>
      <c r="BL29" s="86">
        <v>-0.39513534307479858</v>
      </c>
      <c r="BM29" s="86">
        <v>-0.33485901355743408</v>
      </c>
      <c r="BN29" s="86">
        <v>-0.2983936071395874</v>
      </c>
      <c r="BO29" s="86">
        <v>-0.25167715549468994</v>
      </c>
      <c r="BP29" s="86">
        <v>-0.20673868060112</v>
      </c>
      <c r="BQ29" s="86">
        <v>-0.18321524560451508</v>
      </c>
      <c r="BR29" s="86">
        <v>-9.8462425172328949E-2</v>
      </c>
      <c r="BS29" s="86">
        <v>-8.8270358741283417E-2</v>
      </c>
      <c r="BT29" s="86">
        <v>7.9721875488758087E-2</v>
      </c>
      <c r="BU29" s="86">
        <v>0.3212897777557373</v>
      </c>
      <c r="BV29" s="86">
        <v>0.37292405962944031</v>
      </c>
      <c r="BW29" s="86">
        <v>0.38014814257621765</v>
      </c>
      <c r="BX29" s="86">
        <v>0.40333479642868042</v>
      </c>
      <c r="BY29" s="86">
        <v>0.37510567903518677</v>
      </c>
      <c r="BZ29" s="86">
        <v>6.1564035713672638E-2</v>
      </c>
      <c r="CA29" s="86">
        <v>-0.26181429624557495</v>
      </c>
      <c r="CB29" s="86">
        <v>-0.36697441339492798</v>
      </c>
      <c r="CC29" s="86">
        <v>-0.12532222270965576</v>
      </c>
      <c r="CD29" s="86">
        <v>-0.1120966449379921</v>
      </c>
      <c r="CE29" s="86">
        <v>-0.14860382676124573</v>
      </c>
      <c r="CF29" s="86">
        <v>-7.1370527148246765E-2</v>
      </c>
      <c r="CG29" s="86">
        <v>-5.0215132534503937E-2</v>
      </c>
      <c r="CH29" s="86">
        <v>3.1667660921812057E-2</v>
      </c>
      <c r="CI29" s="86">
        <v>1.7833244055509567E-2</v>
      </c>
      <c r="CJ29" s="86">
        <v>-0.16890521347522736</v>
      </c>
      <c r="CK29" s="86">
        <v>-0.11111827194690704</v>
      </c>
      <c r="CL29" s="86">
        <v>-0.13979671895503998</v>
      </c>
      <c r="CM29" s="86">
        <v>-0.13284109532833099</v>
      </c>
      <c r="CN29" s="86">
        <v>-9.6252553164958954E-2</v>
      </c>
      <c r="CO29" s="86">
        <v>-7.1791887283325195E-2</v>
      </c>
      <c r="CP29" s="86">
        <v>1.2309718877077103E-2</v>
      </c>
      <c r="CQ29" s="86">
        <v>2.0613515749573708E-2</v>
      </c>
      <c r="CR29" s="86">
        <v>0.21371494233608246</v>
      </c>
      <c r="CS29" s="86">
        <v>0.48676213622093201</v>
      </c>
      <c r="CT29" s="86">
        <v>0.55296969413757324</v>
      </c>
      <c r="CU29" s="86">
        <v>0.56633883714675903</v>
      </c>
      <c r="CV29" s="86">
        <v>0.59863102436065674</v>
      </c>
      <c r="CW29" s="86">
        <v>0.58359789848327637</v>
      </c>
      <c r="CX29" s="86">
        <v>0.27332311868667603</v>
      </c>
      <c r="CY29" s="86">
        <v>-5.0017856061458588E-2</v>
      </c>
      <c r="CZ29" s="86">
        <v>-0.15280641615390778</v>
      </c>
      <c r="DA29" s="86">
        <v>8.9206904172897339E-2</v>
      </c>
      <c r="DB29" s="86">
        <v>0.10528385639190674</v>
      </c>
      <c r="DC29" s="86">
        <v>6.7145496606826782E-2</v>
      </c>
      <c r="DD29" s="86">
        <v>0.145281583070755</v>
      </c>
      <c r="DE29" s="86">
        <v>0.16313351690769196</v>
      </c>
      <c r="DF29" s="86">
        <v>0.2477632611989975</v>
      </c>
      <c r="DG29" s="86">
        <v>0.24126957356929779</v>
      </c>
      <c r="DH29" s="86">
        <v>5.7324916124343872E-2</v>
      </c>
      <c r="DI29" s="86">
        <v>0.1126224547624588</v>
      </c>
      <c r="DJ29" s="86">
        <v>1.8800176680088043E-2</v>
      </c>
      <c r="DK29" s="86">
        <v>-1.4005046337842941E-2</v>
      </c>
      <c r="DL29" s="86">
        <v>1.4233575202524662E-2</v>
      </c>
      <c r="DM29" s="86">
        <v>3.9631467312574387E-2</v>
      </c>
      <c r="DN29" s="86">
        <v>0.12308186292648315</v>
      </c>
      <c r="DO29" s="86">
        <v>0.12949739396572113</v>
      </c>
      <c r="DP29" s="86">
        <v>0.34770801663398743</v>
      </c>
      <c r="DQ29" s="86">
        <v>0.65223449468612671</v>
      </c>
      <c r="DR29" s="86">
        <v>0.73301535844802856</v>
      </c>
      <c r="DS29" s="86">
        <v>0.7525295615196228</v>
      </c>
      <c r="DT29" s="86">
        <v>0.79392725229263306</v>
      </c>
      <c r="DU29" s="86">
        <v>0.79209011793136597</v>
      </c>
      <c r="DV29" s="86">
        <v>0.48508220911026001</v>
      </c>
      <c r="DW29" s="86">
        <v>0.16177856922149658</v>
      </c>
      <c r="DX29" s="86">
        <v>6.1361581087112427E-2</v>
      </c>
      <c r="DY29" s="86">
        <v>0.3989529013633728</v>
      </c>
      <c r="DZ29" s="86">
        <v>0.41914677619934082</v>
      </c>
      <c r="EA29" s="86">
        <v>0.37865325808525085</v>
      </c>
      <c r="EB29" s="86">
        <v>0.45809280872344971</v>
      </c>
      <c r="EC29" s="86">
        <v>0.47117507457733154</v>
      </c>
      <c r="ED29" s="86">
        <v>0.55977100133895874</v>
      </c>
      <c r="EE29" s="86">
        <v>0.56387615203857422</v>
      </c>
      <c r="EF29" s="86">
        <v>0.38396528363227844</v>
      </c>
      <c r="EG29" s="86">
        <v>0.43566852807998657</v>
      </c>
      <c r="EH29" s="86">
        <v>0.24778890609741211</v>
      </c>
      <c r="EI29" s="86">
        <v>0.1575753390789032</v>
      </c>
      <c r="EJ29" s="86">
        <v>0.17375800013542175</v>
      </c>
      <c r="EK29" s="86">
        <v>0.20050910115242004</v>
      </c>
      <c r="EL29" s="86">
        <v>0.28301924467086792</v>
      </c>
      <c r="EM29" s="86">
        <v>0.28670841455459595</v>
      </c>
      <c r="EN29" s="86">
        <v>0.54117268323898315</v>
      </c>
      <c r="EO29" s="86">
        <v>0.89115029573440552</v>
      </c>
      <c r="EP29" s="86">
        <v>0.99297261238098145</v>
      </c>
      <c r="EQ29" s="86">
        <v>1.0213593244552612</v>
      </c>
      <c r="ER29" s="86">
        <v>1.0759040117263794</v>
      </c>
      <c r="ES29" s="86">
        <v>1.093119740486145</v>
      </c>
      <c r="ET29" s="86">
        <v>0.79082870483398438</v>
      </c>
      <c r="EU29" s="86">
        <v>0.46757897734642029</v>
      </c>
      <c r="EV29" s="86">
        <v>0.37058615684509277</v>
      </c>
      <c r="EW29" s="86">
        <v>45.617454528808594</v>
      </c>
      <c r="EX29" s="86">
        <v>45.342662811279297</v>
      </c>
      <c r="EY29" s="86">
        <v>44.552619934082031</v>
      </c>
      <c r="EZ29" s="86">
        <v>44.115341186523438</v>
      </c>
      <c r="FA29" s="86">
        <v>43.586708068847656</v>
      </c>
      <c r="FB29" s="86">
        <v>43.259410858154297</v>
      </c>
      <c r="FC29" s="86">
        <v>43.166343688964844</v>
      </c>
      <c r="FD29" s="86">
        <v>43.287605285644531</v>
      </c>
      <c r="FE29" s="86">
        <v>45.368522644042969</v>
      </c>
      <c r="FF29" s="86">
        <v>47.7852783203125</v>
      </c>
      <c r="FG29" s="86">
        <v>50.169460296630859</v>
      </c>
      <c r="FH29" s="86">
        <v>52.131587982177734</v>
      </c>
      <c r="FI29" s="86">
        <v>54.146060943603516</v>
      </c>
      <c r="FJ29" s="86">
        <v>55.097835540771484</v>
      </c>
      <c r="FK29" s="86">
        <v>55.327560424804688</v>
      </c>
      <c r="FL29" s="86">
        <v>55.433109283447266</v>
      </c>
      <c r="FM29" s="86">
        <v>54.832477569580078</v>
      </c>
      <c r="FN29" s="86">
        <v>53.693183898925781</v>
      </c>
      <c r="FO29" s="86">
        <v>52.023674011230469</v>
      </c>
      <c r="FP29" s="86">
        <v>50.174903869628906</v>
      </c>
      <c r="FQ29" s="86">
        <v>48.728569030761719</v>
      </c>
      <c r="FR29" s="86">
        <v>47.443077087402344</v>
      </c>
      <c r="FS29" s="86">
        <v>46.889873504638672</v>
      </c>
      <c r="FT29" s="86">
        <v>46.094089508056641</v>
      </c>
      <c r="FU29" s="86">
        <v>0.30775636434555054</v>
      </c>
      <c r="FV29" s="86">
        <v>0.34286019206047058</v>
      </c>
      <c r="FW29" s="86">
        <v>0.30858343839645386</v>
      </c>
      <c r="FX29" s="86">
        <v>133.85714721679688</v>
      </c>
      <c r="FY29" s="86">
        <v>1</v>
      </c>
    </row>
    <row r="30" spans="1:181" x14ac:dyDescent="0.25">
      <c r="A30" t="s">
        <v>186</v>
      </c>
      <c r="B30" t="s">
        <v>236</v>
      </c>
      <c r="C30" t="s">
        <v>2</v>
      </c>
      <c r="D30" t="s">
        <v>202</v>
      </c>
      <c r="E30" t="s">
        <v>204</v>
      </c>
      <c r="F30" t="s">
        <v>181</v>
      </c>
      <c r="G30" t="s">
        <v>1</v>
      </c>
      <c r="H30" s="86">
        <v>537</v>
      </c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>
        <v>24.857143402099609</v>
      </c>
      <c r="FY30" s="86">
        <v>0</v>
      </c>
    </row>
    <row r="31" spans="1:181" x14ac:dyDescent="0.25">
      <c r="A31" t="s">
        <v>186</v>
      </c>
      <c r="B31" t="s">
        <v>236</v>
      </c>
      <c r="C31" t="s">
        <v>2</v>
      </c>
      <c r="D31" t="s">
        <v>202</v>
      </c>
      <c r="E31" t="s">
        <v>204</v>
      </c>
      <c r="F31" t="s">
        <v>182</v>
      </c>
      <c r="G31" t="s">
        <v>1</v>
      </c>
      <c r="H31" s="86">
        <v>2920</v>
      </c>
      <c r="I31" s="86">
        <v>3.76200270652771</v>
      </c>
      <c r="J31" s="86">
        <v>3.4605417251586914</v>
      </c>
      <c r="K31" s="86">
        <v>3.4192516803741455</v>
      </c>
      <c r="L31" s="86">
        <v>3.4861259460449219</v>
      </c>
      <c r="M31" s="86">
        <v>3.6513938903808594</v>
      </c>
      <c r="N31" s="86">
        <v>3.981318473815918</v>
      </c>
      <c r="O31" s="86">
        <v>4.5500311851501465</v>
      </c>
      <c r="P31" s="86">
        <v>5.1517329216003418</v>
      </c>
      <c r="Q31" s="86">
        <v>4.9230303764343262</v>
      </c>
      <c r="R31" s="86">
        <v>4.8880877494812012</v>
      </c>
      <c r="S31" s="86">
        <v>4.5437717437744141</v>
      </c>
      <c r="T31" s="86">
        <v>4.4822068214416504</v>
      </c>
      <c r="U31" s="86">
        <v>4.3216395378112793</v>
      </c>
      <c r="V31" s="86">
        <v>4.186161994934082</v>
      </c>
      <c r="W31" s="86">
        <v>4.1111822128295898</v>
      </c>
      <c r="X31" s="86">
        <v>4.171323299407959</v>
      </c>
      <c r="Y31" s="86">
        <v>4.3294363021850586</v>
      </c>
      <c r="Z31" s="86">
        <v>4.7622694969177246</v>
      </c>
      <c r="AA31" s="86">
        <v>5.322265625</v>
      </c>
      <c r="AB31" s="86">
        <v>5.6992931365966797</v>
      </c>
      <c r="AC31" s="86">
        <v>5.667938232421875</v>
      </c>
      <c r="AD31" s="86">
        <v>5.1585168838500977</v>
      </c>
      <c r="AE31" s="86">
        <v>4.5822434425354004</v>
      </c>
      <c r="AF31" s="86">
        <v>4.0879426002502441</v>
      </c>
      <c r="AG31" s="86">
        <v>-0.61988562345504761</v>
      </c>
      <c r="AH31" s="86">
        <v>-0.72965782880783081</v>
      </c>
      <c r="AI31" s="86">
        <v>-0.61147409677505493</v>
      </c>
      <c r="AJ31" s="86">
        <v>-0.50831037759780884</v>
      </c>
      <c r="AK31" s="86">
        <v>-0.49788671731948853</v>
      </c>
      <c r="AL31" s="86">
        <v>-0.39883160591125488</v>
      </c>
      <c r="AM31" s="86">
        <v>-0.48460423946380615</v>
      </c>
      <c r="AN31" s="86">
        <v>-0.65371334552764893</v>
      </c>
      <c r="AO31" s="86">
        <v>-0.62870150804519653</v>
      </c>
      <c r="AP31" s="86">
        <v>-0.62073051929473877</v>
      </c>
      <c r="AQ31" s="86">
        <v>-0.70706379413604736</v>
      </c>
      <c r="AR31" s="86">
        <v>-0.60097330808639526</v>
      </c>
      <c r="AS31" s="86">
        <v>-0.59848862886428833</v>
      </c>
      <c r="AT31" s="86">
        <v>-0.54582703113555908</v>
      </c>
      <c r="AU31" s="86">
        <v>-0.41597500443458557</v>
      </c>
      <c r="AV31" s="86">
        <v>-0.23321136832237244</v>
      </c>
      <c r="AW31" s="86">
        <v>-7.4572980403900146E-2</v>
      </c>
      <c r="AX31" s="86">
        <v>-2.4779856204986572E-2</v>
      </c>
      <c r="AY31" s="86">
        <v>-0.13118872046470642</v>
      </c>
      <c r="AZ31" s="86">
        <v>-0.20241318643093109</v>
      </c>
      <c r="BA31" s="86">
        <v>-0.37933269143104553</v>
      </c>
      <c r="BB31" s="86">
        <v>-0.80301815271377563</v>
      </c>
      <c r="BC31" s="86">
        <v>-0.88398057222366333</v>
      </c>
      <c r="BD31" s="86">
        <v>-0.71097981929779053</v>
      </c>
      <c r="BE31" s="86">
        <v>-0.45401984453201294</v>
      </c>
      <c r="BF31" s="86">
        <v>-0.56867498159408569</v>
      </c>
      <c r="BG31" s="86">
        <v>-0.45180419087409973</v>
      </c>
      <c r="BH31" s="86">
        <v>-0.34861665964126587</v>
      </c>
      <c r="BI31" s="86">
        <v>-0.33429187536239624</v>
      </c>
      <c r="BJ31" s="86">
        <v>-0.22770191729068756</v>
      </c>
      <c r="BK31" s="86">
        <v>-0.2980731725692749</v>
      </c>
      <c r="BL31" s="86">
        <v>-0.45510795712471008</v>
      </c>
      <c r="BM31" s="86">
        <v>-0.43341594934463501</v>
      </c>
      <c r="BN31" s="86">
        <v>-0.43081080913543701</v>
      </c>
      <c r="BO31" s="86">
        <v>-0.52500951290130615</v>
      </c>
      <c r="BP31" s="86">
        <v>-0.4237576425075531</v>
      </c>
      <c r="BQ31" s="86">
        <v>-0.43683826923370361</v>
      </c>
      <c r="BR31" s="86">
        <v>-0.40177428722381592</v>
      </c>
      <c r="BS31" s="86">
        <v>-0.2821948230266571</v>
      </c>
      <c r="BT31" s="86">
        <v>-9.6412330865859985E-2</v>
      </c>
      <c r="BU31" s="86">
        <v>6.3402600586414337E-2</v>
      </c>
      <c r="BV31" s="86">
        <v>0.12283562868833542</v>
      </c>
      <c r="BW31" s="86">
        <v>3.8003340363502502E-2</v>
      </c>
      <c r="BX31" s="86">
        <v>-2.0705793052911758E-2</v>
      </c>
      <c r="BY31" s="86">
        <v>-0.18938221037387848</v>
      </c>
      <c r="BZ31" s="86">
        <v>-0.61499685049057007</v>
      </c>
      <c r="CA31" s="86">
        <v>-0.70532608032226563</v>
      </c>
      <c r="CB31" s="86">
        <v>-0.54040437936782837</v>
      </c>
      <c r="CC31" s="86">
        <v>-0.33914172649383545</v>
      </c>
      <c r="CD31" s="86">
        <v>-0.45717877149581909</v>
      </c>
      <c r="CE31" s="86">
        <v>-0.3412172794342041</v>
      </c>
      <c r="CF31" s="86">
        <v>-0.23801325261592865</v>
      </c>
      <c r="CG31" s="86">
        <v>-0.22098657488822937</v>
      </c>
      <c r="CH31" s="86">
        <v>-0.10917803645133972</v>
      </c>
      <c r="CI31" s="86">
        <v>-0.1688823401927948</v>
      </c>
      <c r="CJ31" s="86">
        <v>-0.31755450367927551</v>
      </c>
      <c r="CK31" s="86">
        <v>-0.29816174507141113</v>
      </c>
      <c r="CL31" s="86">
        <v>-0.29927298426628113</v>
      </c>
      <c r="CM31" s="86">
        <v>-0.39891922473907471</v>
      </c>
      <c r="CN31" s="86">
        <v>-0.30101862549781799</v>
      </c>
      <c r="CO31" s="86">
        <v>-0.32487970590591431</v>
      </c>
      <c r="CP31" s="86">
        <v>-0.30200377106666565</v>
      </c>
      <c r="CQ31" s="86">
        <v>-0.18953907489776611</v>
      </c>
      <c r="CR31" s="86">
        <v>-1.6657332889735699E-3</v>
      </c>
      <c r="CS31" s="86">
        <v>0.15896406769752502</v>
      </c>
      <c r="CT31" s="86">
        <v>0.22507366538047791</v>
      </c>
      <c r="CU31" s="86">
        <v>0.15518525242805481</v>
      </c>
      <c r="CV31" s="86">
        <v>0.1051441952586174</v>
      </c>
      <c r="CW31" s="86">
        <v>-5.7823069393634796E-2</v>
      </c>
      <c r="CX31" s="86">
        <v>-0.48477381467819214</v>
      </c>
      <c r="CY31" s="86">
        <v>-0.58159053325653076</v>
      </c>
      <c r="CZ31" s="86">
        <v>-0.42226436734199524</v>
      </c>
      <c r="DA31" s="86">
        <v>-0.22426359355449677</v>
      </c>
      <c r="DB31" s="86">
        <v>-0.34568256139755249</v>
      </c>
      <c r="DC31" s="86">
        <v>-0.23063036799430847</v>
      </c>
      <c r="DD31" s="86">
        <v>-0.12740986049175262</v>
      </c>
      <c r="DE31" s="86">
        <v>-0.1076812818646431</v>
      </c>
      <c r="DF31" s="86">
        <v>9.34585090726614E-3</v>
      </c>
      <c r="DG31" s="86">
        <v>-3.96915003657341E-2</v>
      </c>
      <c r="DH31" s="86">
        <v>-0.18000103533267975</v>
      </c>
      <c r="DI31" s="86">
        <v>-0.16290754079818726</v>
      </c>
      <c r="DJ31" s="86">
        <v>-0.16773517429828644</v>
      </c>
      <c r="DK31" s="86">
        <v>-0.27282896637916565</v>
      </c>
      <c r="DL31" s="86">
        <v>-0.17827960848808289</v>
      </c>
      <c r="DM31" s="86">
        <v>-0.21292115747928619</v>
      </c>
      <c r="DN31" s="86">
        <v>-0.20223326981067657</v>
      </c>
      <c r="DO31" s="86">
        <v>-9.6883326768875122E-2</v>
      </c>
      <c r="DP31" s="86">
        <v>9.3080863356590271E-2</v>
      </c>
      <c r="DQ31" s="86">
        <v>0.25452554225921631</v>
      </c>
      <c r="DR31" s="86">
        <v>0.32731169462203979</v>
      </c>
      <c r="DS31" s="86">
        <v>0.27236714959144592</v>
      </c>
      <c r="DT31" s="86">
        <v>0.23099417984485626</v>
      </c>
      <c r="DU31" s="86">
        <v>7.373606413602829E-2</v>
      </c>
      <c r="DV31" s="86">
        <v>-0.3545508086681366</v>
      </c>
      <c r="DW31" s="86">
        <v>-0.4578549861907959</v>
      </c>
      <c r="DX31" s="86">
        <v>-0.30412432551383972</v>
      </c>
      <c r="DY31" s="86">
        <v>-5.8397822082042694E-2</v>
      </c>
      <c r="DZ31" s="86">
        <v>-0.18469972908496857</v>
      </c>
      <c r="EA31" s="86">
        <v>-7.0960439741611481E-2</v>
      </c>
      <c r="EB31" s="86">
        <v>3.2283887267112732E-2</v>
      </c>
      <c r="EC31" s="86">
        <v>5.5913574993610382E-2</v>
      </c>
      <c r="ED31" s="86">
        <v>0.18047551810741425</v>
      </c>
      <c r="EE31" s="86">
        <v>0.14683955907821655</v>
      </c>
      <c r="EF31" s="86">
        <v>1.8604310229420662E-2</v>
      </c>
      <c r="EG31" s="86">
        <v>3.2378040254116058E-2</v>
      </c>
      <c r="EH31" s="86">
        <v>2.2184548899531364E-2</v>
      </c>
      <c r="EI31" s="86">
        <v>-9.0774640440940857E-2</v>
      </c>
      <c r="EJ31" s="86">
        <v>-1.0639718966558576E-3</v>
      </c>
      <c r="EK31" s="86">
        <v>-5.1270786672830582E-2</v>
      </c>
      <c r="EL31" s="86">
        <v>-5.8180510997772217E-2</v>
      </c>
      <c r="EM31" s="86">
        <v>3.689686581492424E-2</v>
      </c>
      <c r="EN31" s="86">
        <v>0.22987990081310272</v>
      </c>
      <c r="EO31" s="86">
        <v>0.3925011157989502</v>
      </c>
      <c r="EP31" s="86">
        <v>0.47492718696594238</v>
      </c>
      <c r="EQ31" s="86">
        <v>0.44155922532081604</v>
      </c>
      <c r="ER31" s="86">
        <v>0.41270157694816589</v>
      </c>
      <c r="ES31" s="86">
        <v>0.26368656754493713</v>
      </c>
      <c r="ET31" s="86">
        <v>-0.16652946174144745</v>
      </c>
      <c r="EU31" s="86">
        <v>-0.27920046448707581</v>
      </c>
      <c r="EV31" s="86">
        <v>-0.13354890048503876</v>
      </c>
      <c r="EW31" s="86">
        <v>47.686874389648438</v>
      </c>
      <c r="EX31" s="86">
        <v>47.072433471679688</v>
      </c>
      <c r="EY31" s="86">
        <v>46.697734832763672</v>
      </c>
      <c r="EZ31" s="86">
        <v>45.995723724365234</v>
      </c>
      <c r="FA31" s="86">
        <v>45.449790954589844</v>
      </c>
      <c r="FB31" s="86">
        <v>45.154502868652344</v>
      </c>
      <c r="FC31" s="86">
        <v>45.007259368896484</v>
      </c>
      <c r="FD31" s="86">
        <v>45.505336761474609</v>
      </c>
      <c r="FE31" s="86">
        <v>47.905235290527344</v>
      </c>
      <c r="FF31" s="86">
        <v>50.953029632568359</v>
      </c>
      <c r="FG31" s="86">
        <v>53.837562561035156</v>
      </c>
      <c r="FH31" s="86">
        <v>56.060062408447266</v>
      </c>
      <c r="FI31" s="86">
        <v>57.972640991210938</v>
      </c>
      <c r="FJ31" s="86">
        <v>59.430797576904297</v>
      </c>
      <c r="FK31" s="86">
        <v>59.988426208496094</v>
      </c>
      <c r="FL31" s="86">
        <v>59.978324890136719</v>
      </c>
      <c r="FM31" s="86">
        <v>59.128635406494141</v>
      </c>
      <c r="FN31" s="86">
        <v>57.773567199707031</v>
      </c>
      <c r="FO31" s="86">
        <v>55.55859375</v>
      </c>
      <c r="FP31" s="86">
        <v>53.569175720214844</v>
      </c>
      <c r="FQ31" s="86">
        <v>51.871902465820313</v>
      </c>
      <c r="FR31" s="86">
        <v>50.676033020019531</v>
      </c>
      <c r="FS31" s="86">
        <v>49.699996948242188</v>
      </c>
      <c r="FT31" s="86">
        <v>48.5494384765625</v>
      </c>
      <c r="FU31" s="86">
        <v>0.17753832042217255</v>
      </c>
      <c r="FV31" s="86">
        <v>0.19727098941802979</v>
      </c>
      <c r="FW31" s="86">
        <v>0.18142324686050415</v>
      </c>
      <c r="FX31" s="86">
        <v>240.90475463867188</v>
      </c>
      <c r="FY31" s="86">
        <v>1</v>
      </c>
    </row>
    <row r="32" spans="1:181" x14ac:dyDescent="0.25">
      <c r="A32" t="s">
        <v>186</v>
      </c>
      <c r="B32" t="s">
        <v>236</v>
      </c>
      <c r="C32" t="s">
        <v>2</v>
      </c>
      <c r="D32" t="s">
        <v>202</v>
      </c>
      <c r="E32" t="s">
        <v>204</v>
      </c>
      <c r="F32" t="s">
        <v>183</v>
      </c>
      <c r="G32" t="s">
        <v>1</v>
      </c>
      <c r="H32" s="86">
        <v>3470</v>
      </c>
      <c r="I32" s="86">
        <v>5.1989288330078125</v>
      </c>
      <c r="J32" s="86">
        <v>5.0132207870483398</v>
      </c>
      <c r="K32" s="86">
        <v>4.9303727149963379</v>
      </c>
      <c r="L32" s="86">
        <v>4.9408469200134277</v>
      </c>
      <c r="M32" s="86">
        <v>5.0773334503173828</v>
      </c>
      <c r="N32" s="86">
        <v>5.2239084243774414</v>
      </c>
      <c r="O32" s="86">
        <v>5.9373607635498047</v>
      </c>
      <c r="P32" s="86">
        <v>6.5895891189575195</v>
      </c>
      <c r="Q32" s="86">
        <v>5.8811492919921875</v>
      </c>
      <c r="R32" s="86">
        <v>5.5976505279541016</v>
      </c>
      <c r="S32" s="86">
        <v>5.5038614273071289</v>
      </c>
      <c r="T32" s="86">
        <v>5.3194060325622559</v>
      </c>
      <c r="U32" s="86">
        <v>5.1416325569152832</v>
      </c>
      <c r="V32" s="86">
        <v>5.0741896629333496</v>
      </c>
      <c r="W32" s="86">
        <v>4.9810638427734375</v>
      </c>
      <c r="X32" s="86">
        <v>5.0142955780029297</v>
      </c>
      <c r="Y32" s="86">
        <v>5.1971602439880371</v>
      </c>
      <c r="Z32" s="86">
        <v>5.5960230827331543</v>
      </c>
      <c r="AA32" s="86">
        <v>6.0760955810546875</v>
      </c>
      <c r="AB32" s="86">
        <v>6.3786544799804688</v>
      </c>
      <c r="AC32" s="86">
        <v>6.6509289741516113</v>
      </c>
      <c r="AD32" s="86">
        <v>6.5378842353820801</v>
      </c>
      <c r="AE32" s="86">
        <v>6.1596174240112305</v>
      </c>
      <c r="AF32" s="86">
        <v>5.6975898742675781</v>
      </c>
      <c r="AG32" s="86">
        <v>-2.2266590595245361</v>
      </c>
      <c r="AH32" s="86">
        <v>-2.1347908973693848</v>
      </c>
      <c r="AI32" s="86">
        <v>-2.0554296970367432</v>
      </c>
      <c r="AJ32" s="86">
        <v>-1.9775712490081787</v>
      </c>
      <c r="AK32" s="86">
        <v>-1.8613414764404297</v>
      </c>
      <c r="AL32" s="86">
        <v>-2.1621854305267334</v>
      </c>
      <c r="AM32" s="86">
        <v>-2.1673171520233154</v>
      </c>
      <c r="AN32" s="86">
        <v>-1.951183557510376</v>
      </c>
      <c r="AO32" s="86">
        <v>-2.2761497497558594</v>
      </c>
      <c r="AP32" s="86">
        <v>-2.3073887825012207</v>
      </c>
      <c r="AQ32" s="86">
        <v>-1.7071754932403564</v>
      </c>
      <c r="AR32" s="86">
        <v>-0.84764939546585083</v>
      </c>
      <c r="AS32" s="86">
        <v>-0.80823206901550293</v>
      </c>
      <c r="AT32" s="86">
        <v>-0.86853855848312378</v>
      </c>
      <c r="AU32" s="86">
        <v>-0.83868575096130371</v>
      </c>
      <c r="AV32" s="86">
        <v>-0.64786219596862793</v>
      </c>
      <c r="AW32" s="86">
        <v>-0.37697747349739075</v>
      </c>
      <c r="AX32" s="86">
        <v>-0.69309109449386597</v>
      </c>
      <c r="AY32" s="86">
        <v>-0.94135642051696777</v>
      </c>
      <c r="AZ32" s="86">
        <v>-1.1160732507705688</v>
      </c>
      <c r="BA32" s="86">
        <v>-1.2585546970367432</v>
      </c>
      <c r="BB32" s="86">
        <v>-1.6316318511962891</v>
      </c>
      <c r="BC32" s="86">
        <v>-1.9543898105621338</v>
      </c>
      <c r="BD32" s="86">
        <v>-2.1872589588165283</v>
      </c>
      <c r="BE32" s="86">
        <v>-1.739387035369873</v>
      </c>
      <c r="BF32" s="86">
        <v>-1.6448723077774048</v>
      </c>
      <c r="BG32" s="86">
        <v>-1.5618360042572021</v>
      </c>
      <c r="BH32" s="86">
        <v>-1.4817982912063599</v>
      </c>
      <c r="BI32" s="86">
        <v>-1.3541907072067261</v>
      </c>
      <c r="BJ32" s="86">
        <v>-1.6252340078353882</v>
      </c>
      <c r="BK32" s="86">
        <v>-1.6200813055038452</v>
      </c>
      <c r="BL32" s="86">
        <v>-1.4058475494384766</v>
      </c>
      <c r="BM32" s="86">
        <v>-1.6910357475280762</v>
      </c>
      <c r="BN32" s="86">
        <v>-1.6949845552444458</v>
      </c>
      <c r="BO32" s="86">
        <v>-1.148532509803772</v>
      </c>
      <c r="BP32" s="86">
        <v>-0.47391572594642639</v>
      </c>
      <c r="BQ32" s="86">
        <v>-0.46663114428520203</v>
      </c>
      <c r="BR32" s="86">
        <v>-0.51387888193130493</v>
      </c>
      <c r="BS32" s="86">
        <v>-0.48756852746009827</v>
      </c>
      <c r="BT32" s="86">
        <v>-0.3000074028968811</v>
      </c>
      <c r="BU32" s="86">
        <v>-4.0916357189416885E-2</v>
      </c>
      <c r="BV32" s="86">
        <v>-0.27659037709236145</v>
      </c>
      <c r="BW32" s="86">
        <v>-0.46797221899032593</v>
      </c>
      <c r="BX32" s="86">
        <v>-0.64135390520095825</v>
      </c>
      <c r="BY32" s="86">
        <v>-0.74227893352508545</v>
      </c>
      <c r="BZ32" s="86">
        <v>-1.1187890768051147</v>
      </c>
      <c r="CA32" s="86">
        <v>-1.4695920944213867</v>
      </c>
      <c r="CB32" s="86">
        <v>-1.7029349803924561</v>
      </c>
      <c r="CC32" s="86">
        <v>-1.4019039869308472</v>
      </c>
      <c r="CD32" s="86">
        <v>-1.305556058883667</v>
      </c>
      <c r="CE32" s="86">
        <v>-1.2199746370315552</v>
      </c>
      <c r="CF32" s="86">
        <v>-1.1384273767471313</v>
      </c>
      <c r="CG32" s="86">
        <v>-1.0029395818710327</v>
      </c>
      <c r="CH32" s="86">
        <v>-1.2533429861068726</v>
      </c>
      <c r="CI32" s="86">
        <v>-1.2410674095153809</v>
      </c>
      <c r="CJ32" s="86">
        <v>-1.0281496047973633</v>
      </c>
      <c r="CK32" s="86">
        <v>-1.2857875823974609</v>
      </c>
      <c r="CL32" s="86">
        <v>-1.2708353996276855</v>
      </c>
      <c r="CM32" s="86">
        <v>-0.76161813735961914</v>
      </c>
      <c r="CN32" s="86">
        <v>-0.21506895124912262</v>
      </c>
      <c r="CO32" s="86">
        <v>-0.23003938794136047</v>
      </c>
      <c r="CP32" s="86">
        <v>-0.26824265718460083</v>
      </c>
      <c r="CQ32" s="86">
        <v>-0.24438582360744476</v>
      </c>
      <c r="CR32" s="86">
        <v>-5.9084232896566391E-2</v>
      </c>
      <c r="CS32" s="86">
        <v>0.19183854758739471</v>
      </c>
      <c r="CT32" s="86">
        <v>1.1876732110977173E-2</v>
      </c>
      <c r="CU32" s="86">
        <v>-0.14010776579380035</v>
      </c>
      <c r="CV32" s="86">
        <v>-0.31256473064422607</v>
      </c>
      <c r="CW32" s="86">
        <v>-0.38470792770385742</v>
      </c>
      <c r="CX32" s="86">
        <v>-0.76359575986862183</v>
      </c>
      <c r="CY32" s="86">
        <v>-1.1338226795196533</v>
      </c>
      <c r="CZ32" s="86">
        <v>-1.3674936294555664</v>
      </c>
      <c r="DA32" s="86">
        <v>-1.0644209384918213</v>
      </c>
      <c r="DB32" s="86">
        <v>-0.96623986959457397</v>
      </c>
      <c r="DC32" s="86">
        <v>-0.87811321020126343</v>
      </c>
      <c r="DD32" s="86">
        <v>-0.79505652189254761</v>
      </c>
      <c r="DE32" s="86">
        <v>-0.65168851613998413</v>
      </c>
      <c r="DF32" s="86">
        <v>-0.88145196437835693</v>
      </c>
      <c r="DG32" s="86">
        <v>-0.8620535135269165</v>
      </c>
      <c r="DH32" s="86">
        <v>-0.65045160055160522</v>
      </c>
      <c r="DI32" s="86">
        <v>-0.8805394172668457</v>
      </c>
      <c r="DJ32" s="86">
        <v>-0.84668618440628052</v>
      </c>
      <c r="DK32" s="86">
        <v>-0.37470376491546631</v>
      </c>
      <c r="DL32" s="86">
        <v>4.3777830898761749E-2</v>
      </c>
      <c r="DM32" s="86">
        <v>6.5523739904165268E-3</v>
      </c>
      <c r="DN32" s="86">
        <v>-2.2606439888477325E-2</v>
      </c>
      <c r="DO32" s="86">
        <v>-1.203106134198606E-3</v>
      </c>
      <c r="DP32" s="86">
        <v>0.18183892965316772</v>
      </c>
      <c r="DQ32" s="86">
        <v>0.42459344863891602</v>
      </c>
      <c r="DR32" s="86">
        <v>0.3003438413143158</v>
      </c>
      <c r="DS32" s="86">
        <v>0.18775668740272522</v>
      </c>
      <c r="DT32" s="86">
        <v>1.6224464401602745E-2</v>
      </c>
      <c r="DU32" s="86">
        <v>-2.7136929333209991E-2</v>
      </c>
      <c r="DV32" s="86">
        <v>-0.40840241312980652</v>
      </c>
      <c r="DW32" s="86">
        <v>-0.79805326461791992</v>
      </c>
      <c r="DX32" s="86">
        <v>-1.0320522785186768</v>
      </c>
      <c r="DY32" s="86">
        <v>-0.57714885473251343</v>
      </c>
      <c r="DZ32" s="86">
        <v>-0.47632113099098206</v>
      </c>
      <c r="EA32" s="86">
        <v>-0.38451960682868958</v>
      </c>
      <c r="EB32" s="86">
        <v>-0.29928350448608398</v>
      </c>
      <c r="EC32" s="86">
        <v>-0.14453774690628052</v>
      </c>
      <c r="ED32" s="86">
        <v>-0.34450045228004456</v>
      </c>
      <c r="EE32" s="86">
        <v>-0.3148176372051239</v>
      </c>
      <c r="EF32" s="86">
        <v>-0.10511568188667297</v>
      </c>
      <c r="EG32" s="86">
        <v>-0.29542550444602966</v>
      </c>
      <c r="EH32" s="86">
        <v>-0.23428213596343994</v>
      </c>
      <c r="EI32" s="86">
        <v>0.18393917381763458</v>
      </c>
      <c r="EJ32" s="86">
        <v>0.4175114631652832</v>
      </c>
      <c r="EK32" s="86">
        <v>0.34815329313278198</v>
      </c>
      <c r="EL32" s="86">
        <v>0.33205324411392212</v>
      </c>
      <c r="EM32" s="86">
        <v>0.34991410374641418</v>
      </c>
      <c r="EN32" s="86">
        <v>0.52969372272491455</v>
      </c>
      <c r="EO32" s="86">
        <v>0.76065456867218018</v>
      </c>
      <c r="EP32" s="86">
        <v>0.71684455871582031</v>
      </c>
      <c r="EQ32" s="86">
        <v>0.66114085912704468</v>
      </c>
      <c r="ER32" s="86">
        <v>0.49094384908676147</v>
      </c>
      <c r="ES32" s="86">
        <v>0.48913881182670593</v>
      </c>
      <c r="ET32" s="86">
        <v>0.1044403538107872</v>
      </c>
      <c r="EU32" s="86">
        <v>-0.31325557827949524</v>
      </c>
      <c r="EV32" s="86">
        <v>-0.54772824048995972</v>
      </c>
      <c r="EW32" s="86">
        <v>50.227146148681641</v>
      </c>
      <c r="EX32" s="86">
        <v>49.510963439941406</v>
      </c>
      <c r="EY32" s="86">
        <v>48.80279541015625</v>
      </c>
      <c r="EZ32" s="86">
        <v>48.194660186767578</v>
      </c>
      <c r="FA32" s="86">
        <v>47.809127807617188</v>
      </c>
      <c r="FB32" s="86">
        <v>47.28582763671875</v>
      </c>
      <c r="FC32" s="86">
        <v>46.851688385009766</v>
      </c>
      <c r="FD32" s="86">
        <v>47.329269409179688</v>
      </c>
      <c r="FE32" s="86">
        <v>50.042167663574219</v>
      </c>
      <c r="FF32" s="86">
        <v>52.934432983398438</v>
      </c>
      <c r="FG32" s="86">
        <v>55.730030059814453</v>
      </c>
      <c r="FH32" s="86">
        <v>58.100833892822266</v>
      </c>
      <c r="FI32" s="86">
        <v>59.434612274169922</v>
      </c>
      <c r="FJ32" s="86">
        <v>60.375205993652344</v>
      </c>
      <c r="FK32" s="86">
        <v>60.839260101318359</v>
      </c>
      <c r="FL32" s="86">
        <v>61.046981811523438</v>
      </c>
      <c r="FM32" s="86">
        <v>60.810642242431641</v>
      </c>
      <c r="FN32" s="86">
        <v>59.85137939453125</v>
      </c>
      <c r="FO32" s="86">
        <v>58.149932861328125</v>
      </c>
      <c r="FP32" s="86">
        <v>56.030307769775391</v>
      </c>
      <c r="FQ32" s="86">
        <v>54.435737609863281</v>
      </c>
      <c r="FR32" s="86">
        <v>53.207019805908203</v>
      </c>
      <c r="FS32" s="86">
        <v>52.137508392333984</v>
      </c>
      <c r="FT32" s="86">
        <v>51.088634490966797</v>
      </c>
      <c r="FU32" s="86">
        <v>0.55790108442306519</v>
      </c>
      <c r="FV32" s="86">
        <v>0.54547750949859619</v>
      </c>
      <c r="FW32" s="86">
        <v>0.57239818572998047</v>
      </c>
      <c r="FX32" s="86">
        <v>189</v>
      </c>
      <c r="FY32" s="86">
        <v>1</v>
      </c>
    </row>
    <row r="33" spans="1:181" x14ac:dyDescent="0.25">
      <c r="A33" t="s">
        <v>186</v>
      </c>
      <c r="B33" t="s">
        <v>236</v>
      </c>
      <c r="C33" t="s">
        <v>2</v>
      </c>
      <c r="D33" t="s">
        <v>202</v>
      </c>
      <c r="E33" t="s">
        <v>204</v>
      </c>
      <c r="F33" t="s">
        <v>184</v>
      </c>
      <c r="G33" t="s">
        <v>1</v>
      </c>
      <c r="H33" s="86">
        <v>2399</v>
      </c>
      <c r="I33" s="86">
        <v>4.2589983940124512</v>
      </c>
      <c r="J33" s="86">
        <v>4.0451884269714355</v>
      </c>
      <c r="K33" s="86">
        <v>3.9900636672973633</v>
      </c>
      <c r="L33" s="86">
        <v>3.9355373382568359</v>
      </c>
      <c r="M33" s="86">
        <v>4.0196385383605957</v>
      </c>
      <c r="N33" s="86">
        <v>4.3521518707275391</v>
      </c>
      <c r="O33" s="86">
        <v>5.1409835815429688</v>
      </c>
      <c r="P33" s="86">
        <v>6.0265040397644043</v>
      </c>
      <c r="Q33" s="86">
        <v>5.8431515693664551</v>
      </c>
      <c r="R33" s="86">
        <v>5.6125121116638184</v>
      </c>
      <c r="S33" s="86">
        <v>5.6356558799743652</v>
      </c>
      <c r="T33" s="86">
        <v>5.3788366317749023</v>
      </c>
      <c r="U33" s="86">
        <v>5.1288952827453613</v>
      </c>
      <c r="V33" s="86">
        <v>5.0989370346069336</v>
      </c>
      <c r="W33" s="86">
        <v>4.9436178207397461</v>
      </c>
      <c r="X33" s="86">
        <v>4.8253698348999023</v>
      </c>
      <c r="Y33" s="86">
        <v>5.1726827621459961</v>
      </c>
      <c r="Z33" s="86">
        <v>5.5722146034240723</v>
      </c>
      <c r="AA33" s="86">
        <v>5.6579504013061523</v>
      </c>
      <c r="AB33" s="86">
        <v>5.8696355819702148</v>
      </c>
      <c r="AC33" s="86">
        <v>5.927210807800293</v>
      </c>
      <c r="AD33" s="86">
        <v>5.9138431549072266</v>
      </c>
      <c r="AE33" s="86">
        <v>5.3609604835510254</v>
      </c>
      <c r="AF33" s="86">
        <v>4.9167017936706543</v>
      </c>
      <c r="AG33" s="86">
        <v>-0.9737517237663269</v>
      </c>
      <c r="AH33" s="86">
        <v>-0.92058151960372925</v>
      </c>
      <c r="AI33" s="86">
        <v>-0.84557801485061646</v>
      </c>
      <c r="AJ33" s="86">
        <v>-0.7332683801651001</v>
      </c>
      <c r="AK33" s="86">
        <v>-0.77880465984344482</v>
      </c>
      <c r="AL33" s="86">
        <v>-0.82388037443161011</v>
      </c>
      <c r="AM33" s="86">
        <v>-0.8916582465171814</v>
      </c>
      <c r="AN33" s="86">
        <v>-0.57266837358474731</v>
      </c>
      <c r="AO33" s="86">
        <v>-0.82228052616119385</v>
      </c>
      <c r="AP33" s="86">
        <v>-0.76512259244918823</v>
      </c>
      <c r="AQ33" s="86">
        <v>-0.6718902587890625</v>
      </c>
      <c r="AR33" s="86">
        <v>-0.74944323301315308</v>
      </c>
      <c r="AS33" s="86">
        <v>-0.87377852201461792</v>
      </c>
      <c r="AT33" s="86">
        <v>-0.67217648029327393</v>
      </c>
      <c r="AU33" s="86">
        <v>-0.68231666088104248</v>
      </c>
      <c r="AV33" s="86">
        <v>-0.71728670597076416</v>
      </c>
      <c r="AW33" s="86">
        <v>-0.24531061947345734</v>
      </c>
      <c r="AX33" s="86">
        <v>3.5776924341917038E-2</v>
      </c>
      <c r="AY33" s="86">
        <v>0.18918466567993164</v>
      </c>
      <c r="AZ33" s="86">
        <v>0.2595059871673584</v>
      </c>
      <c r="BA33" s="86">
        <v>0.21583071351051331</v>
      </c>
      <c r="BB33" s="86">
        <v>3.6972165107727051E-2</v>
      </c>
      <c r="BC33" s="86">
        <v>-0.26498234272003174</v>
      </c>
      <c r="BD33" s="86">
        <v>-0.51155936717987061</v>
      </c>
      <c r="BE33" s="86">
        <v>-0.66368824243545532</v>
      </c>
      <c r="BF33" s="86">
        <v>-0.6188240647315979</v>
      </c>
      <c r="BG33" s="86">
        <v>-0.55261528491973877</v>
      </c>
      <c r="BH33" s="86">
        <v>-0.45143964886665344</v>
      </c>
      <c r="BI33" s="86">
        <v>-0.49430304765701294</v>
      </c>
      <c r="BJ33" s="86">
        <v>-0.53341889381408691</v>
      </c>
      <c r="BK33" s="86">
        <v>-0.57263082265853882</v>
      </c>
      <c r="BL33" s="86">
        <v>-0.24149572849273682</v>
      </c>
      <c r="BM33" s="86">
        <v>-0.57362478971481323</v>
      </c>
      <c r="BN33" s="86">
        <v>-0.53678280115127563</v>
      </c>
      <c r="BO33" s="86">
        <v>-0.44455236196517944</v>
      </c>
      <c r="BP33" s="86">
        <v>-0.52768164873123169</v>
      </c>
      <c r="BQ33" s="86">
        <v>-0.65668028593063354</v>
      </c>
      <c r="BR33" s="86">
        <v>-0.45355036854743958</v>
      </c>
      <c r="BS33" s="86">
        <v>-0.47155162692070007</v>
      </c>
      <c r="BT33" s="86">
        <v>-0.50402766466140747</v>
      </c>
      <c r="BU33" s="86">
        <v>-2.0930424332618713E-2</v>
      </c>
      <c r="BV33" s="86">
        <v>0.29083466529846191</v>
      </c>
      <c r="BW33" s="86">
        <v>0.45401784777641296</v>
      </c>
      <c r="BX33" s="86">
        <v>0.57434016466140747</v>
      </c>
      <c r="BY33" s="86">
        <v>0.53085601329803467</v>
      </c>
      <c r="BZ33" s="86">
        <v>0.34320998191833496</v>
      </c>
      <c r="CA33" s="86">
        <v>5.7271145284175873E-2</v>
      </c>
      <c r="CB33" s="86">
        <v>-0.22509881854057312</v>
      </c>
      <c r="CC33" s="86">
        <v>-0.44893926382064819</v>
      </c>
      <c r="CD33" s="86">
        <v>-0.40982776880264282</v>
      </c>
      <c r="CE33" s="86">
        <v>-0.34971016645431519</v>
      </c>
      <c r="CF33" s="86">
        <v>-0.2562459409236908</v>
      </c>
      <c r="CG33" s="86">
        <v>-0.29725810885429382</v>
      </c>
      <c r="CH33" s="86">
        <v>-0.33224618434906006</v>
      </c>
      <c r="CI33" s="86">
        <v>-0.35167336463928223</v>
      </c>
      <c r="CJ33" s="86">
        <v>-1.2126587331295013E-2</v>
      </c>
      <c r="CK33" s="86">
        <v>-0.40140652656555176</v>
      </c>
      <c r="CL33" s="86">
        <v>-0.37863537669181824</v>
      </c>
      <c r="CM33" s="86">
        <v>-0.28709882497787476</v>
      </c>
      <c r="CN33" s="86">
        <v>-0.37409022450447083</v>
      </c>
      <c r="CO33" s="86">
        <v>-0.50631868839263916</v>
      </c>
      <c r="CP33" s="86">
        <v>-0.30213055014610291</v>
      </c>
      <c r="CQ33" s="86">
        <v>-0.32557639479637146</v>
      </c>
      <c r="CR33" s="86">
        <v>-0.35632511973381042</v>
      </c>
      <c r="CS33" s="86">
        <v>0.13447462022304535</v>
      </c>
      <c r="CT33" s="86">
        <v>0.46748685836791992</v>
      </c>
      <c r="CU33" s="86">
        <v>0.63744050264358521</v>
      </c>
      <c r="CV33" s="86">
        <v>0.79239332675933838</v>
      </c>
      <c r="CW33" s="86">
        <v>0.74904155731201172</v>
      </c>
      <c r="CX33" s="86">
        <v>0.55530935525894165</v>
      </c>
      <c r="CY33" s="86">
        <v>0.28046292066574097</v>
      </c>
      <c r="CZ33" s="86">
        <v>-2.6697112247347832E-2</v>
      </c>
      <c r="DA33" s="86">
        <v>-0.23419025540351868</v>
      </c>
      <c r="DB33" s="86">
        <v>-0.20083147287368774</v>
      </c>
      <c r="DC33" s="86">
        <v>-0.1468050628900528</v>
      </c>
      <c r="DD33" s="86">
        <v>-6.1052232980728149E-2</v>
      </c>
      <c r="DE33" s="86">
        <v>-0.10021315515041351</v>
      </c>
      <c r="DF33" s="86">
        <v>-0.1310734748840332</v>
      </c>
      <c r="DG33" s="86">
        <v>-0.13071592152118683</v>
      </c>
      <c r="DH33" s="86">
        <v>0.21724255383014679</v>
      </c>
      <c r="DI33" s="86">
        <v>-0.22918829321861267</v>
      </c>
      <c r="DJ33" s="86">
        <v>-0.22048793733119965</v>
      </c>
      <c r="DK33" s="86">
        <v>-0.12964528799057007</v>
      </c>
      <c r="DL33" s="86">
        <v>-0.22049881517887115</v>
      </c>
      <c r="DM33" s="86">
        <v>-0.35595709085464478</v>
      </c>
      <c r="DN33" s="86">
        <v>-0.15071074664592743</v>
      </c>
      <c r="DO33" s="86">
        <v>-0.17960117757320404</v>
      </c>
      <c r="DP33" s="86">
        <v>-0.20862255990505219</v>
      </c>
      <c r="DQ33" s="86">
        <v>0.28987964987754822</v>
      </c>
      <c r="DR33" s="86">
        <v>0.64413905143737793</v>
      </c>
      <c r="DS33" s="86">
        <v>0.82086312770843506</v>
      </c>
      <c r="DT33" s="86">
        <v>1.0104465484619141</v>
      </c>
      <c r="DU33" s="86">
        <v>0.96722710132598877</v>
      </c>
      <c r="DV33" s="86">
        <v>0.76740872859954834</v>
      </c>
      <c r="DW33" s="86">
        <v>0.50365471839904785</v>
      </c>
      <c r="DX33" s="86">
        <v>0.17170459032058716</v>
      </c>
      <c r="DY33" s="86">
        <v>7.5873188674449921E-2</v>
      </c>
      <c r="DZ33" s="86">
        <v>0.1009259894490242</v>
      </c>
      <c r="EA33" s="86">
        <v>0.14615768194198608</v>
      </c>
      <c r="EB33" s="86">
        <v>0.22077648341655731</v>
      </c>
      <c r="EC33" s="86">
        <v>0.18428845703601837</v>
      </c>
      <c r="ED33" s="86">
        <v>0.1593879759311676</v>
      </c>
      <c r="EE33" s="86">
        <v>0.18831151723861694</v>
      </c>
      <c r="EF33" s="86">
        <v>0.54841518402099609</v>
      </c>
      <c r="EG33" s="86">
        <v>1.946750096976757E-2</v>
      </c>
      <c r="EH33" s="86">
        <v>7.8518418595194817E-3</v>
      </c>
      <c r="EI33" s="86">
        <v>9.7692608833312988E-2</v>
      </c>
      <c r="EJ33" s="86">
        <v>1.262795296497643E-3</v>
      </c>
      <c r="EK33" s="86">
        <v>-0.13885882496833801</v>
      </c>
      <c r="EL33" s="86">
        <v>6.7915409803390503E-2</v>
      </c>
      <c r="EM33" s="86">
        <v>3.1163856387138367E-2</v>
      </c>
      <c r="EN33" s="86">
        <v>4.6364627778530121E-3</v>
      </c>
      <c r="EO33" s="86">
        <v>0.51425987482070923</v>
      </c>
      <c r="EP33" s="86">
        <v>0.8991968035697937</v>
      </c>
      <c r="EQ33" s="86">
        <v>1.0856963396072388</v>
      </c>
      <c r="ER33" s="86">
        <v>1.3252806663513184</v>
      </c>
      <c r="ES33" s="86">
        <v>1.2822524309158325</v>
      </c>
      <c r="ET33" s="86">
        <v>1.0736465454101563</v>
      </c>
      <c r="EU33" s="86">
        <v>0.82590818405151367</v>
      </c>
      <c r="EV33" s="86">
        <v>0.45816513895988464</v>
      </c>
      <c r="EW33" s="86">
        <v>47.589714050292969</v>
      </c>
      <c r="EX33" s="86">
        <v>46.992458343505859</v>
      </c>
      <c r="EY33" s="86">
        <v>46.626777648925781</v>
      </c>
      <c r="EZ33" s="86">
        <v>46.075397491455078</v>
      </c>
      <c r="FA33" s="86">
        <v>45.619247436523438</v>
      </c>
      <c r="FB33" s="86">
        <v>45.304397583007813</v>
      </c>
      <c r="FC33" s="86">
        <v>44.912765502929688</v>
      </c>
      <c r="FD33" s="86">
        <v>45.478076934814453</v>
      </c>
      <c r="FE33" s="86">
        <v>48.773200988769531</v>
      </c>
      <c r="FF33" s="86">
        <v>52.224685668945313</v>
      </c>
      <c r="FG33" s="86">
        <v>54.765522003173828</v>
      </c>
      <c r="FH33" s="86">
        <v>56.677913665771484</v>
      </c>
      <c r="FI33" s="86">
        <v>58.020542144775391</v>
      </c>
      <c r="FJ33" s="86">
        <v>58.508365631103516</v>
      </c>
      <c r="FK33" s="86">
        <v>58.622669219970703</v>
      </c>
      <c r="FL33" s="86">
        <v>58.503097534179688</v>
      </c>
      <c r="FM33" s="86">
        <v>58.299289703369141</v>
      </c>
      <c r="FN33" s="86">
        <v>57.434482574462891</v>
      </c>
      <c r="FO33" s="86">
        <v>55.779735565185547</v>
      </c>
      <c r="FP33" s="86">
        <v>53.261493682861328</v>
      </c>
      <c r="FQ33" s="86">
        <v>51.478374481201172</v>
      </c>
      <c r="FR33" s="86">
        <v>50.291637420654297</v>
      </c>
      <c r="FS33" s="86">
        <v>49.173728942871094</v>
      </c>
      <c r="FT33" s="86">
        <v>48.396717071533203</v>
      </c>
      <c r="FU33" s="86">
        <v>0.28185632824897766</v>
      </c>
      <c r="FV33" s="86">
        <v>0.32715290784835815</v>
      </c>
      <c r="FW33" s="86">
        <v>0.28812095522880554</v>
      </c>
      <c r="FX33" s="86">
        <v>173.61904907226563</v>
      </c>
      <c r="FY33" s="86">
        <v>1</v>
      </c>
    </row>
    <row r="34" spans="1:181" x14ac:dyDescent="0.25">
      <c r="A34" t="s">
        <v>186</v>
      </c>
      <c r="B34" t="s">
        <v>236</v>
      </c>
      <c r="C34" t="s">
        <v>2</v>
      </c>
      <c r="D34" t="s">
        <v>202</v>
      </c>
      <c r="E34" t="s">
        <v>204</v>
      </c>
      <c r="F34" t="s">
        <v>185</v>
      </c>
      <c r="G34" t="s">
        <v>1</v>
      </c>
      <c r="H34" s="86">
        <v>968</v>
      </c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86"/>
      <c r="DT34" s="86"/>
      <c r="DU34" s="86"/>
      <c r="DV34" s="86"/>
      <c r="DW34" s="86"/>
      <c r="DX34" s="86"/>
      <c r="DY34" s="86"/>
      <c r="DZ34" s="86"/>
      <c r="EA34" s="86"/>
      <c r="EB34" s="86"/>
      <c r="EC34" s="86"/>
      <c r="ED34" s="86"/>
      <c r="EE34" s="86"/>
      <c r="EF34" s="86"/>
      <c r="EG34" s="86"/>
      <c r="EH34" s="86"/>
      <c r="EI34" s="86"/>
      <c r="EJ34" s="86"/>
      <c r="EK34" s="86"/>
      <c r="EL34" s="86"/>
      <c r="EM34" s="86"/>
      <c r="EN34" s="86"/>
      <c r="EO34" s="86"/>
      <c r="EP34" s="86"/>
      <c r="EQ34" s="86"/>
      <c r="ER34" s="86"/>
      <c r="ES34" s="86"/>
      <c r="ET34" s="86"/>
      <c r="EU34" s="86"/>
      <c r="EV34" s="86"/>
      <c r="EW34" s="86"/>
      <c r="EX34" s="86"/>
      <c r="EY34" s="86"/>
      <c r="EZ34" s="86"/>
      <c r="FA34" s="86"/>
      <c r="FB34" s="86"/>
      <c r="FC34" s="86"/>
      <c r="FD34" s="86"/>
      <c r="FE34" s="86"/>
      <c r="FF34" s="86"/>
      <c r="FG34" s="86"/>
      <c r="FH34" s="86"/>
      <c r="FI34" s="86"/>
      <c r="FJ34" s="86"/>
      <c r="FK34" s="86"/>
      <c r="FL34" s="86"/>
      <c r="FM34" s="86"/>
      <c r="FN34" s="86"/>
      <c r="FO34" s="86"/>
      <c r="FP34" s="86"/>
      <c r="FQ34" s="86"/>
      <c r="FR34" s="86"/>
      <c r="FS34" s="86"/>
      <c r="FT34" s="86"/>
      <c r="FU34" s="86"/>
      <c r="FV34" s="86"/>
      <c r="FW34" s="86"/>
      <c r="FX34" s="86">
        <v>53</v>
      </c>
      <c r="FY34" s="86">
        <v>0</v>
      </c>
    </row>
    <row r="35" spans="1:181" x14ac:dyDescent="0.25">
      <c r="A35" t="s">
        <v>186</v>
      </c>
      <c r="B35" t="s">
        <v>236</v>
      </c>
      <c r="C35" t="s">
        <v>2</v>
      </c>
      <c r="D35" t="s">
        <v>202</v>
      </c>
      <c r="E35" t="s">
        <v>205</v>
      </c>
      <c r="F35" t="s">
        <v>1</v>
      </c>
      <c r="G35" t="s">
        <v>198</v>
      </c>
      <c r="H35" s="86">
        <v>25580</v>
      </c>
      <c r="I35" s="86">
        <v>33.626537322998047</v>
      </c>
      <c r="J35" s="86">
        <v>31.251165390014648</v>
      </c>
      <c r="K35" s="86">
        <v>30.003829956054688</v>
      </c>
      <c r="L35" s="86">
        <v>29.685407638549805</v>
      </c>
      <c r="M35" s="86">
        <v>29.773685455322266</v>
      </c>
      <c r="N35" s="86">
        <v>31.229528427124023</v>
      </c>
      <c r="O35" s="86">
        <v>35.320899963378906</v>
      </c>
      <c r="P35" s="86">
        <v>38.917362213134766</v>
      </c>
      <c r="Q35" s="86">
        <v>39.213096618652344</v>
      </c>
      <c r="R35" s="86">
        <v>39.202358245849609</v>
      </c>
      <c r="S35" s="86">
        <v>38.901348114013672</v>
      </c>
      <c r="T35" s="86">
        <v>38.532081604003906</v>
      </c>
      <c r="U35" s="86">
        <v>37.568294525146484</v>
      </c>
      <c r="V35" s="86">
        <v>36.626903533935547</v>
      </c>
      <c r="W35" s="86">
        <v>36.670215606689453</v>
      </c>
      <c r="X35" s="86">
        <v>37.082675933837891</v>
      </c>
      <c r="Y35" s="86">
        <v>38.503879547119141</v>
      </c>
      <c r="Z35" s="86">
        <v>40.923809051513672</v>
      </c>
      <c r="AA35" s="86">
        <v>44.602130889892578</v>
      </c>
      <c r="AB35" s="86">
        <v>47.227386474609375</v>
      </c>
      <c r="AC35" s="86">
        <v>49.6483154296875</v>
      </c>
      <c r="AD35" s="86">
        <v>48.537181854248047</v>
      </c>
      <c r="AE35" s="86">
        <v>43.147281646728516</v>
      </c>
      <c r="AF35" s="86">
        <v>37.902320861816406</v>
      </c>
      <c r="AG35" s="86">
        <v>-3.9958810806274414</v>
      </c>
      <c r="AH35" s="86">
        <v>-3.9740226268768311</v>
      </c>
      <c r="AI35" s="86">
        <v>-3.8455512523651123</v>
      </c>
      <c r="AJ35" s="86">
        <v>-3.6539127826690674</v>
      </c>
      <c r="AK35" s="86">
        <v>-3.4779367446899414</v>
      </c>
      <c r="AL35" s="86">
        <v>-3.5453259944915771</v>
      </c>
      <c r="AM35" s="86">
        <v>-3.8063457012176514</v>
      </c>
      <c r="AN35" s="86">
        <v>-3.4321229457855225</v>
      </c>
      <c r="AO35" s="86">
        <v>-3.3255155086517334</v>
      </c>
      <c r="AP35" s="86">
        <v>-2.5270521640777588</v>
      </c>
      <c r="AQ35" s="86">
        <v>-2.3261117935180664</v>
      </c>
      <c r="AR35" s="86">
        <v>-2.1615796089172363</v>
      </c>
      <c r="AS35" s="86">
        <v>-2.3432891368865967</v>
      </c>
      <c r="AT35" s="86">
        <v>-2.5105042457580566</v>
      </c>
      <c r="AU35" s="86">
        <v>-1.6204614639282227</v>
      </c>
      <c r="AV35" s="86">
        <v>-0.42246067523956299</v>
      </c>
      <c r="AW35" s="86">
        <v>1.150698184967041</v>
      </c>
      <c r="AX35" s="86">
        <v>1.2500628232955933</v>
      </c>
      <c r="AY35" s="86">
        <v>1.8759298324584961</v>
      </c>
      <c r="AZ35" s="86">
        <v>2.3108565807342529</v>
      </c>
      <c r="BA35" s="86">
        <v>1.8084609508514404</v>
      </c>
      <c r="BB35" s="86">
        <v>-0.23801787197589874</v>
      </c>
      <c r="BC35" s="86">
        <v>-2.869260311126709</v>
      </c>
      <c r="BD35" s="86">
        <v>-3.5888514518737793</v>
      </c>
      <c r="BE35" s="86">
        <v>-3.1435046195983887</v>
      </c>
      <c r="BF35" s="86">
        <v>-3.1388442516326904</v>
      </c>
      <c r="BG35" s="86">
        <v>-3.0202784538269043</v>
      </c>
      <c r="BH35" s="86">
        <v>-2.8269226551055908</v>
      </c>
      <c r="BI35" s="86">
        <v>-2.66225266456604</v>
      </c>
      <c r="BJ35" s="86">
        <v>-2.7408111095428467</v>
      </c>
      <c r="BK35" s="86">
        <v>-2.9682927131652832</v>
      </c>
      <c r="BL35" s="86">
        <v>-2.5953001976013184</v>
      </c>
      <c r="BM35" s="86">
        <v>-2.4989433288574219</v>
      </c>
      <c r="BN35" s="86">
        <v>-1.7762277126312256</v>
      </c>
      <c r="BO35" s="86">
        <v>-1.5894286632537842</v>
      </c>
      <c r="BP35" s="86">
        <v>-1.4872680902481079</v>
      </c>
      <c r="BQ35" s="86">
        <v>-1.7294517755508423</v>
      </c>
      <c r="BR35" s="86">
        <v>-1.8949031829833984</v>
      </c>
      <c r="BS35" s="86">
        <v>-1.0153708457946777</v>
      </c>
      <c r="BT35" s="86">
        <v>0.17645865678787231</v>
      </c>
      <c r="BU35" s="86">
        <v>1.779657244682312</v>
      </c>
      <c r="BV35" s="86">
        <v>1.9661517143249512</v>
      </c>
      <c r="BW35" s="86">
        <v>2.6731069087982178</v>
      </c>
      <c r="BX35" s="86">
        <v>3.171452522277832</v>
      </c>
      <c r="BY35" s="86">
        <v>2.685638427734375</v>
      </c>
      <c r="BZ35" s="86">
        <v>0.61017662286758423</v>
      </c>
      <c r="CA35" s="86">
        <v>-2.001718282699585</v>
      </c>
      <c r="CB35" s="86">
        <v>-2.7202019691467285</v>
      </c>
      <c r="CC35" s="86">
        <v>-2.5531511306762695</v>
      </c>
      <c r="CD35" s="86">
        <v>-2.5604023933410645</v>
      </c>
      <c r="CE35" s="86">
        <v>-2.4486970901489258</v>
      </c>
      <c r="CF35" s="86">
        <v>-2.2541515827178955</v>
      </c>
      <c r="CG35" s="86">
        <v>-2.0973122119903564</v>
      </c>
      <c r="CH35" s="86">
        <v>-2.1836063861846924</v>
      </c>
      <c r="CI35" s="86">
        <v>-2.3878598213195801</v>
      </c>
      <c r="CJ35" s="86">
        <v>-2.0157194137573242</v>
      </c>
      <c r="CK35" s="86">
        <v>-1.9264621734619141</v>
      </c>
      <c r="CL35" s="86">
        <v>-1.256209135055542</v>
      </c>
      <c r="CM35" s="86">
        <v>-1.0792042016983032</v>
      </c>
      <c r="CN35" s="86">
        <v>-1.0202419757843018</v>
      </c>
      <c r="CO35" s="86">
        <v>-1.3043098449707031</v>
      </c>
      <c r="CP35" s="86">
        <v>-1.4685397148132324</v>
      </c>
      <c r="CQ35" s="86">
        <v>-0.59628689289093018</v>
      </c>
      <c r="CR35" s="86">
        <v>0.59126836061477661</v>
      </c>
      <c r="CS35" s="86">
        <v>2.2152724266052246</v>
      </c>
      <c r="CT35" s="86">
        <v>2.4621126651763916</v>
      </c>
      <c r="CU35" s="86">
        <v>3.2252292633056641</v>
      </c>
      <c r="CV35" s="86">
        <v>3.7674984931945801</v>
      </c>
      <c r="CW35" s="86">
        <v>3.2931687831878662</v>
      </c>
      <c r="CX35" s="86">
        <v>1.1976335048675537</v>
      </c>
      <c r="CY35" s="86">
        <v>-1.4008612632751465</v>
      </c>
      <c r="CZ35" s="86">
        <v>-2.1185779571533203</v>
      </c>
      <c r="DA35" s="86">
        <v>-1.9627977609634399</v>
      </c>
      <c r="DB35" s="86">
        <v>-1.9819605350494385</v>
      </c>
      <c r="DC35" s="86">
        <v>-1.8771156072616577</v>
      </c>
      <c r="DD35" s="86">
        <v>-1.6813806295394897</v>
      </c>
      <c r="DE35" s="86">
        <v>-1.5323717594146729</v>
      </c>
      <c r="DF35" s="86">
        <v>-1.6264017820358276</v>
      </c>
      <c r="DG35" s="86">
        <v>-1.807426929473877</v>
      </c>
      <c r="DH35" s="86">
        <v>-1.4361386299133301</v>
      </c>
      <c r="DI35" s="86">
        <v>-1.3539808988571167</v>
      </c>
      <c r="DJ35" s="86">
        <v>-0.73619049787521362</v>
      </c>
      <c r="DK35" s="86">
        <v>-0.56897968053817749</v>
      </c>
      <c r="DL35" s="86">
        <v>-0.55321586132049561</v>
      </c>
      <c r="DM35" s="86">
        <v>-0.87916797399520874</v>
      </c>
      <c r="DN35" s="86">
        <v>-1.0421762466430664</v>
      </c>
      <c r="DO35" s="86">
        <v>-0.177202969789505</v>
      </c>
      <c r="DP35" s="86">
        <v>1.0060781240463257</v>
      </c>
      <c r="DQ35" s="86">
        <v>2.6508874893188477</v>
      </c>
      <c r="DR35" s="86">
        <v>2.958073616027832</v>
      </c>
      <c r="DS35" s="86">
        <v>3.7773516178131104</v>
      </c>
      <c r="DT35" s="86">
        <v>4.3635444641113281</v>
      </c>
      <c r="DU35" s="86">
        <v>3.9006991386413574</v>
      </c>
      <c r="DV35" s="86">
        <v>1.785090446472168</v>
      </c>
      <c r="DW35" s="86">
        <v>-0.80000424385070801</v>
      </c>
      <c r="DX35" s="86">
        <v>-1.5169539451599121</v>
      </c>
      <c r="DY35" s="86">
        <v>-1.1104211807250977</v>
      </c>
      <c r="DZ35" s="86">
        <v>-1.1467822790145874</v>
      </c>
      <c r="EA35" s="86">
        <v>-1.0518428087234497</v>
      </c>
      <c r="EB35" s="86">
        <v>-0.85439032316207886</v>
      </c>
      <c r="EC35" s="86">
        <v>-0.71668761968612671</v>
      </c>
      <c r="ED35" s="86">
        <v>-0.82188677787780762</v>
      </c>
      <c r="EE35" s="86">
        <v>-0.96937388181686401</v>
      </c>
      <c r="EF35" s="86">
        <v>-0.59931594133377075</v>
      </c>
      <c r="EG35" s="86">
        <v>-0.52740895748138428</v>
      </c>
      <c r="EH35" s="86">
        <v>1.4633815735578537E-2</v>
      </c>
      <c r="EI35" s="86">
        <v>0.16770349442958832</v>
      </c>
      <c r="EJ35" s="86">
        <v>0.12109562009572983</v>
      </c>
      <c r="EK35" s="86">
        <v>-0.26533055305480957</v>
      </c>
      <c r="EL35" s="86">
        <v>-0.42657524347305298</v>
      </c>
      <c r="EM35" s="86">
        <v>0.42788764834403992</v>
      </c>
      <c r="EN35" s="86">
        <v>1.6049973964691162</v>
      </c>
      <c r="EO35" s="86">
        <v>3.2798466682434082</v>
      </c>
      <c r="EP35" s="86">
        <v>3.6741623878479004</v>
      </c>
      <c r="EQ35" s="86">
        <v>4.574528694152832</v>
      </c>
      <c r="ER35" s="86">
        <v>5.2241401672363281</v>
      </c>
      <c r="ES35" s="86">
        <v>4.7778763771057129</v>
      </c>
      <c r="ET35" s="86">
        <v>2.6332848072052002</v>
      </c>
      <c r="EU35" s="86">
        <v>6.7537866532802582E-2</v>
      </c>
      <c r="EV35" s="86">
        <v>-0.64830458164215088</v>
      </c>
      <c r="EW35" s="86">
        <v>56.327777862548828</v>
      </c>
      <c r="EX35" s="86">
        <v>55.471981048583984</v>
      </c>
      <c r="EY35" s="86">
        <v>54.774562835693359</v>
      </c>
      <c r="EZ35" s="86">
        <v>54.171379089355469</v>
      </c>
      <c r="FA35" s="86">
        <v>53.576412200927734</v>
      </c>
      <c r="FB35" s="86">
        <v>53.049728393554688</v>
      </c>
      <c r="FC35" s="86">
        <v>52.868858337402344</v>
      </c>
      <c r="FD35" s="86">
        <v>54.965179443359375</v>
      </c>
      <c r="FE35" s="86">
        <v>58.128952026367188</v>
      </c>
      <c r="FF35" s="86">
        <v>61.104743957519531</v>
      </c>
      <c r="FG35" s="86">
        <v>63.860683441162109</v>
      </c>
      <c r="FH35" s="86">
        <v>66.273918151855469</v>
      </c>
      <c r="FI35" s="86">
        <v>68.173042297363281</v>
      </c>
      <c r="FJ35" s="86">
        <v>69.688819885253906</v>
      </c>
      <c r="FK35" s="86">
        <v>70.694450378417969</v>
      </c>
      <c r="FL35" s="86">
        <v>70.893409729003906</v>
      </c>
      <c r="FM35" s="86">
        <v>70.399238586425781</v>
      </c>
      <c r="FN35" s="86">
        <v>69.077751159667969</v>
      </c>
      <c r="FO35" s="86">
        <v>66.746269226074219</v>
      </c>
      <c r="FP35" s="86">
        <v>63.370223999023438</v>
      </c>
      <c r="FQ35" s="86">
        <v>60.995529174804688</v>
      </c>
      <c r="FR35" s="86">
        <v>59.543804168701172</v>
      </c>
      <c r="FS35" s="86">
        <v>58.374256134033203</v>
      </c>
      <c r="FT35" s="86">
        <v>57.237411499023438</v>
      </c>
      <c r="FU35" s="86">
        <v>0.84815305471420288</v>
      </c>
      <c r="FV35" s="86">
        <v>0.93429070711135864</v>
      </c>
      <c r="FW35" s="86">
        <v>0.86876636743545532</v>
      </c>
      <c r="FX35" s="86">
        <v>2351.681884765625</v>
      </c>
      <c r="FY35" s="86">
        <v>1</v>
      </c>
    </row>
    <row r="36" spans="1:181" x14ac:dyDescent="0.25">
      <c r="A36" t="s">
        <v>186</v>
      </c>
      <c r="B36" t="s">
        <v>236</v>
      </c>
      <c r="C36" t="s">
        <v>2</v>
      </c>
      <c r="D36" t="s">
        <v>202</v>
      </c>
      <c r="E36" t="s">
        <v>205</v>
      </c>
      <c r="F36" t="s">
        <v>1</v>
      </c>
      <c r="G36" t="s">
        <v>200</v>
      </c>
      <c r="H36" s="86">
        <v>5540</v>
      </c>
      <c r="I36" s="86">
        <v>6.4014420509338379</v>
      </c>
      <c r="J36" s="86">
        <v>5.7795767784118652</v>
      </c>
      <c r="K36" s="86">
        <v>5.4728951454162598</v>
      </c>
      <c r="L36" s="86">
        <v>5.2673869132995605</v>
      </c>
      <c r="M36" s="86">
        <v>5.380244255065918</v>
      </c>
      <c r="N36" s="86">
        <v>5.629478931427002</v>
      </c>
      <c r="O36" s="86">
        <v>6.1934819221496582</v>
      </c>
      <c r="P36" s="86">
        <v>6.9006142616271973</v>
      </c>
      <c r="Q36" s="86">
        <v>6.5780587196350098</v>
      </c>
      <c r="R36" s="86">
        <v>6.57684326171875</v>
      </c>
      <c r="S36" s="86">
        <v>6.6968703269958496</v>
      </c>
      <c r="T36" s="86">
        <v>6.809028148651123</v>
      </c>
      <c r="U36" s="86">
        <v>6.9137234687805176</v>
      </c>
      <c r="V36" s="86">
        <v>6.9290080070495605</v>
      </c>
      <c r="W36" s="86">
        <v>7.0081934928894043</v>
      </c>
      <c r="X36" s="86">
        <v>7.3211474418640137</v>
      </c>
      <c r="Y36" s="86">
        <v>7.7206811904907227</v>
      </c>
      <c r="Z36" s="86">
        <v>8.1323013305664063</v>
      </c>
      <c r="AA36" s="86">
        <v>8.5582504272460938</v>
      </c>
      <c r="AB36" s="86">
        <v>8.8755779266357422</v>
      </c>
      <c r="AC36" s="86">
        <v>9.4252777099609375</v>
      </c>
      <c r="AD36" s="86">
        <v>9.1271266937255859</v>
      </c>
      <c r="AE36" s="86">
        <v>8.2828168869018555</v>
      </c>
      <c r="AF36" s="86">
        <v>7.3048481941223145</v>
      </c>
      <c r="AG36" s="86">
        <v>-0.92510306835174561</v>
      </c>
      <c r="AH36" s="86">
        <v>-0.97732800245285034</v>
      </c>
      <c r="AI36" s="86">
        <v>-0.93956482410430908</v>
      </c>
      <c r="AJ36" s="86">
        <v>-1.0726131200790405</v>
      </c>
      <c r="AK36" s="86">
        <v>-0.99896037578582764</v>
      </c>
      <c r="AL36" s="86">
        <v>-1.0353356599807739</v>
      </c>
      <c r="AM36" s="86">
        <v>-1.1751735210418701</v>
      </c>
      <c r="AN36" s="86">
        <v>-1.0885779857635498</v>
      </c>
      <c r="AO36" s="86">
        <v>-0.97488385438919067</v>
      </c>
      <c r="AP36" s="86">
        <v>-0.57291102409362793</v>
      </c>
      <c r="AQ36" s="86">
        <v>-0.49505007266998291</v>
      </c>
      <c r="AR36" s="86">
        <v>-0.47868409752845764</v>
      </c>
      <c r="AS36" s="86">
        <v>-0.40509366989135742</v>
      </c>
      <c r="AT36" s="86">
        <v>-0.2904517650604248</v>
      </c>
      <c r="AU36" s="86">
        <v>-0.31781157851219177</v>
      </c>
      <c r="AV36" s="86">
        <v>2.4673720821738243E-2</v>
      </c>
      <c r="AW36" s="86">
        <v>0.2713446319103241</v>
      </c>
      <c r="AX36" s="86">
        <v>0.33909979462623596</v>
      </c>
      <c r="AY36" s="86">
        <v>0.41494762897491455</v>
      </c>
      <c r="AZ36" s="86">
        <v>0.50774198770523071</v>
      </c>
      <c r="BA36" s="86">
        <v>0.52036398649215698</v>
      </c>
      <c r="BB36" s="86">
        <v>-0.42963272333145142</v>
      </c>
      <c r="BC36" s="86">
        <v>-0.77622634172439575</v>
      </c>
      <c r="BD36" s="86">
        <v>-0.82387864589691162</v>
      </c>
      <c r="BE36" s="86">
        <v>-0.75112223625183105</v>
      </c>
      <c r="BF36" s="86">
        <v>-0.80067545175552368</v>
      </c>
      <c r="BG36" s="86">
        <v>-0.76361536979675293</v>
      </c>
      <c r="BH36" s="86">
        <v>-0.88004648685455322</v>
      </c>
      <c r="BI36" s="86">
        <v>-0.80390298366546631</v>
      </c>
      <c r="BJ36" s="86">
        <v>-0.84109717607498169</v>
      </c>
      <c r="BK36" s="86">
        <v>-0.97188550233840942</v>
      </c>
      <c r="BL36" s="86">
        <v>-0.88937526941299438</v>
      </c>
      <c r="BM36" s="86">
        <v>-0.79306310415267944</v>
      </c>
      <c r="BN36" s="86">
        <v>-0.41526088118553162</v>
      </c>
      <c r="BO36" s="86">
        <v>-0.33782896399497986</v>
      </c>
      <c r="BP36" s="86">
        <v>-0.31885185837745667</v>
      </c>
      <c r="BQ36" s="86">
        <v>-0.24372786283493042</v>
      </c>
      <c r="BR36" s="86">
        <v>-0.12756042182445526</v>
      </c>
      <c r="BS36" s="86">
        <v>-0.15816296637058258</v>
      </c>
      <c r="BT36" s="86">
        <v>0.15910804271697998</v>
      </c>
      <c r="BU36" s="86">
        <v>0.40168938040733337</v>
      </c>
      <c r="BV36" s="86">
        <v>0.47055080533027649</v>
      </c>
      <c r="BW36" s="86">
        <v>0.54802441596984863</v>
      </c>
      <c r="BX36" s="86">
        <v>0.64767986536026001</v>
      </c>
      <c r="BY36" s="86">
        <v>0.67867642641067505</v>
      </c>
      <c r="BZ36" s="86">
        <v>-0.2556736171245575</v>
      </c>
      <c r="CA36" s="86">
        <v>-0.6042633056640625</v>
      </c>
      <c r="CB36" s="86">
        <v>-0.65178436040878296</v>
      </c>
      <c r="CC36" s="86">
        <v>-0.63062357902526855</v>
      </c>
      <c r="CD36" s="86">
        <v>-0.67832636833190918</v>
      </c>
      <c r="CE36" s="86">
        <v>-0.64175331592559814</v>
      </c>
      <c r="CF36" s="86">
        <v>-0.74667537212371826</v>
      </c>
      <c r="CG36" s="86">
        <v>-0.66880679130554199</v>
      </c>
      <c r="CH36" s="86">
        <v>-0.70656818151473999</v>
      </c>
      <c r="CI36" s="86">
        <v>-0.83108890056610107</v>
      </c>
      <c r="CJ36" s="86">
        <v>-0.75140804052352905</v>
      </c>
      <c r="CK36" s="86">
        <v>-0.66713464260101318</v>
      </c>
      <c r="CL36" s="86">
        <v>-0.3060728907585144</v>
      </c>
      <c r="CM36" s="86">
        <v>-0.22893811762332916</v>
      </c>
      <c r="CN36" s="86">
        <v>-0.20815253257751465</v>
      </c>
      <c r="CO36" s="86">
        <v>-0.13196639716625214</v>
      </c>
      <c r="CP36" s="86">
        <v>-1.4742393046617508E-2</v>
      </c>
      <c r="CQ36" s="86">
        <v>-4.7590821981430054E-2</v>
      </c>
      <c r="CR36" s="86">
        <v>0.25221684575080872</v>
      </c>
      <c r="CS36" s="86">
        <v>0.49196577072143555</v>
      </c>
      <c r="CT36" s="86">
        <v>0.56159335374832153</v>
      </c>
      <c r="CU36" s="86">
        <v>0.64019298553466797</v>
      </c>
      <c r="CV36" s="86">
        <v>0.74460035562515259</v>
      </c>
      <c r="CW36" s="86">
        <v>0.78832310438156128</v>
      </c>
      <c r="CX36" s="86">
        <v>-0.13519005477428436</v>
      </c>
      <c r="CY36" s="86">
        <v>-0.48516225814819336</v>
      </c>
      <c r="CZ36" s="86">
        <v>-0.53259241580963135</v>
      </c>
      <c r="DA36" s="86">
        <v>-0.51012492179870605</v>
      </c>
      <c r="DB36" s="86">
        <v>-0.55597728490829468</v>
      </c>
      <c r="DC36" s="86">
        <v>-0.51989126205444336</v>
      </c>
      <c r="DD36" s="86">
        <v>-0.6133042573928833</v>
      </c>
      <c r="DE36" s="86">
        <v>-0.53371059894561768</v>
      </c>
      <c r="DF36" s="86">
        <v>-0.57203918695449829</v>
      </c>
      <c r="DG36" s="86">
        <v>-0.69029229879379272</v>
      </c>
      <c r="DH36" s="86">
        <v>-0.61344081163406372</v>
      </c>
      <c r="DI36" s="86">
        <v>-0.54120618104934692</v>
      </c>
      <c r="DJ36" s="86">
        <v>-0.196884885430336</v>
      </c>
      <c r="DK36" s="86">
        <v>-0.12004726380109787</v>
      </c>
      <c r="DL36" s="86">
        <v>-9.7453214228153229E-2</v>
      </c>
      <c r="DM36" s="86">
        <v>-2.0204929634928703E-2</v>
      </c>
      <c r="DN36" s="86">
        <v>9.8075643181800842E-2</v>
      </c>
      <c r="DO36" s="86">
        <v>6.2981322407722473E-2</v>
      </c>
      <c r="DP36" s="86">
        <v>0.34532564878463745</v>
      </c>
      <c r="DQ36" s="86">
        <v>0.58224213123321533</v>
      </c>
      <c r="DR36" s="86">
        <v>0.65263593196868896</v>
      </c>
      <c r="DS36" s="86">
        <v>0.7323615550994873</v>
      </c>
      <c r="DT36" s="86">
        <v>0.84152084589004517</v>
      </c>
      <c r="DU36" s="86">
        <v>0.89796978235244751</v>
      </c>
      <c r="DV36" s="86">
        <v>-1.4706496149301529E-2</v>
      </c>
      <c r="DW36" s="86">
        <v>-0.36606118083000183</v>
      </c>
      <c r="DX36" s="86">
        <v>-0.41340047121047974</v>
      </c>
      <c r="DY36" s="86">
        <v>-0.33614405989646912</v>
      </c>
      <c r="DZ36" s="86">
        <v>-0.37932470440864563</v>
      </c>
      <c r="EA36" s="86">
        <v>-0.34394180774688721</v>
      </c>
      <c r="EB36" s="86">
        <v>-0.42073759436607361</v>
      </c>
      <c r="EC36" s="86">
        <v>-0.33865320682525635</v>
      </c>
      <c r="ED36" s="86">
        <v>-0.37780070304870605</v>
      </c>
      <c r="EE36" s="86">
        <v>-0.48700430989265442</v>
      </c>
      <c r="EF36" s="86">
        <v>-0.41423803567886353</v>
      </c>
      <c r="EG36" s="86">
        <v>-0.35938546061515808</v>
      </c>
      <c r="EH36" s="86">
        <v>-3.9234761148691177E-2</v>
      </c>
      <c r="EI36" s="86">
        <v>3.7173829972743988E-2</v>
      </c>
      <c r="EJ36" s="86">
        <v>6.2379021197557449E-2</v>
      </c>
      <c r="EK36" s="86">
        <v>0.14116087555885315</v>
      </c>
      <c r="EL36" s="86">
        <v>0.260966956615448</v>
      </c>
      <c r="EM36" s="86">
        <v>0.22262994945049286</v>
      </c>
      <c r="EN36" s="86">
        <v>0.47975996136665344</v>
      </c>
      <c r="EO36" s="86">
        <v>0.71258693933486938</v>
      </c>
      <c r="EP36" s="86">
        <v>0.78408688306808472</v>
      </c>
      <c r="EQ36" s="86">
        <v>0.86543834209442139</v>
      </c>
      <c r="ER36" s="86">
        <v>0.98145872354507446</v>
      </c>
      <c r="ES36" s="86">
        <v>1.0562821626663208</v>
      </c>
      <c r="ET36" s="86">
        <v>0.15925262868404388</v>
      </c>
      <c r="EU36" s="86">
        <v>-0.19409815967082977</v>
      </c>
      <c r="EV36" s="86">
        <v>-0.24130620062351227</v>
      </c>
      <c r="EW36" s="86">
        <v>57.914188385009766</v>
      </c>
      <c r="EX36" s="86">
        <v>56.9727783203125</v>
      </c>
      <c r="EY36" s="86">
        <v>56.144794464111328</v>
      </c>
      <c r="EZ36" s="86">
        <v>55.475444793701172</v>
      </c>
      <c r="FA36" s="86">
        <v>54.749813079833984</v>
      </c>
      <c r="FB36" s="86">
        <v>53.961811065673828</v>
      </c>
      <c r="FC36" s="86">
        <v>53.598098754882813</v>
      </c>
      <c r="FD36" s="86">
        <v>55.681064605712891</v>
      </c>
      <c r="FE36" s="86">
        <v>58.886695861816406</v>
      </c>
      <c r="FF36" s="86">
        <v>62.013393402099609</v>
      </c>
      <c r="FG36" s="86">
        <v>64.915695190429688</v>
      </c>
      <c r="FH36" s="86">
        <v>67.410690307617188</v>
      </c>
      <c r="FI36" s="86">
        <v>69.464187622070313</v>
      </c>
      <c r="FJ36" s="86">
        <v>71.286956787109375</v>
      </c>
      <c r="FK36" s="86">
        <v>72.594779968261719</v>
      </c>
      <c r="FL36" s="86">
        <v>73.223342895507813</v>
      </c>
      <c r="FM36" s="86">
        <v>72.883796691894531</v>
      </c>
      <c r="FN36" s="86">
        <v>71.740829467773438</v>
      </c>
      <c r="FO36" s="86">
        <v>69.513786315917969</v>
      </c>
      <c r="FP36" s="86">
        <v>66.0611572265625</v>
      </c>
      <c r="FQ36" s="86">
        <v>63.447162628173828</v>
      </c>
      <c r="FR36" s="86">
        <v>61.694011688232422</v>
      </c>
      <c r="FS36" s="86">
        <v>60.332748413085938</v>
      </c>
      <c r="FT36" s="86">
        <v>59.041751861572266</v>
      </c>
      <c r="FU36" s="86">
        <v>0.16978061199188232</v>
      </c>
      <c r="FV36" s="86">
        <v>0.16227723658084869</v>
      </c>
      <c r="FW36" s="86">
        <v>0.18633052706718445</v>
      </c>
      <c r="FX36" s="86">
        <v>947</v>
      </c>
      <c r="FY36" s="86">
        <v>1</v>
      </c>
    </row>
    <row r="37" spans="1:181" x14ac:dyDescent="0.25">
      <c r="A37" t="s">
        <v>186</v>
      </c>
      <c r="B37" t="s">
        <v>236</v>
      </c>
      <c r="C37" t="s">
        <v>2</v>
      </c>
      <c r="D37" t="s">
        <v>202</v>
      </c>
      <c r="E37" t="s">
        <v>205</v>
      </c>
      <c r="F37" t="s">
        <v>1</v>
      </c>
      <c r="G37" t="s">
        <v>1</v>
      </c>
      <c r="H37" s="86">
        <v>31120</v>
      </c>
      <c r="I37" s="86">
        <v>40.027980804443359</v>
      </c>
      <c r="J37" s="86">
        <v>37.030742645263672</v>
      </c>
      <c r="K37" s="86">
        <v>35.476726531982422</v>
      </c>
      <c r="L37" s="86">
        <v>34.952793121337891</v>
      </c>
      <c r="M37" s="86">
        <v>35.1539306640625</v>
      </c>
      <c r="N37" s="86">
        <v>36.8590087890625</v>
      </c>
      <c r="O37" s="86">
        <v>41.514381408691406</v>
      </c>
      <c r="P37" s="86">
        <v>45.817977905273438</v>
      </c>
      <c r="Q37" s="86">
        <v>45.791152954101563</v>
      </c>
      <c r="R37" s="86">
        <v>45.779201507568359</v>
      </c>
      <c r="S37" s="86">
        <v>45.598220825195313</v>
      </c>
      <c r="T37" s="86">
        <v>45.341110229492188</v>
      </c>
      <c r="U37" s="86">
        <v>44.482017517089844</v>
      </c>
      <c r="V37" s="86">
        <v>43.555912017822266</v>
      </c>
      <c r="W37" s="86">
        <v>43.678409576416016</v>
      </c>
      <c r="X37" s="86">
        <v>44.403823852539063</v>
      </c>
      <c r="Y37" s="86">
        <v>46.224559783935547</v>
      </c>
      <c r="Z37" s="86">
        <v>49.056110382080078</v>
      </c>
      <c r="AA37" s="86">
        <v>53.160381317138672</v>
      </c>
      <c r="AB37" s="86">
        <v>56.10296630859375</v>
      </c>
      <c r="AC37" s="86">
        <v>59.073593139648438</v>
      </c>
      <c r="AD37" s="86">
        <v>57.664306640625</v>
      </c>
      <c r="AE37" s="86">
        <v>51.430099487304688</v>
      </c>
      <c r="AF37" s="86">
        <v>45.207168579101563</v>
      </c>
      <c r="AG37" s="86">
        <v>-4.6562514305114746</v>
      </c>
      <c r="AH37" s="86">
        <v>-4.6836247444152832</v>
      </c>
      <c r="AI37" s="86">
        <v>-4.5186986923217773</v>
      </c>
      <c r="AJ37" s="86">
        <v>-4.4380350112915039</v>
      </c>
      <c r="AK37" s="86">
        <v>-4.1856703758239746</v>
      </c>
      <c r="AL37" s="86">
        <v>-4.291020393371582</v>
      </c>
      <c r="AM37" s="86">
        <v>-4.6785707473754883</v>
      </c>
      <c r="AN37" s="86">
        <v>-4.223109245300293</v>
      </c>
      <c r="AO37" s="86">
        <v>-4.0260982513427734</v>
      </c>
      <c r="AP37" s="86">
        <v>-2.8608367443084717</v>
      </c>
      <c r="AQ37" s="86">
        <v>-2.5831303596496582</v>
      </c>
      <c r="AR37" s="86">
        <v>-2.4013559818267822</v>
      </c>
      <c r="AS37" s="86">
        <v>-2.5105557441711426</v>
      </c>
      <c r="AT37" s="86">
        <v>-2.5611064434051514</v>
      </c>
      <c r="AU37" s="86">
        <v>-1.7031004428863525</v>
      </c>
      <c r="AV37" s="86">
        <v>-0.19546739757061005</v>
      </c>
      <c r="AW37" s="86">
        <v>1.6200437545776367</v>
      </c>
      <c r="AX37" s="86">
        <v>1.7914042472839355</v>
      </c>
      <c r="AY37" s="86">
        <v>2.4974513053894043</v>
      </c>
      <c r="AZ37" s="86">
        <v>3.036325216293335</v>
      </c>
      <c r="BA37" s="86">
        <v>2.5727972984313965</v>
      </c>
      <c r="BB37" s="86">
        <v>-0.40309113264083862</v>
      </c>
      <c r="BC37" s="86">
        <v>-3.3829917907714844</v>
      </c>
      <c r="BD37" s="86">
        <v>-4.1500205993652344</v>
      </c>
      <c r="BE37" s="86">
        <v>-3.7863001823425293</v>
      </c>
      <c r="BF37" s="86">
        <v>-3.8299684524536133</v>
      </c>
      <c r="BG37" s="86">
        <v>-3.6748778820037842</v>
      </c>
      <c r="BH37" s="86">
        <v>-3.588921070098877</v>
      </c>
      <c r="BI37" s="86">
        <v>-3.3469879627227783</v>
      </c>
      <c r="BJ37" s="86">
        <v>-3.4633893966674805</v>
      </c>
      <c r="BK37" s="86">
        <v>-3.8162143230438232</v>
      </c>
      <c r="BL37" s="86">
        <v>-3.362903356552124</v>
      </c>
      <c r="BM37" s="86">
        <v>-3.1797647476196289</v>
      </c>
      <c r="BN37" s="86">
        <v>-2.0936400890350342</v>
      </c>
      <c r="BO37" s="86">
        <v>-1.8298571109771729</v>
      </c>
      <c r="BP37" s="86">
        <v>-1.7083609104156494</v>
      </c>
      <c r="BQ37" s="86">
        <v>-1.8758628368377686</v>
      </c>
      <c r="BR37" s="86">
        <v>-1.9243191480636597</v>
      </c>
      <c r="BS37" s="86">
        <v>-1.0773030519485474</v>
      </c>
      <c r="BT37" s="86">
        <v>0.41835421323776245</v>
      </c>
      <c r="BU37" s="86">
        <v>2.2623670101165771</v>
      </c>
      <c r="BV37" s="86">
        <v>2.5194582939147949</v>
      </c>
      <c r="BW37" s="86">
        <v>3.3056595325469971</v>
      </c>
      <c r="BX37" s="86">
        <v>3.90822434425354</v>
      </c>
      <c r="BY37" s="86">
        <v>3.4641463756561279</v>
      </c>
      <c r="BZ37" s="86">
        <v>0.46275854110717773</v>
      </c>
      <c r="CA37" s="86">
        <v>-2.4985709190368652</v>
      </c>
      <c r="CB37" s="86">
        <v>-3.2644877433776855</v>
      </c>
      <c r="CC37" s="86">
        <v>-3.1837747097015381</v>
      </c>
      <c r="CD37" s="86">
        <v>-3.2387287616729736</v>
      </c>
      <c r="CE37" s="86">
        <v>-3.0904502868652344</v>
      </c>
      <c r="CF37" s="86">
        <v>-3.0008270740509033</v>
      </c>
      <c r="CG37" s="86">
        <v>-2.7661190032958984</v>
      </c>
      <c r="CH37" s="86">
        <v>-2.8901746273040771</v>
      </c>
      <c r="CI37" s="86">
        <v>-3.2189488410949707</v>
      </c>
      <c r="CJ37" s="86">
        <v>-2.767127513885498</v>
      </c>
      <c r="CK37" s="86">
        <v>-2.5935969352722168</v>
      </c>
      <c r="CL37" s="86">
        <v>-1.5622820854187012</v>
      </c>
      <c r="CM37" s="86">
        <v>-1.3081423044204712</v>
      </c>
      <c r="CN37" s="86">
        <v>-1.2283945083618164</v>
      </c>
      <c r="CO37" s="86">
        <v>-1.4362763166427612</v>
      </c>
      <c r="CP37" s="86">
        <v>-1.4832820892333984</v>
      </c>
      <c r="CQ37" s="86">
        <v>-0.64387768507003784</v>
      </c>
      <c r="CR37" s="86">
        <v>0.84348517656326294</v>
      </c>
      <c r="CS37" s="86">
        <v>2.7072381973266602</v>
      </c>
      <c r="CT37" s="86">
        <v>3.0237061977386475</v>
      </c>
      <c r="CU37" s="86">
        <v>3.865422248840332</v>
      </c>
      <c r="CV37" s="86">
        <v>4.5120987892150879</v>
      </c>
      <c r="CW37" s="86">
        <v>4.0814919471740723</v>
      </c>
      <c r="CX37" s="86">
        <v>1.0624433755874634</v>
      </c>
      <c r="CY37" s="86">
        <v>-1.8860235214233398</v>
      </c>
      <c r="CZ37" s="86">
        <v>-2.6511704921722412</v>
      </c>
      <c r="DA37" s="86">
        <v>-2.5812492370605469</v>
      </c>
      <c r="DB37" s="86">
        <v>-2.647489070892334</v>
      </c>
      <c r="DC37" s="86">
        <v>-2.5060226917266846</v>
      </c>
      <c r="DD37" s="86">
        <v>-2.4127330780029297</v>
      </c>
      <c r="DE37" s="86">
        <v>-2.1852500438690186</v>
      </c>
      <c r="DF37" s="86">
        <v>-2.3169598579406738</v>
      </c>
      <c r="DG37" s="86">
        <v>-2.6216833591461182</v>
      </c>
      <c r="DH37" s="86">
        <v>-2.1713516712188721</v>
      </c>
      <c r="DI37" s="86">
        <v>-2.0074291229248047</v>
      </c>
      <c r="DJ37" s="86">
        <v>-1.0309239625930786</v>
      </c>
      <c r="DK37" s="86">
        <v>-0.78642755746841431</v>
      </c>
      <c r="DL37" s="86">
        <v>-0.74842816591262817</v>
      </c>
      <c r="DM37" s="86">
        <v>-0.99668985605239868</v>
      </c>
      <c r="DN37" s="86">
        <v>-1.0422450304031372</v>
      </c>
      <c r="DO37" s="86">
        <v>-0.21045234799385071</v>
      </c>
      <c r="DP37" s="86">
        <v>1.2686161994934082</v>
      </c>
      <c r="DQ37" s="86">
        <v>3.1521093845367432</v>
      </c>
      <c r="DR37" s="86">
        <v>3.5279541015625</v>
      </c>
      <c r="DS37" s="86">
        <v>4.4251847267150879</v>
      </c>
      <c r="DT37" s="86">
        <v>5.1159734725952148</v>
      </c>
      <c r="DU37" s="86">
        <v>4.6988377571105957</v>
      </c>
      <c r="DV37" s="86">
        <v>1.662128210067749</v>
      </c>
      <c r="DW37" s="86">
        <v>-1.273476243019104</v>
      </c>
      <c r="DX37" s="86">
        <v>-2.0378532409667969</v>
      </c>
      <c r="DY37" s="86">
        <v>-1.7112979888916016</v>
      </c>
      <c r="DZ37" s="86">
        <v>-1.7938328981399536</v>
      </c>
      <c r="EA37" s="86">
        <v>-1.6622018814086914</v>
      </c>
      <c r="EB37" s="86">
        <v>-1.5636190176010132</v>
      </c>
      <c r="EC37" s="86">
        <v>-1.3465677499771118</v>
      </c>
      <c r="ED37" s="86">
        <v>-1.4893289804458618</v>
      </c>
      <c r="EE37" s="86">
        <v>-1.7593268156051636</v>
      </c>
      <c r="EF37" s="86">
        <v>-1.3111459016799927</v>
      </c>
      <c r="EG37" s="86">
        <v>-1.1610958576202393</v>
      </c>
      <c r="EH37" s="86">
        <v>-0.26372736692428589</v>
      </c>
      <c r="EI37" s="86">
        <v>-3.315431997179985E-2</v>
      </c>
      <c r="EJ37" s="86">
        <v>-5.5432945489883423E-2</v>
      </c>
      <c r="EK37" s="86">
        <v>-0.36199679970741272</v>
      </c>
      <c r="EL37" s="86">
        <v>-0.40545761585235596</v>
      </c>
      <c r="EM37" s="86">
        <v>0.41534501314163208</v>
      </c>
      <c r="EN37" s="86">
        <v>1.8824377059936523</v>
      </c>
      <c r="EO37" s="86">
        <v>3.7944326400756836</v>
      </c>
      <c r="EP37" s="86">
        <v>4.2560081481933594</v>
      </c>
      <c r="EQ37" s="86">
        <v>5.2333931922912598</v>
      </c>
      <c r="ER37" s="86">
        <v>5.9878721237182617</v>
      </c>
      <c r="ES37" s="86">
        <v>5.590186595916748</v>
      </c>
      <c r="ET37" s="86">
        <v>2.5279779434204102</v>
      </c>
      <c r="EU37" s="86">
        <v>-0.38905513286590576</v>
      </c>
      <c r="EV37" s="86">
        <v>-1.152320384979248</v>
      </c>
      <c r="EW37" s="86">
        <v>56.585941314697266</v>
      </c>
      <c r="EX37" s="86">
        <v>55.712661743164063</v>
      </c>
      <c r="EY37" s="86">
        <v>54.991809844970703</v>
      </c>
      <c r="EZ37" s="86">
        <v>54.378021240234375</v>
      </c>
      <c r="FA37" s="86">
        <v>53.763591766357422</v>
      </c>
      <c r="FB37" s="86">
        <v>53.195114135742188</v>
      </c>
      <c r="FC37" s="86">
        <v>52.983375549316406</v>
      </c>
      <c r="FD37" s="86">
        <v>55.077926635742188</v>
      </c>
      <c r="FE37" s="86">
        <v>58.242416381835938</v>
      </c>
      <c r="FF37" s="86">
        <v>61.236850738525391</v>
      </c>
      <c r="FG37" s="86">
        <v>64.016456604003906</v>
      </c>
      <c r="FH37" s="86">
        <v>66.445213317871094</v>
      </c>
      <c r="FI37" s="86">
        <v>68.37115478515625</v>
      </c>
      <c r="FJ37" s="86">
        <v>69.935203552246094</v>
      </c>
      <c r="FK37" s="86">
        <v>70.996971130371094</v>
      </c>
      <c r="FL37" s="86">
        <v>71.271514892578125</v>
      </c>
      <c r="FM37" s="86">
        <v>70.81195068359375</v>
      </c>
      <c r="FN37" s="86">
        <v>69.515731811523438</v>
      </c>
      <c r="FO37" s="86">
        <v>67.190803527832031</v>
      </c>
      <c r="FP37" s="86">
        <v>63.794326782226563</v>
      </c>
      <c r="FQ37" s="86">
        <v>61.380580902099609</v>
      </c>
      <c r="FR37" s="86">
        <v>59.895664215087891</v>
      </c>
      <c r="FS37" s="86">
        <v>58.696338653564453</v>
      </c>
      <c r="FT37" s="86">
        <v>57.53289794921875</v>
      </c>
      <c r="FU37" s="86">
        <v>0.86497920751571655</v>
      </c>
      <c r="FV37" s="86">
        <v>0.94827896356582642</v>
      </c>
      <c r="FW37" s="86">
        <v>0.88852351903915405</v>
      </c>
      <c r="FX37" s="86">
        <v>3298.681884765625</v>
      </c>
      <c r="FY37" s="86">
        <v>1</v>
      </c>
    </row>
    <row r="38" spans="1:181" x14ac:dyDescent="0.25">
      <c r="A38" t="s">
        <v>186</v>
      </c>
      <c r="B38" t="s">
        <v>236</v>
      </c>
      <c r="C38" t="s">
        <v>2</v>
      </c>
      <c r="D38" t="s">
        <v>202</v>
      </c>
      <c r="E38" t="s">
        <v>205</v>
      </c>
      <c r="F38" t="s">
        <v>178</v>
      </c>
      <c r="G38" t="s">
        <v>1</v>
      </c>
      <c r="H38" s="86">
        <v>17154</v>
      </c>
      <c r="I38" s="86">
        <v>18.6051025390625</v>
      </c>
      <c r="J38" s="86">
        <v>17.166021347045898</v>
      </c>
      <c r="K38" s="86">
        <v>16.262201309204102</v>
      </c>
      <c r="L38" s="86">
        <v>15.735026359558105</v>
      </c>
      <c r="M38" s="86">
        <v>15.906455039978027</v>
      </c>
      <c r="N38" s="86">
        <v>16.84642219543457</v>
      </c>
      <c r="O38" s="86">
        <v>18.906648635864258</v>
      </c>
      <c r="P38" s="86">
        <v>21.241838455200195</v>
      </c>
      <c r="Q38" s="86">
        <v>21.16203498840332</v>
      </c>
      <c r="R38" s="86">
        <v>21.412788391113281</v>
      </c>
      <c r="S38" s="86">
        <v>21.639289855957031</v>
      </c>
      <c r="T38" s="86">
        <v>21.55079460144043</v>
      </c>
      <c r="U38" s="86">
        <v>21.383861541748047</v>
      </c>
      <c r="V38" s="86">
        <v>20.948081970214844</v>
      </c>
      <c r="W38" s="86">
        <v>20.844369888305664</v>
      </c>
      <c r="X38" s="86">
        <v>21.199501037597656</v>
      </c>
      <c r="Y38" s="86">
        <v>21.762182235717773</v>
      </c>
      <c r="Z38" s="86">
        <v>23.039226531982422</v>
      </c>
      <c r="AA38" s="86">
        <v>24.944683074951172</v>
      </c>
      <c r="AB38" s="86">
        <v>26.457424163818359</v>
      </c>
      <c r="AC38" s="86">
        <v>28.48365592956543</v>
      </c>
      <c r="AD38" s="86">
        <v>28.062488555908203</v>
      </c>
      <c r="AE38" s="86">
        <v>25.130535125732422</v>
      </c>
      <c r="AF38" s="86">
        <v>21.602029800415039</v>
      </c>
      <c r="AG38" s="86">
        <v>-2.7333259582519531</v>
      </c>
      <c r="AH38" s="86">
        <v>-2.423903226852417</v>
      </c>
      <c r="AI38" s="86">
        <v>-2.2990543842315674</v>
      </c>
      <c r="AJ38" s="86">
        <v>-2.2438442707061768</v>
      </c>
      <c r="AK38" s="86">
        <v>-2.0076174736022949</v>
      </c>
      <c r="AL38" s="86">
        <v>-1.6954281330108643</v>
      </c>
      <c r="AM38" s="86">
        <v>-1.9423547983169556</v>
      </c>
      <c r="AN38" s="86">
        <v>-1.9164451360702515</v>
      </c>
      <c r="AO38" s="86">
        <v>-1.6397652626037598</v>
      </c>
      <c r="AP38" s="86">
        <v>-1.1939783096313477</v>
      </c>
      <c r="AQ38" s="86">
        <v>-1.1071043014526367</v>
      </c>
      <c r="AR38" s="86">
        <v>-1.263253927230835</v>
      </c>
      <c r="AS38" s="86">
        <v>-1.1605594158172607</v>
      </c>
      <c r="AT38" s="86">
        <v>-1.1789547204971313</v>
      </c>
      <c r="AU38" s="86">
        <v>-0.82196366786956787</v>
      </c>
      <c r="AV38" s="86">
        <v>-6.695132702589035E-2</v>
      </c>
      <c r="AW38" s="86">
        <v>0.57174986600875854</v>
      </c>
      <c r="AX38" s="86">
        <v>0.59301561117172241</v>
      </c>
      <c r="AY38" s="86">
        <v>0.55060255527496338</v>
      </c>
      <c r="AZ38" s="86">
        <v>0.6662757396697998</v>
      </c>
      <c r="BA38" s="86">
        <v>0.76244062185287476</v>
      </c>
      <c r="BB38" s="86">
        <v>-0.29550471901893616</v>
      </c>
      <c r="BC38" s="86">
        <v>-1.6198499202728271</v>
      </c>
      <c r="BD38" s="86">
        <v>-2.255338191986084</v>
      </c>
      <c r="BE38" s="86">
        <v>-2.3999834060668945</v>
      </c>
      <c r="BF38" s="86">
        <v>-2.1027495861053467</v>
      </c>
      <c r="BG38" s="86">
        <v>-1.9868886470794678</v>
      </c>
      <c r="BH38" s="86">
        <v>-1.9325762987136841</v>
      </c>
      <c r="BI38" s="86">
        <v>-1.6842541694641113</v>
      </c>
      <c r="BJ38" s="86">
        <v>-1.3760584592819214</v>
      </c>
      <c r="BK38" s="86">
        <v>-1.6179039478302002</v>
      </c>
      <c r="BL38" s="86">
        <v>-1.6073229312896729</v>
      </c>
      <c r="BM38" s="86">
        <v>-1.3328328132629395</v>
      </c>
      <c r="BN38" s="86">
        <v>-0.89591085910797119</v>
      </c>
      <c r="BO38" s="86">
        <v>-0.80535590648651123</v>
      </c>
      <c r="BP38" s="86">
        <v>-0.96496003866195679</v>
      </c>
      <c r="BQ38" s="86">
        <v>-0.86189311742782593</v>
      </c>
      <c r="BR38" s="86">
        <v>-0.88377028703689575</v>
      </c>
      <c r="BS38" s="86">
        <v>-0.52455395460128784</v>
      </c>
      <c r="BT38" s="86">
        <v>0.21900790929794312</v>
      </c>
      <c r="BU38" s="86">
        <v>0.84969162940979004</v>
      </c>
      <c r="BV38" s="86">
        <v>0.87827473878860474</v>
      </c>
      <c r="BW38" s="86">
        <v>0.86034506559371948</v>
      </c>
      <c r="BX38" s="86">
        <v>0.98289382457733154</v>
      </c>
      <c r="BY38" s="86">
        <v>1.1054689884185791</v>
      </c>
      <c r="BZ38" s="86">
        <v>4.2840447276830673E-2</v>
      </c>
      <c r="CA38" s="86">
        <v>-1.2765787839889526</v>
      </c>
      <c r="CB38" s="86">
        <v>-1.9186289310455322</v>
      </c>
      <c r="CC38" s="86">
        <v>-2.1691112518310547</v>
      </c>
      <c r="CD38" s="86">
        <v>-1.8803194761276245</v>
      </c>
      <c r="CE38" s="86">
        <v>-1.7706836462020874</v>
      </c>
      <c r="CF38" s="86">
        <v>-1.716992974281311</v>
      </c>
      <c r="CG38" s="86">
        <v>-1.4602936506271362</v>
      </c>
      <c r="CH38" s="86">
        <v>-1.1548639535903931</v>
      </c>
      <c r="CI38" s="86">
        <v>-1.3931902647018433</v>
      </c>
      <c r="CJ38" s="86">
        <v>-1.3932259082794189</v>
      </c>
      <c r="CK38" s="86">
        <v>-1.120252251625061</v>
      </c>
      <c r="CL38" s="86">
        <v>-0.68947023153305054</v>
      </c>
      <c r="CM38" s="86">
        <v>-0.59636586904525757</v>
      </c>
      <c r="CN38" s="86">
        <v>-0.7583625316619873</v>
      </c>
      <c r="CO38" s="86">
        <v>-0.65503782033920288</v>
      </c>
      <c r="CP38" s="86">
        <v>-0.67932647466659546</v>
      </c>
      <c r="CQ38" s="86">
        <v>-0.31856885552406311</v>
      </c>
      <c r="CR38" s="86">
        <v>0.41706240177154541</v>
      </c>
      <c r="CS38" s="86">
        <v>1.0421932935714722</v>
      </c>
      <c r="CT38" s="86">
        <v>1.0758442878723145</v>
      </c>
      <c r="CU38" s="86">
        <v>1.0748717784881592</v>
      </c>
      <c r="CV38" s="86">
        <v>1.2021825313568115</v>
      </c>
      <c r="CW38" s="86">
        <v>1.3430494070053101</v>
      </c>
      <c r="CX38" s="86">
        <v>0.27717727422714233</v>
      </c>
      <c r="CY38" s="86">
        <v>-1.0388302803039551</v>
      </c>
      <c r="CZ38" s="86">
        <v>-1.6854250431060791</v>
      </c>
      <c r="DA38" s="86">
        <v>-1.9382392168045044</v>
      </c>
      <c r="DB38" s="86">
        <v>-1.6578893661499023</v>
      </c>
      <c r="DC38" s="86">
        <v>-1.554478645324707</v>
      </c>
      <c r="DD38" s="86">
        <v>-1.501409649848938</v>
      </c>
      <c r="DE38" s="86">
        <v>-1.2363331317901611</v>
      </c>
      <c r="DF38" s="86">
        <v>-0.93366950750350952</v>
      </c>
      <c r="DG38" s="86">
        <v>-1.1684765815734863</v>
      </c>
      <c r="DH38" s="86">
        <v>-1.179128885269165</v>
      </c>
      <c r="DI38" s="86">
        <v>-0.90767174959182739</v>
      </c>
      <c r="DJ38" s="86">
        <v>-0.48302960395812988</v>
      </c>
      <c r="DK38" s="86">
        <v>-0.38737583160400391</v>
      </c>
      <c r="DL38" s="86">
        <v>-0.55176502466201782</v>
      </c>
      <c r="DM38" s="86">
        <v>-0.44818249344825745</v>
      </c>
      <c r="DN38" s="86">
        <v>-0.47488263249397278</v>
      </c>
      <c r="DO38" s="86">
        <v>-0.11258377134799957</v>
      </c>
      <c r="DP38" s="86">
        <v>0.61511689424514771</v>
      </c>
      <c r="DQ38" s="86">
        <v>1.2346949577331543</v>
      </c>
      <c r="DR38" s="86">
        <v>1.2734138965606689</v>
      </c>
      <c r="DS38" s="86">
        <v>1.2893984317779541</v>
      </c>
      <c r="DT38" s="86">
        <v>1.4214712381362915</v>
      </c>
      <c r="DU38" s="86">
        <v>1.580629825592041</v>
      </c>
      <c r="DV38" s="86">
        <v>0.51151412725448608</v>
      </c>
      <c r="DW38" s="86">
        <v>-0.80108177661895752</v>
      </c>
      <c r="DX38" s="86">
        <v>-1.452221155166626</v>
      </c>
      <c r="DY38" s="86">
        <v>-1.6048965454101563</v>
      </c>
      <c r="DZ38" s="86">
        <v>-1.336735725402832</v>
      </c>
      <c r="EA38" s="86">
        <v>-1.2423127889633179</v>
      </c>
      <c r="EB38" s="86">
        <v>-1.1901415586471558</v>
      </c>
      <c r="EC38" s="86">
        <v>-0.91296982765197754</v>
      </c>
      <c r="ED38" s="86">
        <v>-0.61429983377456665</v>
      </c>
      <c r="EE38" s="86">
        <v>-0.84402573108673096</v>
      </c>
      <c r="EF38" s="86">
        <v>-0.8700067400932312</v>
      </c>
      <c r="EG38" s="86">
        <v>-0.6007392406463623</v>
      </c>
      <c r="EH38" s="86">
        <v>-0.18496213853359222</v>
      </c>
      <c r="EI38" s="86">
        <v>-8.5627377033233643E-2</v>
      </c>
      <c r="EJ38" s="86">
        <v>-0.25347110629081726</v>
      </c>
      <c r="EK38" s="86">
        <v>-0.1495162695646286</v>
      </c>
      <c r="EL38" s="86">
        <v>-0.17969819903373718</v>
      </c>
      <c r="EM38" s="86">
        <v>0.18482597172260284</v>
      </c>
      <c r="EN38" s="86">
        <v>0.90107613801956177</v>
      </c>
      <c r="EO38" s="86">
        <v>1.5126367807388306</v>
      </c>
      <c r="EP38" s="86">
        <v>1.5586729049682617</v>
      </c>
      <c r="EQ38" s="86">
        <v>1.599141001701355</v>
      </c>
      <c r="ER38" s="86">
        <v>1.7380893230438232</v>
      </c>
      <c r="ES38" s="86">
        <v>1.9236582517623901</v>
      </c>
      <c r="ET38" s="86">
        <v>0.84985923767089844</v>
      </c>
      <c r="EU38" s="86">
        <v>-0.4578106701374054</v>
      </c>
      <c r="EV38" s="86">
        <v>-1.1155118942260742</v>
      </c>
      <c r="EW38" s="86">
        <v>56.255138397216797</v>
      </c>
      <c r="EX38" s="86">
        <v>55.509944915771484</v>
      </c>
      <c r="EY38" s="86">
        <v>55.043689727783203</v>
      </c>
      <c r="EZ38" s="86">
        <v>54.555091857910156</v>
      </c>
      <c r="FA38" s="86">
        <v>54.116291046142578</v>
      </c>
      <c r="FB38" s="86">
        <v>53.745532989501953</v>
      </c>
      <c r="FC38" s="86">
        <v>53.523384094238281</v>
      </c>
      <c r="FD38" s="86">
        <v>55.531600952148438</v>
      </c>
      <c r="FE38" s="86">
        <v>58.399272918701172</v>
      </c>
      <c r="FF38" s="86">
        <v>61.2635498046875</v>
      </c>
      <c r="FG38" s="86">
        <v>63.800510406494141</v>
      </c>
      <c r="FH38" s="86">
        <v>66.036849975585938</v>
      </c>
      <c r="FI38" s="86">
        <v>67.81854248046875</v>
      </c>
      <c r="FJ38" s="86">
        <v>69.115440368652344</v>
      </c>
      <c r="FK38" s="86">
        <v>69.898963928222656</v>
      </c>
      <c r="FL38" s="86">
        <v>69.82275390625</v>
      </c>
      <c r="FM38" s="86">
        <v>69.057098388671875</v>
      </c>
      <c r="FN38" s="86">
        <v>67.442726135253906</v>
      </c>
      <c r="FO38" s="86">
        <v>65.082740783691406</v>
      </c>
      <c r="FP38" s="86">
        <v>61.877433776855469</v>
      </c>
      <c r="FQ38" s="86">
        <v>59.930034637451172</v>
      </c>
      <c r="FR38" s="86">
        <v>58.712638854980469</v>
      </c>
      <c r="FS38" s="86">
        <v>57.851234436035156</v>
      </c>
      <c r="FT38" s="86">
        <v>56.987552642822266</v>
      </c>
      <c r="FU38" s="86">
        <v>0.30471724271774292</v>
      </c>
      <c r="FV38" s="86">
        <v>0.35694414377212524</v>
      </c>
      <c r="FW38" s="86">
        <v>0.31427040696144104</v>
      </c>
      <c r="FX38" s="86">
        <v>2173.45458984375</v>
      </c>
      <c r="FY38" s="86">
        <v>1</v>
      </c>
    </row>
    <row r="39" spans="1:181" x14ac:dyDescent="0.25">
      <c r="A39" t="s">
        <v>186</v>
      </c>
      <c r="B39" t="s">
        <v>236</v>
      </c>
      <c r="C39" t="s">
        <v>2</v>
      </c>
      <c r="D39" t="s">
        <v>202</v>
      </c>
      <c r="E39" t="s">
        <v>205</v>
      </c>
      <c r="F39" t="s">
        <v>179</v>
      </c>
      <c r="G39" t="s">
        <v>1</v>
      </c>
      <c r="H39" s="86">
        <v>2113</v>
      </c>
      <c r="I39" s="86">
        <v>3.1436998844146729</v>
      </c>
      <c r="J39" s="86">
        <v>2.9728515148162842</v>
      </c>
      <c r="K39" s="86">
        <v>2.8466753959655762</v>
      </c>
      <c r="L39" s="86">
        <v>2.8567531108856201</v>
      </c>
      <c r="M39" s="86">
        <v>2.9590137004852295</v>
      </c>
      <c r="N39" s="86">
        <v>3.0560572147369385</v>
      </c>
      <c r="O39" s="86">
        <v>3.2223081588745117</v>
      </c>
      <c r="P39" s="86">
        <v>3.0293841361999512</v>
      </c>
      <c r="Q39" s="86">
        <v>3.0230541229248047</v>
      </c>
      <c r="R39" s="86">
        <v>3.0096545219421387</v>
      </c>
      <c r="S39" s="86">
        <v>3.0103123188018799</v>
      </c>
      <c r="T39" s="86">
        <v>2.9679532051086426</v>
      </c>
      <c r="U39" s="86">
        <v>2.7892203330993652</v>
      </c>
      <c r="V39" s="86">
        <v>2.6355688571929932</v>
      </c>
      <c r="W39" s="86">
        <v>2.7474441528320313</v>
      </c>
      <c r="X39" s="86">
        <v>2.959022045135498</v>
      </c>
      <c r="Y39" s="86">
        <v>3.0576193332672119</v>
      </c>
      <c r="Z39" s="86">
        <v>3.1566309928894043</v>
      </c>
      <c r="AA39" s="86">
        <v>3.5014603137969971</v>
      </c>
      <c r="AB39" s="86">
        <v>3.9998862743377686</v>
      </c>
      <c r="AC39" s="86">
        <v>4.3872113227844238</v>
      </c>
      <c r="AD39" s="86">
        <v>4.3743643760681152</v>
      </c>
      <c r="AE39" s="86">
        <v>3.8254907131195068</v>
      </c>
      <c r="AF39" s="86">
        <v>3.4330441951751709</v>
      </c>
      <c r="AG39" s="86">
        <v>5.9989213943481445E-2</v>
      </c>
      <c r="AH39" s="86">
        <v>-8.7504766881465912E-2</v>
      </c>
      <c r="AI39" s="86">
        <v>-7.3611326515674591E-2</v>
      </c>
      <c r="AJ39" s="86">
        <v>-0.11788512021303177</v>
      </c>
      <c r="AK39" s="86">
        <v>-5.378420278429985E-2</v>
      </c>
      <c r="AL39" s="86">
        <v>-6.604679673910141E-2</v>
      </c>
      <c r="AM39" s="86">
        <v>-0.31680721044540405</v>
      </c>
      <c r="AN39" s="86">
        <v>-0.60414701700210571</v>
      </c>
      <c r="AO39" s="86">
        <v>-0.83453953266143799</v>
      </c>
      <c r="AP39" s="86">
        <v>-0.65406066179275513</v>
      </c>
      <c r="AQ39" s="86">
        <v>-0.50085675716400146</v>
      </c>
      <c r="AR39" s="86">
        <v>-0.48695465922355652</v>
      </c>
      <c r="AS39" s="86">
        <v>-0.48714762926101685</v>
      </c>
      <c r="AT39" s="86">
        <v>-0.65212464332580566</v>
      </c>
      <c r="AU39" s="86">
        <v>-0.43280225992202759</v>
      </c>
      <c r="AV39" s="86">
        <v>-2.9206389561295509E-2</v>
      </c>
      <c r="AW39" s="86">
        <v>-6.9627515971660614E-2</v>
      </c>
      <c r="AX39" s="86">
        <v>-0.185506671667099</v>
      </c>
      <c r="AY39" s="86">
        <v>-7.4212014675140381E-2</v>
      </c>
      <c r="AZ39" s="86">
        <v>9.1843463480472565E-2</v>
      </c>
      <c r="BA39" s="86">
        <v>0.20123007893562317</v>
      </c>
      <c r="BB39" s="86">
        <v>0.23823174834251404</v>
      </c>
      <c r="BC39" s="86">
        <v>-5.1309376955032349E-2</v>
      </c>
      <c r="BD39" s="86">
        <v>3.0209699645638466E-2</v>
      </c>
      <c r="BE39" s="86">
        <v>0.30999398231506348</v>
      </c>
      <c r="BF39" s="86">
        <v>0.17186678946018219</v>
      </c>
      <c r="BG39" s="86">
        <v>0.18690608441829681</v>
      </c>
      <c r="BH39" s="86">
        <v>0.15590009093284607</v>
      </c>
      <c r="BI39" s="86">
        <v>0.22263452410697937</v>
      </c>
      <c r="BJ39" s="86">
        <v>0.19970932602882385</v>
      </c>
      <c r="BK39" s="86">
        <v>-4.1558161377906799E-2</v>
      </c>
      <c r="BL39" s="86">
        <v>-0.30990615487098694</v>
      </c>
      <c r="BM39" s="86">
        <v>-0.50546348094940186</v>
      </c>
      <c r="BN39" s="86">
        <v>-0.36366590857505798</v>
      </c>
      <c r="BO39" s="86">
        <v>-0.20891916751861572</v>
      </c>
      <c r="BP39" s="86">
        <v>-0.2067440003156662</v>
      </c>
      <c r="BQ39" s="86">
        <v>-0.32928293943405151</v>
      </c>
      <c r="BR39" s="86">
        <v>-0.44744017720222473</v>
      </c>
      <c r="BS39" s="86">
        <v>-0.25866666436195374</v>
      </c>
      <c r="BT39" s="86">
        <v>0.10264793783426285</v>
      </c>
      <c r="BU39" s="86">
        <v>7.8860357403755188E-2</v>
      </c>
      <c r="BV39" s="86">
        <v>-3.5849176347255707E-2</v>
      </c>
      <c r="BW39" s="86">
        <v>0.14298690855503082</v>
      </c>
      <c r="BX39" s="86">
        <v>0.47184541821479797</v>
      </c>
      <c r="BY39" s="86">
        <v>0.57607245445251465</v>
      </c>
      <c r="BZ39" s="86">
        <v>0.51491773128509521</v>
      </c>
      <c r="CA39" s="86">
        <v>0.21344529092311859</v>
      </c>
      <c r="CB39" s="86">
        <v>0.29264327883720398</v>
      </c>
      <c r="CC39" s="86">
        <v>0.48314651846885681</v>
      </c>
      <c r="CD39" s="86">
        <v>0.35150673985481262</v>
      </c>
      <c r="CE39" s="86">
        <v>0.36733964085578918</v>
      </c>
      <c r="CF39" s="86">
        <v>0.34552288055419922</v>
      </c>
      <c r="CG39" s="86">
        <v>0.41408130526542664</v>
      </c>
      <c r="CH39" s="86">
        <v>0.38377121090888977</v>
      </c>
      <c r="CI39" s="86">
        <v>0.14907848834991455</v>
      </c>
      <c r="CJ39" s="86">
        <v>-0.10611585527658463</v>
      </c>
      <c r="CK39" s="86">
        <v>-0.27754637598991394</v>
      </c>
      <c r="CL39" s="86">
        <v>-0.16253937780857086</v>
      </c>
      <c r="CM39" s="86">
        <v>-6.7240600474178791E-3</v>
      </c>
      <c r="CN39" s="86">
        <v>-1.267095934599638E-2</v>
      </c>
      <c r="CO39" s="86">
        <v>-0.21994633972644806</v>
      </c>
      <c r="CP39" s="86">
        <v>-0.30567631125450134</v>
      </c>
      <c r="CQ39" s="86">
        <v>-0.13806088268756866</v>
      </c>
      <c r="CR39" s="86">
        <v>0.19396984577178955</v>
      </c>
      <c r="CS39" s="86">
        <v>0.18170261383056641</v>
      </c>
      <c r="CT39" s="86">
        <v>6.7803151905536652E-2</v>
      </c>
      <c r="CU39" s="86">
        <v>0.29341822862625122</v>
      </c>
      <c r="CV39" s="86">
        <v>0.73503363132476807</v>
      </c>
      <c r="CW39" s="86">
        <v>0.83568710088729858</v>
      </c>
      <c r="CX39" s="86">
        <v>0.70654958486557007</v>
      </c>
      <c r="CY39" s="86">
        <v>0.39681357145309448</v>
      </c>
      <c r="CZ39" s="86">
        <v>0.474403977394104</v>
      </c>
      <c r="DA39" s="86">
        <v>0.65629905462265015</v>
      </c>
      <c r="DB39" s="86">
        <v>0.53114670515060425</v>
      </c>
      <c r="DC39" s="86">
        <v>0.54777318239212036</v>
      </c>
      <c r="DD39" s="86">
        <v>0.53514569997787476</v>
      </c>
      <c r="DE39" s="86">
        <v>0.60552805662155151</v>
      </c>
      <c r="DF39" s="86">
        <v>0.5678330659866333</v>
      </c>
      <c r="DG39" s="86">
        <v>0.33971512317657471</v>
      </c>
      <c r="DH39" s="86">
        <v>9.7674459218978882E-2</v>
      </c>
      <c r="DI39" s="86">
        <v>-4.9629293382167816E-2</v>
      </c>
      <c r="DJ39" s="86">
        <v>3.8587160408496857E-2</v>
      </c>
      <c r="DK39" s="86">
        <v>0.19547104835510254</v>
      </c>
      <c r="DL39" s="86">
        <v>0.18140208721160889</v>
      </c>
      <c r="DM39" s="86">
        <v>-0.11060973256826401</v>
      </c>
      <c r="DN39" s="86">
        <v>-0.16391244530677795</v>
      </c>
      <c r="DO39" s="86">
        <v>-1.7455101013183594E-2</v>
      </c>
      <c r="DP39" s="86">
        <v>0.28529176115989685</v>
      </c>
      <c r="DQ39" s="86">
        <v>0.28454485535621643</v>
      </c>
      <c r="DR39" s="86">
        <v>0.17145547270774841</v>
      </c>
      <c r="DS39" s="86">
        <v>0.44384953379631042</v>
      </c>
      <c r="DT39" s="86">
        <v>0.99822181463241577</v>
      </c>
      <c r="DU39" s="86">
        <v>1.0953017473220825</v>
      </c>
      <c r="DV39" s="86">
        <v>0.89818143844604492</v>
      </c>
      <c r="DW39" s="86">
        <v>0.58018183708190918</v>
      </c>
      <c r="DX39" s="86">
        <v>0.65616464614868164</v>
      </c>
      <c r="DY39" s="86">
        <v>0.90630382299423218</v>
      </c>
      <c r="DZ39" s="86">
        <v>0.79051822423934937</v>
      </c>
      <c r="EA39" s="86">
        <v>0.80829060077667236</v>
      </c>
      <c r="EB39" s="86">
        <v>0.80893087387084961</v>
      </c>
      <c r="EC39" s="86">
        <v>0.88194680213928223</v>
      </c>
      <c r="ED39" s="86">
        <v>0.83358919620513916</v>
      </c>
      <c r="EE39" s="86">
        <v>0.61496418714523315</v>
      </c>
      <c r="EF39" s="86">
        <v>0.39191529154777527</v>
      </c>
      <c r="EG39" s="86">
        <v>0.27944678068161011</v>
      </c>
      <c r="EH39" s="86">
        <v>0.32898193597793579</v>
      </c>
      <c r="EI39" s="86">
        <v>0.48740866780281067</v>
      </c>
      <c r="EJ39" s="86">
        <v>0.46161273121833801</v>
      </c>
      <c r="EK39" s="86">
        <v>4.7254957258701324E-2</v>
      </c>
      <c r="EL39" s="86">
        <v>4.0772046893835068E-2</v>
      </c>
      <c r="EM39" s="86">
        <v>0.15668049454689026</v>
      </c>
      <c r="EN39" s="86">
        <v>0.41714608669281006</v>
      </c>
      <c r="EO39" s="86">
        <v>0.43303275108337402</v>
      </c>
      <c r="EP39" s="86">
        <v>0.3211129903793335</v>
      </c>
      <c r="EQ39" s="86">
        <v>0.66104847192764282</v>
      </c>
      <c r="ER39" s="86">
        <v>1.3782237768173218</v>
      </c>
      <c r="ES39" s="86">
        <v>1.4701441526412964</v>
      </c>
      <c r="ET39" s="86">
        <v>1.1748673915863037</v>
      </c>
      <c r="EU39" s="86">
        <v>0.84493649005889893</v>
      </c>
      <c r="EV39" s="86">
        <v>0.9185982346534729</v>
      </c>
      <c r="EW39" s="86">
        <v>61.996257781982422</v>
      </c>
      <c r="EX39" s="86">
        <v>60.687210083007813</v>
      </c>
      <c r="EY39" s="86">
        <v>59.330936431884766</v>
      </c>
      <c r="EZ39" s="86">
        <v>57.969558715820313</v>
      </c>
      <c r="FA39" s="86">
        <v>57.120494842529297</v>
      </c>
      <c r="FB39" s="86">
        <v>55.912033081054688</v>
      </c>
      <c r="FC39" s="86">
        <v>55.495754241943359</v>
      </c>
      <c r="FD39" s="86">
        <v>57.698219299316406</v>
      </c>
      <c r="FE39" s="86">
        <v>61.176036834716797</v>
      </c>
      <c r="FF39" s="86">
        <v>64.78900146484375</v>
      </c>
      <c r="FG39" s="86">
        <v>67.97552490234375</v>
      </c>
      <c r="FH39" s="86">
        <v>70.693161010742188</v>
      </c>
      <c r="FI39" s="86">
        <v>73.042274475097656</v>
      </c>
      <c r="FJ39" s="86">
        <v>75.279045104980469</v>
      </c>
      <c r="FK39" s="86">
        <v>76.869697570800781</v>
      </c>
      <c r="FL39" s="86">
        <v>76.952522277832031</v>
      </c>
      <c r="FM39" s="86">
        <v>76.882331848144531</v>
      </c>
      <c r="FN39" s="86">
        <v>76.282806396484375</v>
      </c>
      <c r="FO39" s="86">
        <v>74.325904846191406</v>
      </c>
      <c r="FP39" s="86">
        <v>71.966606140136719</v>
      </c>
      <c r="FQ39" s="86">
        <v>69.299140930175781</v>
      </c>
      <c r="FR39" s="86">
        <v>67.213890075683594</v>
      </c>
      <c r="FS39" s="86">
        <v>65.515396118164063</v>
      </c>
      <c r="FT39" s="86">
        <v>63.595409393310547</v>
      </c>
      <c r="FU39" s="86">
        <v>0.2590155303478241</v>
      </c>
      <c r="FV39" s="86">
        <v>0.28154534101486206</v>
      </c>
      <c r="FW39" s="86">
        <v>0.26482093334197998</v>
      </c>
      <c r="FX39" s="86">
        <v>146.77272033691406</v>
      </c>
      <c r="FY39" s="86">
        <v>1</v>
      </c>
    </row>
    <row r="40" spans="1:181" x14ac:dyDescent="0.25">
      <c r="A40" t="s">
        <v>186</v>
      </c>
      <c r="B40" t="s">
        <v>236</v>
      </c>
      <c r="C40" t="s">
        <v>2</v>
      </c>
      <c r="D40" t="s">
        <v>202</v>
      </c>
      <c r="E40" t="s">
        <v>205</v>
      </c>
      <c r="F40" t="s">
        <v>180</v>
      </c>
      <c r="G40" t="s">
        <v>1</v>
      </c>
      <c r="H40" s="86">
        <v>1212</v>
      </c>
      <c r="I40" s="86">
        <v>3.0099222660064697</v>
      </c>
      <c r="J40" s="86">
        <v>2.9661281108856201</v>
      </c>
      <c r="K40" s="86">
        <v>2.8831541538238525</v>
      </c>
      <c r="L40" s="86">
        <v>2.8906588554382324</v>
      </c>
      <c r="M40" s="86">
        <v>2.8902525901794434</v>
      </c>
      <c r="N40" s="86">
        <v>2.8769299983978271</v>
      </c>
      <c r="O40" s="86">
        <v>3.103365421295166</v>
      </c>
      <c r="P40" s="86">
        <v>3.2789726257324219</v>
      </c>
      <c r="Q40" s="86">
        <v>3.3363273143768311</v>
      </c>
      <c r="R40" s="86">
        <v>3.0479898452758789</v>
      </c>
      <c r="S40" s="86">
        <v>2.9087131023406982</v>
      </c>
      <c r="T40" s="86">
        <v>2.8008391857147217</v>
      </c>
      <c r="U40" s="86">
        <v>2.4371790885925293</v>
      </c>
      <c r="V40" s="86">
        <v>2.3053889274597168</v>
      </c>
      <c r="W40" s="86">
        <v>2.269014835357666</v>
      </c>
      <c r="X40" s="86">
        <v>2.3079333305358887</v>
      </c>
      <c r="Y40" s="86">
        <v>2.577329158782959</v>
      </c>
      <c r="Z40" s="86">
        <v>2.7497317790985107</v>
      </c>
      <c r="AA40" s="86">
        <v>3.2221877574920654</v>
      </c>
      <c r="AB40" s="86">
        <v>3.3865666389465332</v>
      </c>
      <c r="AC40" s="86">
        <v>3.4835171699523926</v>
      </c>
      <c r="AD40" s="86">
        <v>3.5013928413391113</v>
      </c>
      <c r="AE40" s="86">
        <v>3.321037769317627</v>
      </c>
      <c r="AF40" s="86">
        <v>3.0961463451385498</v>
      </c>
      <c r="AG40" s="86">
        <v>-0.65553593635559082</v>
      </c>
      <c r="AH40" s="86">
        <v>-0.61065477132797241</v>
      </c>
      <c r="AI40" s="86">
        <v>-0.66246342658996582</v>
      </c>
      <c r="AJ40" s="86">
        <v>-0.60841077566146851</v>
      </c>
      <c r="AK40" s="86">
        <v>-0.62514317035675049</v>
      </c>
      <c r="AL40" s="86">
        <v>-0.6466791033744812</v>
      </c>
      <c r="AM40" s="86">
        <v>-0.5483887791633606</v>
      </c>
      <c r="AN40" s="86">
        <v>-0.57121974229812622</v>
      </c>
      <c r="AO40" s="86">
        <v>-0.62041360139846802</v>
      </c>
      <c r="AP40" s="86">
        <v>-0.60009992122650146</v>
      </c>
      <c r="AQ40" s="86">
        <v>-0.50608521699905396</v>
      </c>
      <c r="AR40" s="86">
        <v>-0.46958005428314209</v>
      </c>
      <c r="AS40" s="86">
        <v>-0.57176101207733154</v>
      </c>
      <c r="AT40" s="86">
        <v>-0.53794980049133301</v>
      </c>
      <c r="AU40" s="86">
        <v>-0.50128740072250366</v>
      </c>
      <c r="AV40" s="86">
        <v>-0.37456789612770081</v>
      </c>
      <c r="AW40" s="86">
        <v>-0.1808694452047348</v>
      </c>
      <c r="AX40" s="86">
        <v>-0.17771638929843903</v>
      </c>
      <c r="AY40" s="86">
        <v>-0.15603974461555481</v>
      </c>
      <c r="AZ40" s="86">
        <v>-0.24241666495800018</v>
      </c>
      <c r="BA40" s="86">
        <v>-0.22702088952064514</v>
      </c>
      <c r="BB40" s="86">
        <v>-0.43069714307785034</v>
      </c>
      <c r="BC40" s="86">
        <v>-0.67042452096939087</v>
      </c>
      <c r="BD40" s="86">
        <v>-0.72027140855789185</v>
      </c>
      <c r="BE40" s="86">
        <v>-0.36298885941505432</v>
      </c>
      <c r="BF40" s="86">
        <v>-0.31859320402145386</v>
      </c>
      <c r="BG40" s="86">
        <v>-0.36893010139465332</v>
      </c>
      <c r="BH40" s="86">
        <v>-0.31265640258789063</v>
      </c>
      <c r="BI40" s="86">
        <v>-0.33413347601890564</v>
      </c>
      <c r="BJ40" s="86">
        <v>-0.36360266804695129</v>
      </c>
      <c r="BK40" s="86">
        <v>-0.25857493281364441</v>
      </c>
      <c r="BL40" s="86">
        <v>-0.29659298062324524</v>
      </c>
      <c r="BM40" s="86">
        <v>-0.32943695783615112</v>
      </c>
      <c r="BN40" s="86">
        <v>-0.36443072557449341</v>
      </c>
      <c r="BO40" s="86">
        <v>-0.27574458718299866</v>
      </c>
      <c r="BP40" s="86">
        <v>-0.24384063482284546</v>
      </c>
      <c r="BQ40" s="86">
        <v>-0.39092883467674255</v>
      </c>
      <c r="BR40" s="86">
        <v>-0.36243036389350891</v>
      </c>
      <c r="BS40" s="86">
        <v>-0.31807208061218262</v>
      </c>
      <c r="BT40" s="86">
        <v>-0.15836727619171143</v>
      </c>
      <c r="BU40" s="86">
        <v>5.8036666363477707E-2</v>
      </c>
      <c r="BV40" s="86">
        <v>9.3473181128501892E-2</v>
      </c>
      <c r="BW40" s="86">
        <v>0.14004196226596832</v>
      </c>
      <c r="BX40" s="86">
        <v>4.9676049500703812E-2</v>
      </c>
      <c r="BY40" s="86">
        <v>5.7936519384384155E-2</v>
      </c>
      <c r="BZ40" s="86">
        <v>-0.14150328934192657</v>
      </c>
      <c r="CA40" s="86">
        <v>-0.37264999747276306</v>
      </c>
      <c r="CB40" s="86">
        <v>-0.4209648072719574</v>
      </c>
      <c r="CC40" s="86">
        <v>-0.16037167608737946</v>
      </c>
      <c r="CD40" s="86">
        <v>-0.11631223559379578</v>
      </c>
      <c r="CE40" s="86">
        <v>-0.1656297892332077</v>
      </c>
      <c r="CF40" s="86">
        <v>-0.10781783610582352</v>
      </c>
      <c r="CG40" s="86">
        <v>-0.13258104026317596</v>
      </c>
      <c r="CH40" s="86">
        <v>-0.16754479706287384</v>
      </c>
      <c r="CI40" s="86">
        <v>-5.7850770652294159E-2</v>
      </c>
      <c r="CJ40" s="86">
        <v>-0.10638732463121414</v>
      </c>
      <c r="CK40" s="86">
        <v>-0.12790745496749878</v>
      </c>
      <c r="CL40" s="86">
        <v>-0.20120696723461151</v>
      </c>
      <c r="CM40" s="86">
        <v>-0.11621140688657761</v>
      </c>
      <c r="CN40" s="86">
        <v>-8.749418705701828E-2</v>
      </c>
      <c r="CO40" s="86">
        <v>-0.26568502187728882</v>
      </c>
      <c r="CP40" s="86">
        <v>-0.24086613953113556</v>
      </c>
      <c r="CQ40" s="86">
        <v>-0.19117769598960876</v>
      </c>
      <c r="CR40" s="86">
        <v>-8.6273849010467529E-3</v>
      </c>
      <c r="CS40" s="86">
        <v>0.22350230813026428</v>
      </c>
      <c r="CT40" s="86">
        <v>0.28129824995994568</v>
      </c>
      <c r="CU40" s="86">
        <v>0.34510725736618042</v>
      </c>
      <c r="CV40" s="86">
        <v>0.25197857618331909</v>
      </c>
      <c r="CW40" s="86">
        <v>0.25529715418815613</v>
      </c>
      <c r="CX40" s="86">
        <v>5.8791492134332657E-2</v>
      </c>
      <c r="CY40" s="86">
        <v>-0.16641224920749664</v>
      </c>
      <c r="CZ40" s="86">
        <v>-0.21366599202156067</v>
      </c>
      <c r="DA40" s="86">
        <v>4.2245518416166306E-2</v>
      </c>
      <c r="DB40" s="86">
        <v>8.5968732833862305E-2</v>
      </c>
      <c r="DC40" s="86">
        <v>3.7670519202947617E-2</v>
      </c>
      <c r="DD40" s="86">
        <v>9.7020730376243591E-2</v>
      </c>
      <c r="DE40" s="86">
        <v>6.8971388041973114E-2</v>
      </c>
      <c r="DF40" s="86">
        <v>2.8513079509139061E-2</v>
      </c>
      <c r="DG40" s="86">
        <v>0.14287339150905609</v>
      </c>
      <c r="DH40" s="86">
        <v>8.3818346261978149E-2</v>
      </c>
      <c r="DI40" s="86">
        <v>7.3622062802314758E-2</v>
      </c>
      <c r="DJ40" s="86">
        <v>-3.7983197718858719E-2</v>
      </c>
      <c r="DK40" s="86">
        <v>4.332178458571434E-2</v>
      </c>
      <c r="DL40" s="86">
        <v>6.8852253258228302E-2</v>
      </c>
      <c r="DM40" s="86">
        <v>-0.14044122397899628</v>
      </c>
      <c r="DN40" s="86">
        <v>-0.11930191516876221</v>
      </c>
      <c r="DO40" s="86">
        <v>-6.4283311367034912E-2</v>
      </c>
      <c r="DP40" s="86">
        <v>0.14111250638961792</v>
      </c>
      <c r="DQ40" s="86">
        <v>0.38896796107292175</v>
      </c>
      <c r="DR40" s="86">
        <v>0.46912333369255066</v>
      </c>
      <c r="DS40" s="86">
        <v>0.55017256736755371</v>
      </c>
      <c r="DT40" s="86">
        <v>0.45428109169006348</v>
      </c>
      <c r="DU40" s="86">
        <v>0.4526577889919281</v>
      </c>
      <c r="DV40" s="86">
        <v>0.25908628106117249</v>
      </c>
      <c r="DW40" s="86">
        <v>3.9825491607189178E-2</v>
      </c>
      <c r="DX40" s="86">
        <v>-6.3671632669866085E-3</v>
      </c>
      <c r="DY40" s="86">
        <v>0.33479258418083191</v>
      </c>
      <c r="DZ40" s="86">
        <v>0.37803032994270325</v>
      </c>
      <c r="EA40" s="86">
        <v>0.3312038779258728</v>
      </c>
      <c r="EB40" s="86">
        <v>0.39277508854866028</v>
      </c>
      <c r="EC40" s="86">
        <v>0.35998108983039856</v>
      </c>
      <c r="ED40" s="86">
        <v>0.31158950924873352</v>
      </c>
      <c r="EE40" s="86">
        <v>0.43268722295761108</v>
      </c>
      <c r="EF40" s="86">
        <v>0.35844510793685913</v>
      </c>
      <c r="EG40" s="86">
        <v>0.36459866166114807</v>
      </c>
      <c r="EH40" s="86">
        <v>0.19768600165843964</v>
      </c>
      <c r="EI40" s="86">
        <v>0.27366238832473755</v>
      </c>
      <c r="EJ40" s="86">
        <v>0.29459169507026672</v>
      </c>
      <c r="EK40" s="86">
        <v>4.0390942245721817E-2</v>
      </c>
      <c r="EL40" s="86">
        <v>5.6217513978481293E-2</v>
      </c>
      <c r="EM40" s="86">
        <v>0.11893202364444733</v>
      </c>
      <c r="EN40" s="86">
        <v>0.3573131263256073</v>
      </c>
      <c r="EO40" s="86">
        <v>0.62787407636642456</v>
      </c>
      <c r="EP40" s="86">
        <v>0.74031287431716919</v>
      </c>
      <c r="EQ40" s="86">
        <v>0.84625428915023804</v>
      </c>
      <c r="ER40" s="86">
        <v>0.74637383222579956</v>
      </c>
      <c r="ES40" s="86">
        <v>0.73761522769927979</v>
      </c>
      <c r="ET40" s="86">
        <v>0.54828011989593506</v>
      </c>
      <c r="EU40" s="86">
        <v>0.33760002255439758</v>
      </c>
      <c r="EV40" s="86">
        <v>0.29293942451477051</v>
      </c>
      <c r="EW40" s="86">
        <v>51.699405670166016</v>
      </c>
      <c r="EX40" s="86">
        <v>50.950729370117188</v>
      </c>
      <c r="EY40" s="86">
        <v>50.476291656494141</v>
      </c>
      <c r="EZ40" s="86">
        <v>49.937747955322266</v>
      </c>
      <c r="FA40" s="86">
        <v>49.255191802978516</v>
      </c>
      <c r="FB40" s="86">
        <v>48.617507934570313</v>
      </c>
      <c r="FC40" s="86">
        <v>48.584495544433594</v>
      </c>
      <c r="FD40" s="86">
        <v>50.121646881103516</v>
      </c>
      <c r="FE40" s="86">
        <v>52.444656372070313</v>
      </c>
      <c r="FF40" s="86">
        <v>54.792594909667969</v>
      </c>
      <c r="FG40" s="86">
        <v>57.325813293457031</v>
      </c>
      <c r="FH40" s="86">
        <v>59.743350982666016</v>
      </c>
      <c r="FI40" s="86">
        <v>60.923389434814453</v>
      </c>
      <c r="FJ40" s="86">
        <v>62.592830657958984</v>
      </c>
      <c r="FK40" s="86">
        <v>63.387119293212891</v>
      </c>
      <c r="FL40" s="86">
        <v>63.110164642333984</v>
      </c>
      <c r="FM40" s="86">
        <v>62.089000701904297</v>
      </c>
      <c r="FN40" s="86">
        <v>61.298179626464844</v>
      </c>
      <c r="FO40" s="86">
        <v>60.507343292236328</v>
      </c>
      <c r="FP40" s="86">
        <v>57.875316619873047</v>
      </c>
      <c r="FQ40" s="86">
        <v>55.447830200195313</v>
      </c>
      <c r="FR40" s="86">
        <v>54.053543090820313</v>
      </c>
      <c r="FS40" s="86">
        <v>53.222454071044922</v>
      </c>
      <c r="FT40" s="86">
        <v>52.354347229003906</v>
      </c>
      <c r="FU40" s="86">
        <v>0.30160495638847351</v>
      </c>
      <c r="FV40" s="86">
        <v>0.34377813339233398</v>
      </c>
      <c r="FW40" s="86">
        <v>0.29822438955307007</v>
      </c>
      <c r="FX40" s="86">
        <v>168.18182373046875</v>
      </c>
      <c r="FY40" s="86">
        <v>1</v>
      </c>
    </row>
    <row r="41" spans="1:181" x14ac:dyDescent="0.25">
      <c r="A41" t="s">
        <v>186</v>
      </c>
      <c r="B41" t="s">
        <v>236</v>
      </c>
      <c r="C41" t="s">
        <v>2</v>
      </c>
      <c r="D41" t="s">
        <v>202</v>
      </c>
      <c r="E41" t="s">
        <v>205</v>
      </c>
      <c r="F41" t="s">
        <v>181</v>
      </c>
      <c r="G41" t="s">
        <v>1</v>
      </c>
      <c r="H41" s="86">
        <v>572</v>
      </c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  <c r="EO41" s="86"/>
      <c r="EP41" s="86"/>
      <c r="EQ41" s="86"/>
      <c r="ER41" s="86"/>
      <c r="ES41" s="86"/>
      <c r="ET41" s="86"/>
      <c r="EU41" s="86"/>
      <c r="EV41" s="86"/>
      <c r="EW41" s="86"/>
      <c r="EX41" s="86"/>
      <c r="EY41" s="86"/>
      <c r="EZ41" s="86"/>
      <c r="FA41" s="86"/>
      <c r="FB41" s="86"/>
      <c r="FC41" s="86"/>
      <c r="FD41" s="86"/>
      <c r="FE41" s="86"/>
      <c r="FF41" s="86"/>
      <c r="FG41" s="86"/>
      <c r="FH41" s="86"/>
      <c r="FI41" s="86"/>
      <c r="FJ41" s="86"/>
      <c r="FK41" s="86"/>
      <c r="FL41" s="86"/>
      <c r="FM41" s="86"/>
      <c r="FN41" s="86"/>
      <c r="FO41" s="86"/>
      <c r="FP41" s="86"/>
      <c r="FQ41" s="86"/>
      <c r="FR41" s="86"/>
      <c r="FS41" s="86"/>
      <c r="FT41" s="86"/>
      <c r="FU41" s="86"/>
      <c r="FV41" s="86"/>
      <c r="FW41" s="86"/>
      <c r="FX41" s="86">
        <v>31.090909957885742</v>
      </c>
      <c r="FY41" s="86">
        <v>0</v>
      </c>
    </row>
    <row r="42" spans="1:181" x14ac:dyDescent="0.25">
      <c r="A42" t="s">
        <v>186</v>
      </c>
      <c r="B42" t="s">
        <v>236</v>
      </c>
      <c r="C42" t="s">
        <v>2</v>
      </c>
      <c r="D42" t="s">
        <v>202</v>
      </c>
      <c r="E42" t="s">
        <v>205</v>
      </c>
      <c r="F42" t="s">
        <v>182</v>
      </c>
      <c r="G42" t="s">
        <v>1</v>
      </c>
      <c r="H42" s="86">
        <v>3007</v>
      </c>
      <c r="I42" s="86">
        <v>3.4357566833496094</v>
      </c>
      <c r="J42" s="86">
        <v>3.0762989521026611</v>
      </c>
      <c r="K42" s="86">
        <v>3.0112504959106445</v>
      </c>
      <c r="L42" s="86">
        <v>3.0593545436859131</v>
      </c>
      <c r="M42" s="86">
        <v>3.1854329109191895</v>
      </c>
      <c r="N42" s="86">
        <v>3.5215356349945068</v>
      </c>
      <c r="O42" s="86">
        <v>4.1292586326599121</v>
      </c>
      <c r="P42" s="86">
        <v>4.8299694061279297</v>
      </c>
      <c r="Q42" s="86">
        <v>4.5684328079223633</v>
      </c>
      <c r="R42" s="86">
        <v>4.5193452835083008</v>
      </c>
      <c r="S42" s="86">
        <v>4.305842399597168</v>
      </c>
      <c r="T42" s="86">
        <v>4.2247886657714844</v>
      </c>
      <c r="U42" s="86">
        <v>4.0770463943481445</v>
      </c>
      <c r="V42" s="86">
        <v>4.0728068351745605</v>
      </c>
      <c r="W42" s="86">
        <v>4.1534953117370605</v>
      </c>
      <c r="X42" s="86">
        <v>4.155428409576416</v>
      </c>
      <c r="Y42" s="86">
        <v>4.3593482971191406</v>
      </c>
      <c r="Z42" s="86">
        <v>4.7316412925720215</v>
      </c>
      <c r="AA42" s="86">
        <v>5.2242751121520996</v>
      </c>
      <c r="AB42" s="86">
        <v>5.3618764877319336</v>
      </c>
      <c r="AC42" s="86">
        <v>5.5563273429870605</v>
      </c>
      <c r="AD42" s="86">
        <v>5.0452804565429688</v>
      </c>
      <c r="AE42" s="86">
        <v>4.3912491798400879</v>
      </c>
      <c r="AF42" s="86">
        <v>3.8000328540802002</v>
      </c>
      <c r="AG42" s="86">
        <v>-0.57565701007843018</v>
      </c>
      <c r="AH42" s="86">
        <v>-0.75191092491149902</v>
      </c>
      <c r="AI42" s="86">
        <v>-0.68262428045272827</v>
      </c>
      <c r="AJ42" s="86">
        <v>-0.61482012271881104</v>
      </c>
      <c r="AK42" s="86">
        <v>-0.58176732063293457</v>
      </c>
      <c r="AL42" s="86">
        <v>-0.51618051528930664</v>
      </c>
      <c r="AM42" s="86">
        <v>-0.56224864721298218</v>
      </c>
      <c r="AN42" s="86">
        <v>-0.23029370605945587</v>
      </c>
      <c r="AO42" s="86">
        <v>-0.35134229063987732</v>
      </c>
      <c r="AP42" s="86">
        <v>-0.31913414597511292</v>
      </c>
      <c r="AQ42" s="86">
        <v>-0.40168574452400208</v>
      </c>
      <c r="AR42" s="86">
        <v>-0.37185090780258179</v>
      </c>
      <c r="AS42" s="86">
        <v>-0.38195013999938965</v>
      </c>
      <c r="AT42" s="86">
        <v>-0.30701181292533875</v>
      </c>
      <c r="AU42" s="86">
        <v>-0.1178387850522995</v>
      </c>
      <c r="AV42" s="86">
        <v>-5.7690903544425964E-2</v>
      </c>
      <c r="AW42" s="86">
        <v>6.4342081546783447E-2</v>
      </c>
      <c r="AX42" s="86">
        <v>9.4181902706623077E-2</v>
      </c>
      <c r="AY42" s="86">
        <v>0.16980834305286407</v>
      </c>
      <c r="AZ42" s="86">
        <v>-7.3914021253585815E-2</v>
      </c>
      <c r="BA42" s="86">
        <v>-0.14041492342948914</v>
      </c>
      <c r="BB42" s="86">
        <v>-0.51856315135955811</v>
      </c>
      <c r="BC42" s="86">
        <v>-0.59594082832336426</v>
      </c>
      <c r="BD42" s="86">
        <v>-0.62778544425964355</v>
      </c>
      <c r="BE42" s="86">
        <v>-0.41619369387626648</v>
      </c>
      <c r="BF42" s="86">
        <v>-0.59477627277374268</v>
      </c>
      <c r="BG42" s="86">
        <v>-0.52651560306549072</v>
      </c>
      <c r="BH42" s="86">
        <v>-0.45591488480567932</v>
      </c>
      <c r="BI42" s="86">
        <v>-0.42332372069358826</v>
      </c>
      <c r="BJ42" s="86">
        <v>-0.35204988718032837</v>
      </c>
      <c r="BK42" s="86">
        <v>-0.37195923924446106</v>
      </c>
      <c r="BL42" s="86">
        <v>-6.5829433500766754E-2</v>
      </c>
      <c r="BM42" s="86">
        <v>-0.18852834403514862</v>
      </c>
      <c r="BN42" s="86">
        <v>-0.17555935680866241</v>
      </c>
      <c r="BO42" s="86">
        <v>-0.2537834644317627</v>
      </c>
      <c r="BP42" s="86">
        <v>-0.22751885652542114</v>
      </c>
      <c r="BQ42" s="86">
        <v>-0.25352531671524048</v>
      </c>
      <c r="BR42" s="86">
        <v>-0.17911273241043091</v>
      </c>
      <c r="BS42" s="86">
        <v>9.3179326504468918E-3</v>
      </c>
      <c r="BT42" s="86">
        <v>7.2806887328624725E-2</v>
      </c>
      <c r="BU42" s="86">
        <v>0.19879187643527985</v>
      </c>
      <c r="BV42" s="86">
        <v>0.22995474934577942</v>
      </c>
      <c r="BW42" s="86">
        <v>0.31133937835693359</v>
      </c>
      <c r="BX42" s="86">
        <v>8.2774966955184937E-2</v>
      </c>
      <c r="BY42" s="86">
        <v>3.2292027026414871E-2</v>
      </c>
      <c r="BZ42" s="86">
        <v>-0.34361371397972107</v>
      </c>
      <c r="CA42" s="86">
        <v>-0.4332294762134552</v>
      </c>
      <c r="CB42" s="86">
        <v>-0.47090268135070801</v>
      </c>
      <c r="CC42" s="86">
        <v>-0.30574989318847656</v>
      </c>
      <c r="CD42" s="86">
        <v>-0.48594531416893005</v>
      </c>
      <c r="CE42" s="86">
        <v>-0.41839522123336792</v>
      </c>
      <c r="CF42" s="86">
        <v>-0.34585759043693542</v>
      </c>
      <c r="CG42" s="86">
        <v>-0.31358620524406433</v>
      </c>
      <c r="CH42" s="86">
        <v>-0.23837347328662872</v>
      </c>
      <c r="CI42" s="86">
        <v>-0.24016538262367249</v>
      </c>
      <c r="CJ42" s="86">
        <v>4.8078019171953201E-2</v>
      </c>
      <c r="CK42" s="86">
        <v>-7.5763903558254242E-2</v>
      </c>
      <c r="CL42" s="86">
        <v>-7.6119914650917053E-2</v>
      </c>
      <c r="CM42" s="86">
        <v>-0.15134677290916443</v>
      </c>
      <c r="CN42" s="86">
        <v>-0.12755490839481354</v>
      </c>
      <c r="CO42" s="86">
        <v>-0.16457867622375488</v>
      </c>
      <c r="CP42" s="86">
        <v>-9.0530224144458771E-2</v>
      </c>
      <c r="CQ42" s="86">
        <v>9.7386285662651062E-2</v>
      </c>
      <c r="CR42" s="86">
        <v>0.16318926215171814</v>
      </c>
      <c r="CS42" s="86">
        <v>0.29191139340400696</v>
      </c>
      <c r="CT42" s="86">
        <v>0.32399061322212219</v>
      </c>
      <c r="CU42" s="86">
        <v>0.40936332941055298</v>
      </c>
      <c r="CV42" s="86">
        <v>0.19129727780818939</v>
      </c>
      <c r="CW42" s="86">
        <v>0.15190833806991577</v>
      </c>
      <c r="CX42" s="86">
        <v>-0.22244425117969513</v>
      </c>
      <c r="CY42" s="86">
        <v>-0.32053610682487488</v>
      </c>
      <c r="CZ42" s="86">
        <v>-0.36224618554115295</v>
      </c>
      <c r="DA42" s="86">
        <v>-0.19530610740184784</v>
      </c>
      <c r="DB42" s="86">
        <v>-0.37711432576179504</v>
      </c>
      <c r="DC42" s="86">
        <v>-0.31027483940124512</v>
      </c>
      <c r="DD42" s="86">
        <v>-0.23580029606819153</v>
      </c>
      <c r="DE42" s="86">
        <v>-0.20384867489337921</v>
      </c>
      <c r="DF42" s="86">
        <v>-0.12469707429409027</v>
      </c>
      <c r="DG42" s="86">
        <v>-0.10837151110172272</v>
      </c>
      <c r="DH42" s="86">
        <v>0.16198547184467316</v>
      </c>
      <c r="DI42" s="86">
        <v>3.7000533193349838E-2</v>
      </c>
      <c r="DJ42" s="86">
        <v>2.3319533094763756E-2</v>
      </c>
      <c r="DK42" s="86">
        <v>-4.8910092562437057E-2</v>
      </c>
      <c r="DL42" s="86">
        <v>-2.7590962126851082E-2</v>
      </c>
      <c r="DM42" s="86">
        <v>-7.5632035732269287E-2</v>
      </c>
      <c r="DN42" s="86">
        <v>-1.947718090377748E-3</v>
      </c>
      <c r="DO42" s="86">
        <v>0.18545463681221008</v>
      </c>
      <c r="DP42" s="86">
        <v>0.25357162952423096</v>
      </c>
      <c r="DQ42" s="86">
        <v>0.38503092527389526</v>
      </c>
      <c r="DR42" s="86">
        <v>0.41802647709846497</v>
      </c>
      <c r="DS42" s="86">
        <v>0.50738728046417236</v>
      </c>
      <c r="DT42" s="86">
        <v>0.29981958866119385</v>
      </c>
      <c r="DU42" s="86">
        <v>0.27152463793754578</v>
      </c>
      <c r="DV42" s="86">
        <v>-0.10127479583024979</v>
      </c>
      <c r="DW42" s="86">
        <v>-0.20784273743629456</v>
      </c>
      <c r="DX42" s="86">
        <v>-0.2535896897315979</v>
      </c>
      <c r="DY42" s="86">
        <v>-3.5842806100845337E-2</v>
      </c>
      <c r="DZ42" s="86">
        <v>-0.2199796736240387</v>
      </c>
      <c r="EA42" s="86">
        <v>-0.15416614711284637</v>
      </c>
      <c r="EB42" s="86">
        <v>-7.6895058155059814E-2</v>
      </c>
      <c r="EC42" s="86">
        <v>-4.5405112206935883E-2</v>
      </c>
      <c r="ED42" s="86">
        <v>3.9433594793081284E-2</v>
      </c>
      <c r="EE42" s="86">
        <v>8.1917896866798401E-2</v>
      </c>
      <c r="EF42" s="86">
        <v>0.32644975185394287</v>
      </c>
      <c r="EG42" s="86">
        <v>0.19981446862220764</v>
      </c>
      <c r="EH42" s="86">
        <v>0.16689430177211761</v>
      </c>
      <c r="EI42" s="86">
        <v>9.8992206156253815E-2</v>
      </c>
      <c r="EJ42" s="86">
        <v>0.11674109846353531</v>
      </c>
      <c r="EK42" s="86">
        <v>5.2792791277170181E-2</v>
      </c>
      <c r="EL42" s="86">
        <v>0.12595134973526001</v>
      </c>
      <c r="EM42" s="86">
        <v>0.31261134147644043</v>
      </c>
      <c r="EN42" s="86">
        <v>0.38406941294670105</v>
      </c>
      <c r="EO42" s="86">
        <v>0.51948070526123047</v>
      </c>
      <c r="EP42" s="86">
        <v>0.5537993311882019</v>
      </c>
      <c r="EQ42" s="86">
        <v>0.64891833066940308</v>
      </c>
      <c r="ER42" s="86">
        <v>0.4565085768699646</v>
      </c>
      <c r="ES42" s="86">
        <v>0.44423159956932068</v>
      </c>
      <c r="ET42" s="86">
        <v>7.3674656450748444E-2</v>
      </c>
      <c r="EU42" s="86">
        <v>-4.5131407678127289E-2</v>
      </c>
      <c r="EV42" s="86">
        <v>-9.6706941723823547E-2</v>
      </c>
      <c r="EW42" s="86">
        <v>53.974483489990234</v>
      </c>
      <c r="EX42" s="86">
        <v>53.154731750488281</v>
      </c>
      <c r="EY42" s="86">
        <v>52.520370483398438</v>
      </c>
      <c r="EZ42" s="86">
        <v>51.886394500732422</v>
      </c>
      <c r="FA42" s="86">
        <v>51.223003387451172</v>
      </c>
      <c r="FB42" s="86">
        <v>50.730083465576172</v>
      </c>
      <c r="FC42" s="86">
        <v>50.745323181152344</v>
      </c>
      <c r="FD42" s="86">
        <v>52.724166870117188</v>
      </c>
      <c r="FE42" s="86">
        <v>55.930858612060547</v>
      </c>
      <c r="FF42" s="86">
        <v>58.886497497558594</v>
      </c>
      <c r="FG42" s="86">
        <v>62.098060607910156</v>
      </c>
      <c r="FH42" s="86">
        <v>64.953948974609375</v>
      </c>
      <c r="FI42" s="86">
        <v>67.659454345703125</v>
      </c>
      <c r="FJ42" s="86">
        <v>69.431083679199219</v>
      </c>
      <c r="FK42" s="86">
        <v>70.584632873535156</v>
      </c>
      <c r="FL42" s="86">
        <v>70.624565124511719</v>
      </c>
      <c r="FM42" s="86">
        <v>69.51898193359375</v>
      </c>
      <c r="FN42" s="86">
        <v>67.5533447265625</v>
      </c>
      <c r="FO42" s="86">
        <v>65.074867248535156</v>
      </c>
      <c r="FP42" s="86">
        <v>61.392097473144531</v>
      </c>
      <c r="FQ42" s="86">
        <v>58.658397674560547</v>
      </c>
      <c r="FR42" s="86">
        <v>57.149852752685547</v>
      </c>
      <c r="FS42" s="86">
        <v>55.931453704833984</v>
      </c>
      <c r="FT42" s="86">
        <v>54.935352325439453</v>
      </c>
      <c r="FU42" s="86">
        <v>0.15094597637653351</v>
      </c>
      <c r="FV42" s="86">
        <v>0.17103965580463409</v>
      </c>
      <c r="FW42" s="86">
        <v>0.15605373680591583</v>
      </c>
      <c r="FX42" s="86">
        <v>282.72726440429688</v>
      </c>
      <c r="FY42" s="86">
        <v>1</v>
      </c>
    </row>
    <row r="43" spans="1:181" x14ac:dyDescent="0.25">
      <c r="A43" t="s">
        <v>186</v>
      </c>
      <c r="B43" t="s">
        <v>236</v>
      </c>
      <c r="C43" t="s">
        <v>2</v>
      </c>
      <c r="D43" t="s">
        <v>202</v>
      </c>
      <c r="E43" t="s">
        <v>205</v>
      </c>
      <c r="F43" t="s">
        <v>183</v>
      </c>
      <c r="G43" t="s">
        <v>1</v>
      </c>
      <c r="H43" s="86">
        <v>3589</v>
      </c>
      <c r="I43" s="86">
        <v>5.1034002304077148</v>
      </c>
      <c r="J43" s="86">
        <v>4.7245116233825684</v>
      </c>
      <c r="K43" s="86">
        <v>4.5158190727233887</v>
      </c>
      <c r="L43" s="86">
        <v>4.4111618995666504</v>
      </c>
      <c r="M43" s="86">
        <v>4.2027888298034668</v>
      </c>
      <c r="N43" s="86">
        <v>4.496330738067627</v>
      </c>
      <c r="O43" s="86">
        <v>5.0898036956787109</v>
      </c>
      <c r="P43" s="86">
        <v>5.5231156349182129</v>
      </c>
      <c r="Q43" s="86">
        <v>5.3426237106323242</v>
      </c>
      <c r="R43" s="86">
        <v>5.6337909698486328</v>
      </c>
      <c r="S43" s="86">
        <v>5.6681818962097168</v>
      </c>
      <c r="T43" s="86">
        <v>5.7197871208190918</v>
      </c>
      <c r="U43" s="86">
        <v>5.673485279083252</v>
      </c>
      <c r="V43" s="86">
        <v>5.6402010917663574</v>
      </c>
      <c r="W43" s="86">
        <v>5.7000513076782227</v>
      </c>
      <c r="X43" s="86">
        <v>5.7065029144287109</v>
      </c>
      <c r="Y43" s="86">
        <v>6.042487621307373</v>
      </c>
      <c r="Z43" s="86">
        <v>6.697594165802002</v>
      </c>
      <c r="AA43" s="86">
        <v>6.8974380493164063</v>
      </c>
      <c r="AB43" s="86">
        <v>6.9957923889160156</v>
      </c>
      <c r="AC43" s="86">
        <v>7.251434326171875</v>
      </c>
      <c r="AD43" s="86">
        <v>7.0282540321350098</v>
      </c>
      <c r="AE43" s="86">
        <v>6.2416973114013672</v>
      </c>
      <c r="AF43" s="86">
        <v>5.6232295036315918</v>
      </c>
      <c r="AG43" s="86">
        <v>-1.8220628499984741</v>
      </c>
      <c r="AH43" s="86">
        <v>-1.8296812772750854</v>
      </c>
      <c r="AI43" s="86">
        <v>-1.7795060873031616</v>
      </c>
      <c r="AJ43" s="86">
        <v>-1.8700424432754517</v>
      </c>
      <c r="AK43" s="86">
        <v>-2.0044136047363281</v>
      </c>
      <c r="AL43" s="86">
        <v>-2.023881196975708</v>
      </c>
      <c r="AM43" s="86">
        <v>-2.0007705688476563</v>
      </c>
      <c r="AN43" s="86">
        <v>-1.8040245771408081</v>
      </c>
      <c r="AO43" s="86">
        <v>-1.5741350650787354</v>
      </c>
      <c r="AP43" s="86">
        <v>-1.1437842845916748</v>
      </c>
      <c r="AQ43" s="86">
        <v>-1.0352832078933716</v>
      </c>
      <c r="AR43" s="86">
        <v>-0.65005731582641602</v>
      </c>
      <c r="AS43" s="86">
        <v>-0.56924259662628174</v>
      </c>
      <c r="AT43" s="86">
        <v>-0.60067057609558105</v>
      </c>
      <c r="AU43" s="86">
        <v>-0.55568748712539673</v>
      </c>
      <c r="AV43" s="86">
        <v>-0.50543195009231567</v>
      </c>
      <c r="AW43" s="86">
        <v>-0.13746604323387146</v>
      </c>
      <c r="AX43" s="86">
        <v>-0.24646255373954773</v>
      </c>
      <c r="AY43" s="86">
        <v>-0.40045788884162903</v>
      </c>
      <c r="AZ43" s="86">
        <v>-0.33223870396614075</v>
      </c>
      <c r="BA43" s="86">
        <v>-0.70743584632873535</v>
      </c>
      <c r="BB43" s="86">
        <v>-1.2887259721755981</v>
      </c>
      <c r="BC43" s="86">
        <v>-1.758297324180603</v>
      </c>
      <c r="BD43" s="86">
        <v>-1.8911803960800171</v>
      </c>
      <c r="BE43" s="86">
        <v>-1.2496730089187622</v>
      </c>
      <c r="BF43" s="86">
        <v>-1.2585839033126831</v>
      </c>
      <c r="BG43" s="86">
        <v>-1.2182936668395996</v>
      </c>
      <c r="BH43" s="86">
        <v>-1.3161772489547729</v>
      </c>
      <c r="BI43" s="86">
        <v>-1.4648256301879883</v>
      </c>
      <c r="BJ43" s="86">
        <v>-1.4891860485076904</v>
      </c>
      <c r="BK43" s="86">
        <v>-1.468616247177124</v>
      </c>
      <c r="BL43" s="86">
        <v>-1.2827458381652832</v>
      </c>
      <c r="BM43" s="86">
        <v>-1.1080882549285889</v>
      </c>
      <c r="BN43" s="86">
        <v>-0.6703905463218689</v>
      </c>
      <c r="BO43" s="86">
        <v>-0.56492102146148682</v>
      </c>
      <c r="BP43" s="86">
        <v>-0.26178199052810669</v>
      </c>
      <c r="BQ43" s="86">
        <v>-0.19509908556938171</v>
      </c>
      <c r="BR43" s="86">
        <v>-0.23494733870029449</v>
      </c>
      <c r="BS43" s="86">
        <v>-0.19545982778072357</v>
      </c>
      <c r="BT43" s="86">
        <v>-0.16142095625400543</v>
      </c>
      <c r="BU43" s="86">
        <v>0.21215470135211945</v>
      </c>
      <c r="BV43" s="86">
        <v>0.21951368451118469</v>
      </c>
      <c r="BW43" s="86">
        <v>0.10868645459413528</v>
      </c>
      <c r="BX43" s="86">
        <v>0.14971500635147095</v>
      </c>
      <c r="BY43" s="86">
        <v>-0.21259379386901855</v>
      </c>
      <c r="BZ43" s="86">
        <v>-0.73449647426605225</v>
      </c>
      <c r="CA43" s="86">
        <v>-1.1883852481842041</v>
      </c>
      <c r="CB43" s="86">
        <v>-1.3145802021026611</v>
      </c>
      <c r="CC43" s="86">
        <v>-0.85323762893676758</v>
      </c>
      <c r="CD43" s="86">
        <v>-0.86304360628128052</v>
      </c>
      <c r="CE43" s="86">
        <v>-0.82959967851638794</v>
      </c>
      <c r="CF43" s="86">
        <v>-0.93257200717926025</v>
      </c>
      <c r="CG43" s="86">
        <v>-1.0911086797714233</v>
      </c>
      <c r="CH43" s="86">
        <v>-1.1188578605651855</v>
      </c>
      <c r="CI43" s="86">
        <v>-1.1000477075576782</v>
      </c>
      <c r="CJ43" s="86">
        <v>-0.92170989513397217</v>
      </c>
      <c r="CK43" s="86">
        <v>-0.78530573844909668</v>
      </c>
      <c r="CL43" s="86">
        <v>-0.34251949191093445</v>
      </c>
      <c r="CM43" s="86">
        <v>-0.23914967477321625</v>
      </c>
      <c r="CN43" s="86">
        <v>7.136310450732708E-3</v>
      </c>
      <c r="CO43" s="86">
        <v>6.4031586050987244E-2</v>
      </c>
      <c r="CP43" s="86">
        <v>1.8351443111896515E-2</v>
      </c>
      <c r="CQ43" s="86">
        <v>5.4032754153013229E-2</v>
      </c>
      <c r="CR43" s="86">
        <v>7.6840013265609741E-2</v>
      </c>
      <c r="CS43" s="86">
        <v>0.45430096983909607</v>
      </c>
      <c r="CT43" s="86">
        <v>0.54224741458892822</v>
      </c>
      <c r="CU43" s="86">
        <v>0.46131828427314758</v>
      </c>
      <c r="CV43" s="86">
        <v>0.48351466655731201</v>
      </c>
      <c r="CW43" s="86">
        <v>0.1301322877407074</v>
      </c>
      <c r="CX43" s="86">
        <v>-0.35063877701759338</v>
      </c>
      <c r="CY43" s="86">
        <v>-0.79366594552993774</v>
      </c>
      <c r="CZ43" s="86">
        <v>-0.91522872447967529</v>
      </c>
      <c r="DA43" s="86">
        <v>-0.45680221915245056</v>
      </c>
      <c r="DB43" s="86">
        <v>-0.46750330924987793</v>
      </c>
      <c r="DC43" s="86">
        <v>-0.44090569019317627</v>
      </c>
      <c r="DD43" s="86">
        <v>-0.54896670579910278</v>
      </c>
      <c r="DE43" s="86">
        <v>-0.71739166975021362</v>
      </c>
      <c r="DF43" s="86">
        <v>-0.74852967262268066</v>
      </c>
      <c r="DG43" s="86">
        <v>-0.73147916793823242</v>
      </c>
      <c r="DH43" s="86">
        <v>-0.56067389249801636</v>
      </c>
      <c r="DI43" s="86">
        <v>-0.46252316236495972</v>
      </c>
      <c r="DJ43" s="86">
        <v>-1.4648414216935635E-2</v>
      </c>
      <c r="DK43" s="86">
        <v>8.6621694266796112E-2</v>
      </c>
      <c r="DL43" s="86">
        <v>0.27605462074279785</v>
      </c>
      <c r="DM43" s="86">
        <v>0.3231622576713562</v>
      </c>
      <c r="DN43" s="86">
        <v>0.27165022492408752</v>
      </c>
      <c r="DO43" s="86">
        <v>0.30352532863616943</v>
      </c>
      <c r="DP43" s="86">
        <v>0.31510096788406372</v>
      </c>
      <c r="DQ43" s="86">
        <v>0.69644725322723389</v>
      </c>
      <c r="DR43" s="86">
        <v>0.86498111486434937</v>
      </c>
      <c r="DS43" s="86">
        <v>0.81395012140274048</v>
      </c>
      <c r="DT43" s="86">
        <v>0.81731432676315308</v>
      </c>
      <c r="DU43" s="86">
        <v>0.47285836935043335</v>
      </c>
      <c r="DV43" s="86">
        <v>3.3218894153833389E-2</v>
      </c>
      <c r="DW43" s="86">
        <v>-0.398946613073349</v>
      </c>
      <c r="DX43" s="86">
        <v>-0.51587718725204468</v>
      </c>
      <c r="DY43" s="86">
        <v>0.11558753997087479</v>
      </c>
      <c r="DZ43" s="86">
        <v>0.10359404981136322</v>
      </c>
      <c r="EA43" s="86">
        <v>0.12030672281980515</v>
      </c>
      <c r="EB43" s="86">
        <v>4.8983986489474773E-3</v>
      </c>
      <c r="EC43" s="86">
        <v>-0.17780368030071259</v>
      </c>
      <c r="ED43" s="86">
        <v>-0.21383462846279144</v>
      </c>
      <c r="EE43" s="86">
        <v>-0.19932478666305542</v>
      </c>
      <c r="EF43" s="86">
        <v>-3.939526155591011E-2</v>
      </c>
      <c r="EG43" s="86">
        <v>3.5235963296145201E-3</v>
      </c>
      <c r="EH43" s="86">
        <v>0.45874536037445068</v>
      </c>
      <c r="EI43" s="86">
        <v>0.5569838285446167</v>
      </c>
      <c r="EJ43" s="86">
        <v>0.66432994604110718</v>
      </c>
      <c r="EK43" s="86">
        <v>0.69730579853057861</v>
      </c>
      <c r="EL43" s="86">
        <v>0.63737344741821289</v>
      </c>
      <c r="EM43" s="86">
        <v>0.6637529730796814</v>
      </c>
      <c r="EN43" s="86">
        <v>0.65911197662353516</v>
      </c>
      <c r="EO43" s="86">
        <v>1.0460679531097412</v>
      </c>
      <c r="EP43" s="86">
        <v>1.3309574127197266</v>
      </c>
      <c r="EQ43" s="86">
        <v>1.3230944871902466</v>
      </c>
      <c r="ER43" s="86">
        <v>1.2992680072784424</v>
      </c>
      <c r="ES43" s="86">
        <v>0.96770042181015015</v>
      </c>
      <c r="ET43" s="86">
        <v>0.58744841814041138</v>
      </c>
      <c r="EU43" s="86">
        <v>0.17096540331840515</v>
      </c>
      <c r="EV43" s="86">
        <v>6.0722947120666504E-2</v>
      </c>
      <c r="EW43" s="86">
        <v>58.022647857666016</v>
      </c>
      <c r="EX43" s="86">
        <v>56.910533905029297</v>
      </c>
      <c r="EY43" s="86">
        <v>55.878326416015625</v>
      </c>
      <c r="EZ43" s="86">
        <v>55.082881927490234</v>
      </c>
      <c r="FA43" s="86">
        <v>54.515651702880859</v>
      </c>
      <c r="FB43" s="86">
        <v>53.748344421386719</v>
      </c>
      <c r="FC43" s="86">
        <v>53.335613250732422</v>
      </c>
      <c r="FD43" s="86">
        <v>55.624382019042969</v>
      </c>
      <c r="FE43" s="86">
        <v>59.032882690429688</v>
      </c>
      <c r="FF43" s="86">
        <v>62.335430145263672</v>
      </c>
      <c r="FG43" s="86">
        <v>65.479263305664063</v>
      </c>
      <c r="FH43" s="86">
        <v>68.370193481445313</v>
      </c>
      <c r="FI43" s="86">
        <v>70.463554382324219</v>
      </c>
      <c r="FJ43" s="86">
        <v>72.149887084960938</v>
      </c>
      <c r="FK43" s="86">
        <v>73.483726501464844</v>
      </c>
      <c r="FL43" s="86">
        <v>74.303382873535156</v>
      </c>
      <c r="FM43" s="86">
        <v>74.449295043945313</v>
      </c>
      <c r="FN43" s="86">
        <v>72.93255615234375</v>
      </c>
      <c r="FO43" s="86">
        <v>70.5047607421875</v>
      </c>
      <c r="FP43" s="86">
        <v>67.030303955078125</v>
      </c>
      <c r="FQ43" s="86">
        <v>63.992729187011719</v>
      </c>
      <c r="FR43" s="86">
        <v>62.34429931640625</v>
      </c>
      <c r="FS43" s="86">
        <v>60.698329925537109</v>
      </c>
      <c r="FT43" s="86">
        <v>59.067966461181641</v>
      </c>
      <c r="FU43" s="86">
        <v>0.57845067977905273</v>
      </c>
      <c r="FV43" s="86">
        <v>0.57536256313323975</v>
      </c>
      <c r="FW43" s="86">
        <v>0.59596920013427734</v>
      </c>
      <c r="FX43" s="86">
        <v>227.40908813476563</v>
      </c>
      <c r="FY43" s="86">
        <v>1</v>
      </c>
    </row>
    <row r="44" spans="1:181" x14ac:dyDescent="0.25">
      <c r="A44" t="s">
        <v>186</v>
      </c>
      <c r="B44" t="s">
        <v>236</v>
      </c>
      <c r="C44" t="s">
        <v>2</v>
      </c>
      <c r="D44" t="s">
        <v>202</v>
      </c>
      <c r="E44" t="s">
        <v>205</v>
      </c>
      <c r="F44" t="s">
        <v>184</v>
      </c>
      <c r="G44" t="s">
        <v>1</v>
      </c>
      <c r="H44" s="86">
        <v>2468</v>
      </c>
      <c r="I44" s="86">
        <v>4.0424585342407227</v>
      </c>
      <c r="J44" s="86">
        <v>3.7429003715515137</v>
      </c>
      <c r="K44" s="86">
        <v>3.6903009414672852</v>
      </c>
      <c r="L44" s="86">
        <v>3.7017734050750732</v>
      </c>
      <c r="M44" s="86">
        <v>3.9091479778289795</v>
      </c>
      <c r="N44" s="86">
        <v>4.0574936866760254</v>
      </c>
      <c r="O44" s="86">
        <v>4.7588057518005371</v>
      </c>
      <c r="P44" s="86">
        <v>5.4089031219482422</v>
      </c>
      <c r="Q44" s="86">
        <v>5.417792797088623</v>
      </c>
      <c r="R44" s="86">
        <v>5.2089605331420898</v>
      </c>
      <c r="S44" s="86">
        <v>5.0572729110717773</v>
      </c>
      <c r="T44" s="86">
        <v>5.0785031318664551</v>
      </c>
      <c r="U44" s="86">
        <v>5.1289839744567871</v>
      </c>
      <c r="V44" s="86">
        <v>5.0224208831787109</v>
      </c>
      <c r="W44" s="86">
        <v>4.9450931549072266</v>
      </c>
      <c r="X44" s="86">
        <v>5.0559296607971191</v>
      </c>
      <c r="Y44" s="86">
        <v>5.3263797760009766</v>
      </c>
      <c r="Z44" s="86">
        <v>5.4312424659729004</v>
      </c>
      <c r="AA44" s="86">
        <v>5.7173595428466797</v>
      </c>
      <c r="AB44" s="86">
        <v>5.9579348564147949</v>
      </c>
      <c r="AC44" s="86">
        <v>6.1089138984680176</v>
      </c>
      <c r="AD44" s="86">
        <v>5.9703993797302246</v>
      </c>
      <c r="AE44" s="86">
        <v>5.1712017059326172</v>
      </c>
      <c r="AF44" s="86">
        <v>4.6216797828674316</v>
      </c>
      <c r="AG44" s="86">
        <v>-0.56246978044509888</v>
      </c>
      <c r="AH44" s="86">
        <v>-0.4644741415977478</v>
      </c>
      <c r="AI44" s="86">
        <v>-0.41436329483985901</v>
      </c>
      <c r="AJ44" s="86">
        <v>-0.42527446150779724</v>
      </c>
      <c r="AK44" s="86">
        <v>-0.27910199761390686</v>
      </c>
      <c r="AL44" s="86">
        <v>-0.44506546854972839</v>
      </c>
      <c r="AM44" s="86">
        <v>-0.35898196697235107</v>
      </c>
      <c r="AN44" s="86">
        <v>-0.24263326823711395</v>
      </c>
      <c r="AO44" s="86">
        <v>-0.35201177000999451</v>
      </c>
      <c r="AP44" s="86">
        <v>-0.58287996053695679</v>
      </c>
      <c r="AQ44" s="86">
        <v>-0.6783486008644104</v>
      </c>
      <c r="AR44" s="86">
        <v>-0.61467397212982178</v>
      </c>
      <c r="AS44" s="86">
        <v>-0.61944454908370972</v>
      </c>
      <c r="AT44" s="86">
        <v>-0.47145873308181763</v>
      </c>
      <c r="AU44" s="86">
        <v>-0.46951481699943542</v>
      </c>
      <c r="AV44" s="86">
        <v>-0.33613684773445129</v>
      </c>
      <c r="AW44" s="86">
        <v>-0.10250340402126312</v>
      </c>
      <c r="AX44" s="86">
        <v>1.3213335536420345E-2</v>
      </c>
      <c r="AY44" s="86">
        <v>0.32993629574775696</v>
      </c>
      <c r="AZ44" s="86">
        <v>0.44367563724517822</v>
      </c>
      <c r="BA44" s="86">
        <v>0.30419427156448364</v>
      </c>
      <c r="BB44" s="86">
        <v>1.1948964558541775E-2</v>
      </c>
      <c r="BC44" s="86">
        <v>-0.41173878312110901</v>
      </c>
      <c r="BD44" s="86">
        <v>-0.41430813074111938</v>
      </c>
      <c r="BE44" s="86">
        <v>-0.30799666047096252</v>
      </c>
      <c r="BF44" s="86">
        <v>-0.22042369842529297</v>
      </c>
      <c r="BG44" s="86">
        <v>-0.1692444235086441</v>
      </c>
      <c r="BH44" s="86">
        <v>-0.16329936683177948</v>
      </c>
      <c r="BI44" s="86">
        <v>-1.4034180901944637E-2</v>
      </c>
      <c r="BJ44" s="86">
        <v>-0.18469540774822235</v>
      </c>
      <c r="BK44" s="86">
        <v>-9.0835444629192352E-2</v>
      </c>
      <c r="BL44" s="86">
        <v>4.8516619950532913E-2</v>
      </c>
      <c r="BM44" s="86">
        <v>-9.3547046184539795E-2</v>
      </c>
      <c r="BN44" s="86">
        <v>-0.30257713794708252</v>
      </c>
      <c r="BO44" s="86">
        <v>-0.42381790280342102</v>
      </c>
      <c r="BP44" s="86">
        <v>-0.37497499585151672</v>
      </c>
      <c r="BQ44" s="86">
        <v>-0.35036265850067139</v>
      </c>
      <c r="BR44" s="86">
        <v>-0.21262206137180328</v>
      </c>
      <c r="BS44" s="86">
        <v>-0.21742150187492371</v>
      </c>
      <c r="BT44" s="86">
        <v>-7.9144805669784546E-2</v>
      </c>
      <c r="BU44" s="86">
        <v>0.17773973941802979</v>
      </c>
      <c r="BV44" s="86">
        <v>0.30654793977737427</v>
      </c>
      <c r="BW44" s="86">
        <v>0.60678839683532715</v>
      </c>
      <c r="BX44" s="86">
        <v>0.73289591073989868</v>
      </c>
      <c r="BY44" s="86">
        <v>0.59457659721374512</v>
      </c>
      <c r="BZ44" s="86">
        <v>0.2800750732421875</v>
      </c>
      <c r="CA44" s="86">
        <v>-0.14902253448963165</v>
      </c>
      <c r="CB44" s="86">
        <v>-0.14976070821285248</v>
      </c>
      <c r="CC44" s="86">
        <v>-0.13174934685230255</v>
      </c>
      <c r="CD44" s="86">
        <v>-5.1395095884799957E-2</v>
      </c>
      <c r="CE44" s="86">
        <v>5.2415468962863088E-4</v>
      </c>
      <c r="CF44" s="86">
        <v>1.8143784254789352E-2</v>
      </c>
      <c r="CG44" s="86">
        <v>0.16955098509788513</v>
      </c>
      <c r="CH44" s="86">
        <v>-4.3638916686177254E-3</v>
      </c>
      <c r="CI44" s="86">
        <v>9.4882018864154816E-2</v>
      </c>
      <c r="CJ44" s="86">
        <v>0.2501661479473114</v>
      </c>
      <c r="CK44" s="86">
        <v>8.5464827716350555E-2</v>
      </c>
      <c r="CL44" s="86">
        <v>-0.10844025760889053</v>
      </c>
      <c r="CM44" s="86">
        <v>-0.24753071367740631</v>
      </c>
      <c r="CN44" s="86">
        <v>-0.20896020531654358</v>
      </c>
      <c r="CO44" s="86">
        <v>-0.16399736702442169</v>
      </c>
      <c r="CP44" s="86">
        <v>-3.3352568745613098E-2</v>
      </c>
      <c r="CQ44" s="86">
        <v>-4.282243549823761E-2</v>
      </c>
      <c r="CR44" s="86">
        <v>9.8847098648548126E-2</v>
      </c>
      <c r="CS44" s="86">
        <v>0.37183529138565063</v>
      </c>
      <c r="CT44" s="86">
        <v>0.50971060991287231</v>
      </c>
      <c r="CU44" s="86">
        <v>0.79853534698486328</v>
      </c>
      <c r="CV44" s="86">
        <v>0.93320900201797485</v>
      </c>
      <c r="CW44" s="86">
        <v>0.79569453001022339</v>
      </c>
      <c r="CX44" s="86">
        <v>0.46577838063240051</v>
      </c>
      <c r="CY44" s="86">
        <v>3.2933928072452545E-2</v>
      </c>
      <c r="CZ44" s="86">
        <v>3.3464018255472183E-2</v>
      </c>
      <c r="DA44" s="86">
        <v>4.4497959315776825E-2</v>
      </c>
      <c r="DB44" s="86">
        <v>0.11763349920511246</v>
      </c>
      <c r="DC44" s="86">
        <v>0.17029273509979248</v>
      </c>
      <c r="DD44" s="86">
        <v>0.19958692789077759</v>
      </c>
      <c r="DE44" s="86">
        <v>0.35313615202903748</v>
      </c>
      <c r="DF44" s="86">
        <v>0.17596761882305145</v>
      </c>
      <c r="DG44" s="86">
        <v>0.28059947490692139</v>
      </c>
      <c r="DH44" s="86">
        <v>0.45181566476821899</v>
      </c>
      <c r="DI44" s="86">
        <v>0.2644767165184021</v>
      </c>
      <c r="DJ44" s="86">
        <v>8.5696615278720856E-2</v>
      </c>
      <c r="DK44" s="86">
        <v>-7.1243524551391602E-2</v>
      </c>
      <c r="DL44" s="86">
        <v>-4.2945411056280136E-2</v>
      </c>
      <c r="DM44" s="86">
        <v>2.2367920726537704E-2</v>
      </c>
      <c r="DN44" s="86">
        <v>0.14591692388057709</v>
      </c>
      <c r="DO44" s="86">
        <v>0.13177663087844849</v>
      </c>
      <c r="DP44" s="86">
        <v>0.2768389880657196</v>
      </c>
      <c r="DQ44" s="86">
        <v>0.56593084335327148</v>
      </c>
      <c r="DR44" s="86">
        <v>0.71287328004837036</v>
      </c>
      <c r="DS44" s="86">
        <v>0.99028229713439941</v>
      </c>
      <c r="DT44" s="86">
        <v>1.1335220336914063</v>
      </c>
      <c r="DU44" s="86">
        <v>0.99681246280670166</v>
      </c>
      <c r="DV44" s="86">
        <v>0.65148168802261353</v>
      </c>
      <c r="DW44" s="86">
        <v>0.21489039063453674</v>
      </c>
      <c r="DX44" s="86">
        <v>0.21668875217437744</v>
      </c>
      <c r="DY44" s="86">
        <v>0.29897108674049377</v>
      </c>
      <c r="DZ44" s="86">
        <v>0.36168393492698669</v>
      </c>
      <c r="EA44" s="86">
        <v>0.41541162133216858</v>
      </c>
      <c r="EB44" s="86">
        <v>0.46156203746795654</v>
      </c>
      <c r="EC44" s="86">
        <v>0.61820399761199951</v>
      </c>
      <c r="ED44" s="86">
        <v>0.43633770942687988</v>
      </c>
      <c r="EE44" s="86">
        <v>0.54874598979949951</v>
      </c>
      <c r="EF44" s="86">
        <v>0.74296557903289795</v>
      </c>
      <c r="EG44" s="86">
        <v>0.52294141054153442</v>
      </c>
      <c r="EH44" s="86">
        <v>0.36599943041801453</v>
      </c>
      <c r="EI44" s="86">
        <v>0.18328718841075897</v>
      </c>
      <c r="EJ44" s="86">
        <v>0.19675357639789581</v>
      </c>
      <c r="EK44" s="86">
        <v>0.29144978523254395</v>
      </c>
      <c r="EL44" s="86">
        <v>0.40475359559059143</v>
      </c>
      <c r="EM44" s="86">
        <v>0.38386994600296021</v>
      </c>
      <c r="EN44" s="86">
        <v>0.53383105993270874</v>
      </c>
      <c r="EO44" s="86">
        <v>0.84617400169372559</v>
      </c>
      <c r="EP44" s="86">
        <v>1.0062079429626465</v>
      </c>
      <c r="EQ44" s="86">
        <v>1.267134428024292</v>
      </c>
      <c r="ER44" s="86">
        <v>1.4227423667907715</v>
      </c>
      <c r="ES44" s="86">
        <v>1.2871948480606079</v>
      </c>
      <c r="ET44" s="86">
        <v>0.91960781812667847</v>
      </c>
      <c r="EU44" s="86">
        <v>0.47760662436485291</v>
      </c>
      <c r="EV44" s="86">
        <v>0.48123615980148315</v>
      </c>
      <c r="EW44" s="86">
        <v>55.830402374267578</v>
      </c>
      <c r="EX44" s="86">
        <v>54.855495452880859</v>
      </c>
      <c r="EY44" s="86">
        <v>53.904449462890625</v>
      </c>
      <c r="EZ44" s="86">
        <v>53.401638031005859</v>
      </c>
      <c r="FA44" s="86">
        <v>52.660648345947266</v>
      </c>
      <c r="FB44" s="86">
        <v>51.718723297119141</v>
      </c>
      <c r="FC44" s="86">
        <v>51.53106689453125</v>
      </c>
      <c r="FD44" s="86">
        <v>54.357391357421875</v>
      </c>
      <c r="FE44" s="86">
        <v>58.685646057128906</v>
      </c>
      <c r="FF44" s="86">
        <v>61.829410552978516</v>
      </c>
      <c r="FG44" s="86">
        <v>64.383094787597656</v>
      </c>
      <c r="FH44" s="86">
        <v>66.4267578125</v>
      </c>
      <c r="FI44" s="86">
        <v>67.852210998535156</v>
      </c>
      <c r="FJ44" s="86">
        <v>69.20782470703125</v>
      </c>
      <c r="FK44" s="86">
        <v>70.495597839355469</v>
      </c>
      <c r="FL44" s="86">
        <v>71.617156982421875</v>
      </c>
      <c r="FM44" s="86">
        <v>71.876945495605469</v>
      </c>
      <c r="FN44" s="86">
        <v>71.544486999511719</v>
      </c>
      <c r="FO44" s="86">
        <v>69.444923400878906</v>
      </c>
      <c r="FP44" s="86">
        <v>65.025047302246094</v>
      </c>
      <c r="FQ44" s="86">
        <v>61.747562408447266</v>
      </c>
      <c r="FR44" s="86">
        <v>59.737350463867188</v>
      </c>
      <c r="FS44" s="86">
        <v>58.288600921630859</v>
      </c>
      <c r="FT44" s="86">
        <v>57.064388275146484</v>
      </c>
      <c r="FU44" s="86">
        <v>0.28839218616485596</v>
      </c>
      <c r="FV44" s="86">
        <v>0.34913292527198792</v>
      </c>
      <c r="FW44" s="86">
        <v>0.28211700916290283</v>
      </c>
      <c r="FX44" s="86">
        <v>205.13636779785156</v>
      </c>
      <c r="FY44" s="86">
        <v>1</v>
      </c>
    </row>
    <row r="45" spans="1:181" x14ac:dyDescent="0.25">
      <c r="A45" t="s">
        <v>186</v>
      </c>
      <c r="B45" t="s">
        <v>236</v>
      </c>
      <c r="C45" t="s">
        <v>2</v>
      </c>
      <c r="D45" t="s">
        <v>202</v>
      </c>
      <c r="E45" t="s">
        <v>205</v>
      </c>
      <c r="F45" t="s">
        <v>185</v>
      </c>
      <c r="G45" t="s">
        <v>1</v>
      </c>
      <c r="H45" s="86">
        <v>1005</v>
      </c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F45" s="86"/>
      <c r="DG45" s="86"/>
      <c r="DH45" s="86"/>
      <c r="DI45" s="86"/>
      <c r="DJ45" s="86"/>
      <c r="DK45" s="86"/>
      <c r="DL45" s="86"/>
      <c r="DM45" s="86"/>
      <c r="DN45" s="86"/>
      <c r="DO45" s="86"/>
      <c r="DP45" s="86"/>
      <c r="DQ45" s="86"/>
      <c r="DR45" s="86"/>
      <c r="DS45" s="86"/>
      <c r="DT45" s="86"/>
      <c r="DU45" s="86"/>
      <c r="DV45" s="86"/>
      <c r="DW45" s="86"/>
      <c r="DX45" s="86"/>
      <c r="DY45" s="86"/>
      <c r="DZ45" s="86"/>
      <c r="EA45" s="86"/>
      <c r="EB45" s="86"/>
      <c r="EC45" s="86"/>
      <c r="ED45" s="86"/>
      <c r="EE45" s="86"/>
      <c r="EF45" s="86"/>
      <c r="EG45" s="86"/>
      <c r="EH45" s="86"/>
      <c r="EI45" s="86"/>
      <c r="EJ45" s="86"/>
      <c r="EK45" s="86"/>
      <c r="EL45" s="86"/>
      <c r="EM45" s="86"/>
      <c r="EN45" s="86"/>
      <c r="EO45" s="86"/>
      <c r="EP45" s="86"/>
      <c r="EQ45" s="86"/>
      <c r="ER45" s="86"/>
      <c r="ES45" s="86"/>
      <c r="ET45" s="86"/>
      <c r="EU45" s="86"/>
      <c r="EV45" s="86"/>
      <c r="EW45" s="86"/>
      <c r="EX45" s="86"/>
      <c r="EY45" s="86"/>
      <c r="EZ45" s="86"/>
      <c r="FA45" s="86"/>
      <c r="FB45" s="86"/>
      <c r="FC45" s="86"/>
      <c r="FD45" s="86"/>
      <c r="FE45" s="86"/>
      <c r="FF45" s="86"/>
      <c r="FG45" s="86"/>
      <c r="FH45" s="86"/>
      <c r="FI45" s="86"/>
      <c r="FJ45" s="86"/>
      <c r="FK45" s="86"/>
      <c r="FL45" s="86"/>
      <c r="FM45" s="86"/>
      <c r="FN45" s="86"/>
      <c r="FO45" s="86"/>
      <c r="FP45" s="86"/>
      <c r="FQ45" s="86"/>
      <c r="FR45" s="86"/>
      <c r="FS45" s="86"/>
      <c r="FT45" s="86"/>
      <c r="FU45" s="86"/>
      <c r="FV45" s="86"/>
      <c r="FW45" s="86"/>
      <c r="FX45" s="86">
        <v>63.909091949462891</v>
      </c>
      <c r="FY45" s="86">
        <v>0</v>
      </c>
    </row>
    <row r="46" spans="1:181" x14ac:dyDescent="0.25">
      <c r="A46" t="s">
        <v>186</v>
      </c>
      <c r="B46" t="s">
        <v>236</v>
      </c>
      <c r="C46" t="s">
        <v>2</v>
      </c>
      <c r="D46" t="s">
        <v>202</v>
      </c>
      <c r="E46" t="s">
        <v>206</v>
      </c>
      <c r="F46" t="s">
        <v>1</v>
      </c>
      <c r="G46" t="s">
        <v>198</v>
      </c>
      <c r="H46" s="86">
        <v>26236</v>
      </c>
      <c r="I46" s="86">
        <v>33.957313537597656</v>
      </c>
      <c r="J46" s="86">
        <v>31.800809860229492</v>
      </c>
      <c r="K46" s="86">
        <v>30.629987716674805</v>
      </c>
      <c r="L46" s="86">
        <v>30.116138458251953</v>
      </c>
      <c r="M46" s="86">
        <v>30.399675369262695</v>
      </c>
      <c r="N46" s="86">
        <v>32.340572357177734</v>
      </c>
      <c r="O46" s="86">
        <v>36.289646148681641</v>
      </c>
      <c r="P46" s="86">
        <v>39.680473327636719</v>
      </c>
      <c r="Q46" s="86">
        <v>39.222751617431641</v>
      </c>
      <c r="R46" s="86">
        <v>38.600410461425781</v>
      </c>
      <c r="S46" s="86">
        <v>39.272220611572266</v>
      </c>
      <c r="T46" s="86">
        <v>39.176956176757813</v>
      </c>
      <c r="U46" s="86">
        <v>38.001674652099609</v>
      </c>
      <c r="V46" s="86">
        <v>36.950725555419922</v>
      </c>
      <c r="W46" s="86">
        <v>37.033008575439453</v>
      </c>
      <c r="X46" s="86">
        <v>37.243293762207031</v>
      </c>
      <c r="Y46" s="86">
        <v>38.393466949462891</v>
      </c>
      <c r="Z46" s="86">
        <v>40.980247497558594</v>
      </c>
      <c r="AA46" s="86">
        <v>43.91595458984375</v>
      </c>
      <c r="AB46" s="86">
        <v>45.689308166503906</v>
      </c>
      <c r="AC46" s="86">
        <v>48.638515472412109</v>
      </c>
      <c r="AD46" s="86">
        <v>49.128189086914063</v>
      </c>
      <c r="AE46" s="86">
        <v>44.228702545166016</v>
      </c>
      <c r="AF46" s="86">
        <v>38.544532775878906</v>
      </c>
      <c r="AG46" s="86">
        <v>-5.2180314064025879</v>
      </c>
      <c r="AH46" s="86">
        <v>-4.8662385940551758</v>
      </c>
      <c r="AI46" s="86">
        <v>-4.5324397087097168</v>
      </c>
      <c r="AJ46" s="86">
        <v>-4.3816475868225098</v>
      </c>
      <c r="AK46" s="86">
        <v>-3.9767839908599854</v>
      </c>
      <c r="AL46" s="86">
        <v>-3.5759129524230957</v>
      </c>
      <c r="AM46" s="86">
        <v>-3.5647425651550293</v>
      </c>
      <c r="AN46" s="86">
        <v>-3.2946701049804688</v>
      </c>
      <c r="AO46" s="86">
        <v>-4.1837124824523926</v>
      </c>
      <c r="AP46" s="86">
        <v>-3.5576820373535156</v>
      </c>
      <c r="AQ46" s="86">
        <v>-2.781564474105835</v>
      </c>
      <c r="AR46" s="86">
        <v>-2.9963018894195557</v>
      </c>
      <c r="AS46" s="86">
        <v>-3.5536210536956787</v>
      </c>
      <c r="AT46" s="86">
        <v>-3.5141386985778809</v>
      </c>
      <c r="AU46" s="86">
        <v>-2.6581120491027832</v>
      </c>
      <c r="AV46" s="86">
        <v>-1.6124215126037598</v>
      </c>
      <c r="AW46" s="86">
        <v>-0.12480808794498444</v>
      </c>
      <c r="AX46" s="86">
        <v>0.55120223760604858</v>
      </c>
      <c r="AY46" s="86">
        <v>1.0259919166564941</v>
      </c>
      <c r="AZ46" s="86">
        <v>1.4260909557342529</v>
      </c>
      <c r="BA46" s="86">
        <v>1.6638157367706299</v>
      </c>
      <c r="BB46" s="86">
        <v>-1.2846658229827881</v>
      </c>
      <c r="BC46" s="86">
        <v>-3.6206247806549072</v>
      </c>
      <c r="BD46" s="86">
        <v>-4.6459202766418457</v>
      </c>
      <c r="BE46" s="86">
        <v>-4.419403076171875</v>
      </c>
      <c r="BF46" s="86">
        <v>-4.0874547958374023</v>
      </c>
      <c r="BG46" s="86">
        <v>-3.7603611946105957</v>
      </c>
      <c r="BH46" s="86">
        <v>-3.6129012107849121</v>
      </c>
      <c r="BI46" s="86">
        <v>-3.2079184055328369</v>
      </c>
      <c r="BJ46" s="86">
        <v>-2.8020534515380859</v>
      </c>
      <c r="BK46" s="86">
        <v>-2.7839620113372803</v>
      </c>
      <c r="BL46" s="86">
        <v>-2.5113980770111084</v>
      </c>
      <c r="BM46" s="86">
        <v>-3.4215624332427979</v>
      </c>
      <c r="BN46" s="86">
        <v>-2.8810093402862549</v>
      </c>
      <c r="BO46" s="86">
        <v>-2.1100635528564453</v>
      </c>
      <c r="BP46" s="86">
        <v>-2.3263821601867676</v>
      </c>
      <c r="BQ46" s="86">
        <v>-2.8904955387115479</v>
      </c>
      <c r="BR46" s="86">
        <v>-2.8412411212921143</v>
      </c>
      <c r="BS46" s="86">
        <v>-1.9801377058029175</v>
      </c>
      <c r="BT46" s="86">
        <v>-0.93986815214157104</v>
      </c>
      <c r="BU46" s="86">
        <v>0.52695542573928833</v>
      </c>
      <c r="BV46" s="86">
        <v>1.2091364860534668</v>
      </c>
      <c r="BW46" s="86">
        <v>1.7527847290039063</v>
      </c>
      <c r="BX46" s="86">
        <v>2.1527292728424072</v>
      </c>
      <c r="BY46" s="86">
        <v>2.4723939895629883</v>
      </c>
      <c r="BZ46" s="86">
        <v>-0.45721501111984253</v>
      </c>
      <c r="CA46" s="86">
        <v>-2.7985990047454834</v>
      </c>
      <c r="CB46" s="86">
        <v>-3.8268351554870605</v>
      </c>
      <c r="CC46" s="86">
        <v>-3.8662755489349365</v>
      </c>
      <c r="CD46" s="86">
        <v>-3.5480711460113525</v>
      </c>
      <c r="CE46" s="86">
        <v>-3.2256219387054443</v>
      </c>
      <c r="CF46" s="86">
        <v>-3.0804696083068848</v>
      </c>
      <c r="CG46" s="86">
        <v>-2.6754043102264404</v>
      </c>
      <c r="CH46" s="86">
        <v>-2.2660808563232422</v>
      </c>
      <c r="CI46" s="86">
        <v>-2.2431955337524414</v>
      </c>
      <c r="CJ46" s="86">
        <v>-1.9689061641693115</v>
      </c>
      <c r="CK46" s="86">
        <v>-2.8936996459960938</v>
      </c>
      <c r="CL46" s="86">
        <v>-2.4123480319976807</v>
      </c>
      <c r="CM46" s="86">
        <v>-1.644984245300293</v>
      </c>
      <c r="CN46" s="86">
        <v>-1.8623975515365601</v>
      </c>
      <c r="CO46" s="86">
        <v>-2.4312169551849365</v>
      </c>
      <c r="CP46" s="86">
        <v>-2.3751943111419678</v>
      </c>
      <c r="CQ46" s="86">
        <v>-1.5105748176574707</v>
      </c>
      <c r="CR46" s="86">
        <v>-0.47405976057052612</v>
      </c>
      <c r="CS46" s="86">
        <v>0.97836482524871826</v>
      </c>
      <c r="CT46" s="86">
        <v>1.6648197174072266</v>
      </c>
      <c r="CU46" s="86">
        <v>2.2561593055725098</v>
      </c>
      <c r="CV46" s="86">
        <v>2.6559967994689941</v>
      </c>
      <c r="CW46" s="86">
        <v>3.0324127674102783</v>
      </c>
      <c r="CX46" s="86">
        <v>0.11587488651275635</v>
      </c>
      <c r="CY46" s="86">
        <v>-2.2292666435241699</v>
      </c>
      <c r="CZ46" s="86">
        <v>-3.2595391273498535</v>
      </c>
      <c r="DA46" s="86">
        <v>-3.313148021697998</v>
      </c>
      <c r="DB46" s="86">
        <v>-3.0086877346038818</v>
      </c>
      <c r="DC46" s="86">
        <v>-2.690882682800293</v>
      </c>
      <c r="DD46" s="86">
        <v>-2.5480380058288574</v>
      </c>
      <c r="DE46" s="86">
        <v>-2.1428902149200439</v>
      </c>
      <c r="DF46" s="86">
        <v>-1.7301082611083984</v>
      </c>
      <c r="DG46" s="86">
        <v>-1.7024291753768921</v>
      </c>
      <c r="DH46" s="86">
        <v>-1.4264143705368042</v>
      </c>
      <c r="DI46" s="86">
        <v>-2.3658368587493896</v>
      </c>
      <c r="DJ46" s="86">
        <v>-1.9436866044998169</v>
      </c>
      <c r="DK46" s="86">
        <v>-1.1799048185348511</v>
      </c>
      <c r="DL46" s="86">
        <v>-1.3984130620956421</v>
      </c>
      <c r="DM46" s="86">
        <v>-1.9719382524490356</v>
      </c>
      <c r="DN46" s="86">
        <v>-1.9091475009918213</v>
      </c>
      <c r="DO46" s="86">
        <v>-1.0410119295120239</v>
      </c>
      <c r="DP46" s="86">
        <v>-8.2513708621263504E-3</v>
      </c>
      <c r="DQ46" s="86">
        <v>1.429774284362793</v>
      </c>
      <c r="DR46" s="86">
        <v>2.1205029487609863</v>
      </c>
      <c r="DS46" s="86">
        <v>2.7595338821411133</v>
      </c>
      <c r="DT46" s="86">
        <v>3.1592643260955811</v>
      </c>
      <c r="DU46" s="86">
        <v>3.5924315452575684</v>
      </c>
      <c r="DV46" s="86">
        <v>0.68896478414535522</v>
      </c>
      <c r="DW46" s="86">
        <v>-1.6599341630935669</v>
      </c>
      <c r="DX46" s="86">
        <v>-2.6922430992126465</v>
      </c>
      <c r="DY46" s="86">
        <v>-2.5145196914672852</v>
      </c>
      <c r="DZ46" s="86">
        <v>-2.2299036979675293</v>
      </c>
      <c r="EA46" s="86">
        <v>-1.9188039302825928</v>
      </c>
      <c r="EB46" s="86">
        <v>-1.7792916297912598</v>
      </c>
      <c r="EC46" s="86">
        <v>-1.3740247488021851</v>
      </c>
      <c r="ED46" s="86">
        <v>-0.95624887943267822</v>
      </c>
      <c r="EE46" s="86">
        <v>-0.92164844274520874</v>
      </c>
      <c r="EF46" s="86">
        <v>-0.64314228296279907</v>
      </c>
      <c r="EG46" s="86">
        <v>-1.6036868095397949</v>
      </c>
      <c r="EH46" s="86">
        <v>-1.2670139074325562</v>
      </c>
      <c r="EI46" s="86">
        <v>-0.50840401649475098</v>
      </c>
      <c r="EJ46" s="86">
        <v>-0.7284930944442749</v>
      </c>
      <c r="EK46" s="86">
        <v>-1.3088128566741943</v>
      </c>
      <c r="EL46" s="86">
        <v>-1.2362500429153442</v>
      </c>
      <c r="EM46" s="86">
        <v>-0.36303755640983582</v>
      </c>
      <c r="EN46" s="86">
        <v>0.66430199146270752</v>
      </c>
      <c r="EO46" s="86">
        <v>2.0815377235412598</v>
      </c>
      <c r="EP46" s="86">
        <v>2.7784371376037598</v>
      </c>
      <c r="EQ46" s="86">
        <v>3.4863266944885254</v>
      </c>
      <c r="ER46" s="86">
        <v>3.8859026432037354</v>
      </c>
      <c r="ES46" s="86">
        <v>4.4010100364685059</v>
      </c>
      <c r="ET46" s="86">
        <v>1.5164155960083008</v>
      </c>
      <c r="EU46" s="86">
        <v>-0.83790862560272217</v>
      </c>
      <c r="EV46" s="86">
        <v>-1.8731579780578613</v>
      </c>
      <c r="EW46" s="86">
        <v>55.886150360107422</v>
      </c>
      <c r="EX46" s="86">
        <v>55.237834930419922</v>
      </c>
      <c r="EY46" s="86">
        <v>54.659355163574219</v>
      </c>
      <c r="EZ46" s="86">
        <v>54.201503753662109</v>
      </c>
      <c r="FA46" s="86">
        <v>53.841114044189453</v>
      </c>
      <c r="FB46" s="86">
        <v>53.491588592529297</v>
      </c>
      <c r="FC46" s="86">
        <v>53.782661437988281</v>
      </c>
      <c r="FD46" s="86">
        <v>55.745258331298828</v>
      </c>
      <c r="FE46" s="86">
        <v>58.215030670166016</v>
      </c>
      <c r="FF46" s="86">
        <v>60.723674774169922</v>
      </c>
      <c r="FG46" s="86">
        <v>63.168300628662109</v>
      </c>
      <c r="FH46" s="86">
        <v>65.398368835449219</v>
      </c>
      <c r="FI46" s="86">
        <v>67.21868896484375</v>
      </c>
      <c r="FJ46" s="86">
        <v>68.6475830078125</v>
      </c>
      <c r="FK46" s="86">
        <v>69.595634460449219</v>
      </c>
      <c r="FL46" s="86">
        <v>69.918289184570313</v>
      </c>
      <c r="FM46" s="86">
        <v>69.348472595214844</v>
      </c>
      <c r="FN46" s="86">
        <v>67.945716857910156</v>
      </c>
      <c r="FO46" s="86">
        <v>65.728797912597656</v>
      </c>
      <c r="FP46" s="86">
        <v>62.889167785644531</v>
      </c>
      <c r="FQ46" s="86">
        <v>60.486618041992188</v>
      </c>
      <c r="FR46" s="86">
        <v>59.183422088623047</v>
      </c>
      <c r="FS46" s="86">
        <v>58.051628112792969</v>
      </c>
      <c r="FT46" s="86">
        <v>57.154769897460938</v>
      </c>
      <c r="FU46" s="86">
        <v>0.79280579090118408</v>
      </c>
      <c r="FV46" s="86">
        <v>0.85188674926757813</v>
      </c>
      <c r="FW46" s="86">
        <v>0.81412327289581299</v>
      </c>
      <c r="FX46" s="86">
        <v>2658.772705078125</v>
      </c>
      <c r="FY46" s="86">
        <v>1</v>
      </c>
    </row>
    <row r="47" spans="1:181" x14ac:dyDescent="0.25">
      <c r="A47" t="s">
        <v>186</v>
      </c>
      <c r="B47" t="s">
        <v>236</v>
      </c>
      <c r="C47" t="s">
        <v>2</v>
      </c>
      <c r="D47" t="s">
        <v>202</v>
      </c>
      <c r="E47" t="s">
        <v>206</v>
      </c>
      <c r="F47" t="s">
        <v>1</v>
      </c>
      <c r="G47" t="s">
        <v>200</v>
      </c>
      <c r="H47" s="86">
        <v>5697</v>
      </c>
      <c r="I47" s="86">
        <v>6.2563719749450684</v>
      </c>
      <c r="J47" s="86">
        <v>5.6886754035949707</v>
      </c>
      <c r="K47" s="86">
        <v>5.4540948867797852</v>
      </c>
      <c r="L47" s="86">
        <v>5.3074221611022949</v>
      </c>
      <c r="M47" s="86">
        <v>5.4085397720336914</v>
      </c>
      <c r="N47" s="86">
        <v>5.6476211547851563</v>
      </c>
      <c r="O47" s="86">
        <v>6.1893863677978516</v>
      </c>
      <c r="P47" s="86">
        <v>6.7451539039611816</v>
      </c>
      <c r="Q47" s="86">
        <v>6.3342418670654297</v>
      </c>
      <c r="R47" s="86">
        <v>6.2244529724121094</v>
      </c>
      <c r="S47" s="86">
        <v>6.3070087432861328</v>
      </c>
      <c r="T47" s="86">
        <v>6.3989157676696777</v>
      </c>
      <c r="U47" s="86">
        <v>6.4682140350341797</v>
      </c>
      <c r="V47" s="86">
        <v>6.5062618255615234</v>
      </c>
      <c r="W47" s="86">
        <v>6.6138386726379395</v>
      </c>
      <c r="X47" s="86">
        <v>7.0276947021484375</v>
      </c>
      <c r="Y47" s="86">
        <v>7.4470596313476563</v>
      </c>
      <c r="Z47" s="86">
        <v>7.8768157958984375</v>
      </c>
      <c r="AA47" s="86">
        <v>8.3491106033325195</v>
      </c>
      <c r="AB47" s="86">
        <v>8.5557088851928711</v>
      </c>
      <c r="AC47" s="86">
        <v>8.9543790817260742</v>
      </c>
      <c r="AD47" s="86">
        <v>8.905853271484375</v>
      </c>
      <c r="AE47" s="86">
        <v>8.1255464553833008</v>
      </c>
      <c r="AF47" s="86">
        <v>7.1655993461608887</v>
      </c>
      <c r="AG47" s="86">
        <v>-1.1134443283081055</v>
      </c>
      <c r="AH47" s="86">
        <v>-1.1315962076187134</v>
      </c>
      <c r="AI47" s="86">
        <v>-0.99862432479858398</v>
      </c>
      <c r="AJ47" s="86">
        <v>-1.0649248361587524</v>
      </c>
      <c r="AK47" s="86">
        <v>-0.99961650371551514</v>
      </c>
      <c r="AL47" s="86">
        <v>-1.0252453088760376</v>
      </c>
      <c r="AM47" s="86">
        <v>-1.3104805946350098</v>
      </c>
      <c r="AN47" s="86">
        <v>-1.1553047895431519</v>
      </c>
      <c r="AO47" s="86">
        <v>-1.0879381895065308</v>
      </c>
      <c r="AP47" s="86">
        <v>-0.91867315769195557</v>
      </c>
      <c r="AQ47" s="86">
        <v>-0.87741124629974365</v>
      </c>
      <c r="AR47" s="86">
        <v>-0.90630453824996948</v>
      </c>
      <c r="AS47" s="86">
        <v>-0.91867578029632568</v>
      </c>
      <c r="AT47" s="86">
        <v>-0.83485007286071777</v>
      </c>
      <c r="AU47" s="86">
        <v>-0.74736881256103516</v>
      </c>
      <c r="AV47" s="86">
        <v>-0.41820529103279114</v>
      </c>
      <c r="AW47" s="86">
        <v>-0.25988340377807617</v>
      </c>
      <c r="AX47" s="86">
        <v>-0.18288728594779968</v>
      </c>
      <c r="AY47" s="86">
        <v>-5.9564383700489998E-3</v>
      </c>
      <c r="AZ47" s="86">
        <v>0.17955890297889709</v>
      </c>
      <c r="BA47" s="86">
        <v>0.17188651859760284</v>
      </c>
      <c r="BB47" s="86">
        <v>-0.65408515930175781</v>
      </c>
      <c r="BC47" s="86">
        <v>-0.94407063722610474</v>
      </c>
      <c r="BD47" s="86">
        <v>-0.96094077825546265</v>
      </c>
      <c r="BE47" s="86">
        <v>-0.92997497320175171</v>
      </c>
      <c r="BF47" s="86">
        <v>-0.94751816987991333</v>
      </c>
      <c r="BG47" s="86">
        <v>-0.81851041316986084</v>
      </c>
      <c r="BH47" s="86">
        <v>-0.87274903059005737</v>
      </c>
      <c r="BI47" s="86">
        <v>-0.8035244345664978</v>
      </c>
      <c r="BJ47" s="86">
        <v>-0.82911825180053711</v>
      </c>
      <c r="BK47" s="86">
        <v>-1.105615496635437</v>
      </c>
      <c r="BL47" s="86">
        <v>-0.96693474054336548</v>
      </c>
      <c r="BM47" s="86">
        <v>-0.91587269306182861</v>
      </c>
      <c r="BN47" s="86">
        <v>-0.76424652338027954</v>
      </c>
      <c r="BO47" s="86">
        <v>-0.72337067127227783</v>
      </c>
      <c r="BP47" s="86">
        <v>-0.75013405084609985</v>
      </c>
      <c r="BQ47" s="86">
        <v>-0.76240837574005127</v>
      </c>
      <c r="BR47" s="86">
        <v>-0.67639273405075073</v>
      </c>
      <c r="BS47" s="86">
        <v>-0.58648812770843506</v>
      </c>
      <c r="BT47" s="86">
        <v>-0.27396851778030396</v>
      </c>
      <c r="BU47" s="86">
        <v>-0.11482808738946915</v>
      </c>
      <c r="BV47" s="86">
        <v>-4.0502849966287613E-2</v>
      </c>
      <c r="BW47" s="86">
        <v>0.14418554306030273</v>
      </c>
      <c r="BX47" s="86">
        <v>0.34143233299255371</v>
      </c>
      <c r="BY47" s="86">
        <v>0.34772476553916931</v>
      </c>
      <c r="BZ47" s="86">
        <v>-0.47583481669425964</v>
      </c>
      <c r="CA47" s="86">
        <v>-0.76140546798706055</v>
      </c>
      <c r="CB47" s="86">
        <v>-0.77922147512435913</v>
      </c>
      <c r="CC47" s="86">
        <v>-0.80290472507476807</v>
      </c>
      <c r="CD47" s="86">
        <v>-0.82002627849578857</v>
      </c>
      <c r="CE47" s="86">
        <v>-0.6937640905380249</v>
      </c>
      <c r="CF47" s="86">
        <v>-0.73964864015579224</v>
      </c>
      <c r="CG47" s="86">
        <v>-0.66771167516708374</v>
      </c>
      <c r="CH47" s="86">
        <v>-0.69328129291534424</v>
      </c>
      <c r="CI47" s="86">
        <v>-0.9637264609336853</v>
      </c>
      <c r="CJ47" s="86">
        <v>-0.83647018671035767</v>
      </c>
      <c r="CK47" s="86">
        <v>-0.79670059680938721</v>
      </c>
      <c r="CL47" s="86">
        <v>-0.65729105472564697</v>
      </c>
      <c r="CM47" s="86">
        <v>-0.61668264865875244</v>
      </c>
      <c r="CN47" s="86">
        <v>-0.64197087287902832</v>
      </c>
      <c r="CO47" s="86">
        <v>-0.65417802333831787</v>
      </c>
      <c r="CP47" s="86">
        <v>-0.56664562225341797</v>
      </c>
      <c r="CQ47" s="86">
        <v>-0.47506263852119446</v>
      </c>
      <c r="CR47" s="86">
        <v>-0.1740705668926239</v>
      </c>
      <c r="CS47" s="86">
        <v>-1.4363210648298264E-2</v>
      </c>
      <c r="CT47" s="86">
        <v>5.811217799782753E-2</v>
      </c>
      <c r="CU47" s="86">
        <v>0.24817343056201935</v>
      </c>
      <c r="CV47" s="86">
        <v>0.45354536175727844</v>
      </c>
      <c r="CW47" s="86">
        <v>0.46950981020927429</v>
      </c>
      <c r="CX47" s="86">
        <v>-0.35237914323806763</v>
      </c>
      <c r="CY47" s="86">
        <v>-0.63489216566085815</v>
      </c>
      <c r="CZ47" s="86">
        <v>-0.65336328744888306</v>
      </c>
      <c r="DA47" s="86">
        <v>-0.67583447694778442</v>
      </c>
      <c r="DB47" s="86">
        <v>-0.69253438711166382</v>
      </c>
      <c r="DC47" s="86">
        <v>-0.56901776790618896</v>
      </c>
      <c r="DD47" s="86">
        <v>-0.6065482497215271</v>
      </c>
      <c r="DE47" s="86">
        <v>-0.53189891576766968</v>
      </c>
      <c r="DF47" s="86">
        <v>-0.55744433403015137</v>
      </c>
      <c r="DG47" s="86">
        <v>-0.82183748483657837</v>
      </c>
      <c r="DH47" s="86">
        <v>-0.70600563287734985</v>
      </c>
      <c r="DI47" s="86">
        <v>-0.6775285005569458</v>
      </c>
      <c r="DJ47" s="86">
        <v>-0.5503355860710144</v>
      </c>
      <c r="DK47" s="86">
        <v>-0.50999462604522705</v>
      </c>
      <c r="DL47" s="86">
        <v>-0.53380769491195679</v>
      </c>
      <c r="DM47" s="86">
        <v>-0.54594767093658447</v>
      </c>
      <c r="DN47" s="86">
        <v>-0.45689854025840759</v>
      </c>
      <c r="DO47" s="86">
        <v>-0.36363714933395386</v>
      </c>
      <c r="DP47" s="86">
        <v>-7.4172616004943848E-2</v>
      </c>
      <c r="DQ47" s="86">
        <v>8.610166609287262E-2</v>
      </c>
      <c r="DR47" s="86">
        <v>0.15672720968723297</v>
      </c>
      <c r="DS47" s="86">
        <v>0.35216131806373596</v>
      </c>
      <c r="DT47" s="86">
        <v>0.56565839052200317</v>
      </c>
      <c r="DU47" s="86">
        <v>0.59129482507705688</v>
      </c>
      <c r="DV47" s="86">
        <v>-0.22892346978187561</v>
      </c>
      <c r="DW47" s="86">
        <v>-0.50837886333465576</v>
      </c>
      <c r="DX47" s="86">
        <v>-0.52750509977340698</v>
      </c>
      <c r="DY47" s="86">
        <v>-0.49236515164375305</v>
      </c>
      <c r="DZ47" s="86">
        <v>-0.50845634937286377</v>
      </c>
      <c r="EA47" s="86">
        <v>-0.38890388607978821</v>
      </c>
      <c r="EB47" s="86">
        <v>-0.41437241435050964</v>
      </c>
      <c r="EC47" s="86">
        <v>-0.33580687642097473</v>
      </c>
      <c r="ED47" s="86">
        <v>-0.36131730675697327</v>
      </c>
      <c r="EE47" s="86">
        <v>-0.61697226762771606</v>
      </c>
      <c r="EF47" s="86">
        <v>-0.51763558387756348</v>
      </c>
      <c r="EG47" s="86">
        <v>-0.50546300411224365</v>
      </c>
      <c r="EH47" s="86">
        <v>-0.39590895175933838</v>
      </c>
      <c r="EI47" s="86">
        <v>-0.35595402121543884</v>
      </c>
      <c r="EJ47" s="86">
        <v>-0.37763723731040955</v>
      </c>
      <c r="EK47" s="86">
        <v>-0.38968026638031006</v>
      </c>
      <c r="EL47" s="86">
        <v>-0.29844114184379578</v>
      </c>
      <c r="EM47" s="86">
        <v>-0.20275643467903137</v>
      </c>
      <c r="EN47" s="86">
        <v>7.0064157247543335E-2</v>
      </c>
      <c r="EO47" s="86">
        <v>0.23115698993206024</v>
      </c>
      <c r="EP47" s="86">
        <v>0.29911163449287415</v>
      </c>
      <c r="EQ47" s="86">
        <v>0.50230330228805542</v>
      </c>
      <c r="ER47" s="86">
        <v>0.72753185033798218</v>
      </c>
      <c r="ES47" s="86">
        <v>0.76713311672210693</v>
      </c>
      <c r="ET47" s="86">
        <v>-5.0673101097345352E-2</v>
      </c>
      <c r="EU47" s="86">
        <v>-0.32571369409561157</v>
      </c>
      <c r="EV47" s="86">
        <v>-0.34578579664230347</v>
      </c>
      <c r="EW47" s="86">
        <v>57.435626983642578</v>
      </c>
      <c r="EX47" s="86">
        <v>56.663898468017578</v>
      </c>
      <c r="EY47" s="86">
        <v>55.931003570556641</v>
      </c>
      <c r="EZ47" s="86">
        <v>55.363819122314453</v>
      </c>
      <c r="FA47" s="86">
        <v>54.823246002197266</v>
      </c>
      <c r="FB47" s="86">
        <v>54.231166839599609</v>
      </c>
      <c r="FC47" s="86">
        <v>54.438095092773438</v>
      </c>
      <c r="FD47" s="86">
        <v>56.586891174316406</v>
      </c>
      <c r="FE47" s="86">
        <v>59.157352447509766</v>
      </c>
      <c r="FF47" s="86">
        <v>61.815887451171875</v>
      </c>
      <c r="FG47" s="86">
        <v>64.313430786132813</v>
      </c>
      <c r="FH47" s="86">
        <v>66.78448486328125</v>
      </c>
      <c r="FI47" s="86">
        <v>68.864425659179688</v>
      </c>
      <c r="FJ47" s="86">
        <v>70.601211547851563</v>
      </c>
      <c r="FK47" s="86">
        <v>71.941108703613281</v>
      </c>
      <c r="FL47" s="86">
        <v>72.620208740234375</v>
      </c>
      <c r="FM47" s="86">
        <v>72.434982299804688</v>
      </c>
      <c r="FN47" s="86">
        <v>71.263427734375</v>
      </c>
      <c r="FO47" s="86">
        <v>69.1793212890625</v>
      </c>
      <c r="FP47" s="86">
        <v>66.236099243164063</v>
      </c>
      <c r="FQ47" s="86">
        <v>63.591976165771484</v>
      </c>
      <c r="FR47" s="86">
        <v>61.886283874511719</v>
      </c>
      <c r="FS47" s="86">
        <v>60.421394348144531</v>
      </c>
      <c r="FT47" s="86">
        <v>59.299270629882813</v>
      </c>
      <c r="FU47" s="86">
        <v>0.17384277284145355</v>
      </c>
      <c r="FV47" s="86">
        <v>0.17927160859107971</v>
      </c>
      <c r="FW47" s="86">
        <v>0.18630833923816681</v>
      </c>
      <c r="FX47" s="86">
        <v>1060.9090576171875</v>
      </c>
      <c r="FY47" s="86">
        <v>1</v>
      </c>
    </row>
    <row r="48" spans="1:181" x14ac:dyDescent="0.25">
      <c r="A48" t="s">
        <v>186</v>
      </c>
      <c r="B48" t="s">
        <v>236</v>
      </c>
      <c r="C48" t="s">
        <v>2</v>
      </c>
      <c r="D48" t="s">
        <v>202</v>
      </c>
      <c r="E48" t="s">
        <v>206</v>
      </c>
      <c r="F48" t="s">
        <v>1</v>
      </c>
      <c r="G48" t="s">
        <v>1</v>
      </c>
      <c r="H48" s="86">
        <v>31933</v>
      </c>
      <c r="I48" s="86">
        <v>40.21368408203125</v>
      </c>
      <c r="J48" s="86">
        <v>37.489482879638672</v>
      </c>
      <c r="K48" s="86">
        <v>36.084083557128906</v>
      </c>
      <c r="L48" s="86">
        <v>35.423561096191406</v>
      </c>
      <c r="M48" s="86">
        <v>35.808216094970703</v>
      </c>
      <c r="N48" s="86">
        <v>37.988193511962891</v>
      </c>
      <c r="O48" s="86">
        <v>42.479034423828125</v>
      </c>
      <c r="P48" s="86">
        <v>46.425628662109375</v>
      </c>
      <c r="Q48" s="86">
        <v>45.556995391845703</v>
      </c>
      <c r="R48" s="86">
        <v>44.824863433837891</v>
      </c>
      <c r="S48" s="86">
        <v>45.579227447509766</v>
      </c>
      <c r="T48" s="86">
        <v>45.575874328613281</v>
      </c>
      <c r="U48" s="86">
        <v>44.469890594482422</v>
      </c>
      <c r="V48" s="86">
        <v>43.456989288330078</v>
      </c>
      <c r="W48" s="86">
        <v>43.646846771240234</v>
      </c>
      <c r="X48" s="86">
        <v>44.270988464355469</v>
      </c>
      <c r="Y48" s="86">
        <v>45.840526580810547</v>
      </c>
      <c r="Z48" s="86">
        <v>48.857063293457031</v>
      </c>
      <c r="AA48" s="86">
        <v>52.265068054199219</v>
      </c>
      <c r="AB48" s="86">
        <v>54.245018005371094</v>
      </c>
      <c r="AC48" s="86">
        <v>57.5928955078125</v>
      </c>
      <c r="AD48" s="86">
        <v>58.034042358398438</v>
      </c>
      <c r="AE48" s="86">
        <v>52.354248046875</v>
      </c>
      <c r="AF48" s="86">
        <v>45.710132598876953</v>
      </c>
      <c r="AG48" s="86">
        <v>-6.0561480522155762</v>
      </c>
      <c r="AH48" s="86">
        <v>-5.7225866317749023</v>
      </c>
      <c r="AI48" s="86">
        <v>-5.2612924575805664</v>
      </c>
      <c r="AJ48" s="86">
        <v>-5.1613373756408691</v>
      </c>
      <c r="AK48" s="86">
        <v>-4.6861534118652344</v>
      </c>
      <c r="AL48" s="86">
        <v>-4.3106060028076172</v>
      </c>
      <c r="AM48" s="86">
        <v>-4.5732035636901855</v>
      </c>
      <c r="AN48" s="86">
        <v>-4.1689395904541016</v>
      </c>
      <c r="AO48" s="86">
        <v>-5.0128798484802246</v>
      </c>
      <c r="AP48" s="86">
        <v>-4.244420051574707</v>
      </c>
      <c r="AQ48" s="86">
        <v>-3.4277687072753906</v>
      </c>
      <c r="AR48" s="86">
        <v>-3.6686756610870361</v>
      </c>
      <c r="AS48" s="86">
        <v>-4.2385430335998535</v>
      </c>
      <c r="AT48" s="86">
        <v>-4.1119370460510254</v>
      </c>
      <c r="AU48" s="86">
        <v>-3.1650409698486328</v>
      </c>
      <c r="AV48" s="86">
        <v>-1.8123764991760254</v>
      </c>
      <c r="AW48" s="86">
        <v>-0.16616238653659821</v>
      </c>
      <c r="AX48" s="86">
        <v>0.58353537321090698</v>
      </c>
      <c r="AY48" s="86">
        <v>1.2481902837753296</v>
      </c>
      <c r="AZ48" s="86">
        <v>1.8494877815246582</v>
      </c>
      <c r="BA48" s="86">
        <v>2.1013379096984863</v>
      </c>
      <c r="BB48" s="86">
        <v>-1.6691733598709106</v>
      </c>
      <c r="BC48" s="86">
        <v>-4.2894549369812012</v>
      </c>
      <c r="BD48" s="86">
        <v>-5.3329925537109375</v>
      </c>
      <c r="BE48" s="86">
        <v>-5.2367162704467773</v>
      </c>
      <c r="BF48" s="86">
        <v>-4.9223432540893555</v>
      </c>
      <c r="BG48" s="86">
        <v>-4.4684834480285645</v>
      </c>
      <c r="BH48" s="86">
        <v>-4.3689346313476563</v>
      </c>
      <c r="BI48" s="86">
        <v>-3.8926761150360107</v>
      </c>
      <c r="BJ48" s="86">
        <v>-3.5122802257537842</v>
      </c>
      <c r="BK48" s="86">
        <v>-3.7659933567047119</v>
      </c>
      <c r="BL48" s="86">
        <v>-3.3633353710174561</v>
      </c>
      <c r="BM48" s="86">
        <v>-4.2315483093261719</v>
      </c>
      <c r="BN48" s="86">
        <v>-3.5503499507904053</v>
      </c>
      <c r="BO48" s="86">
        <v>-2.7388262748718262</v>
      </c>
      <c r="BP48" s="86">
        <v>-2.9807934761047363</v>
      </c>
      <c r="BQ48" s="86">
        <v>-3.5572538375854492</v>
      </c>
      <c r="BR48" s="86">
        <v>-3.4206342697143555</v>
      </c>
      <c r="BS48" s="86">
        <v>-2.4682397842407227</v>
      </c>
      <c r="BT48" s="86">
        <v>-1.1245304346084595</v>
      </c>
      <c r="BU48" s="86">
        <v>0.50154763460159302</v>
      </c>
      <c r="BV48" s="86">
        <v>1.2567001581192017</v>
      </c>
      <c r="BW48" s="86">
        <v>1.9903295040130615</v>
      </c>
      <c r="BX48" s="86">
        <v>2.5939381122589111</v>
      </c>
      <c r="BY48" s="86">
        <v>2.9288146495819092</v>
      </c>
      <c r="BZ48" s="86">
        <v>-0.82274085283279419</v>
      </c>
      <c r="CA48" s="86">
        <v>-3.447378396987915</v>
      </c>
      <c r="CB48" s="86">
        <v>-4.4939918518066406</v>
      </c>
      <c r="CC48" s="86">
        <v>-4.6691803932189941</v>
      </c>
      <c r="CD48" s="86">
        <v>-4.3680973052978516</v>
      </c>
      <c r="CE48" s="86">
        <v>-3.9193861484527588</v>
      </c>
      <c r="CF48" s="86">
        <v>-3.8201184272766113</v>
      </c>
      <c r="CG48" s="86">
        <v>-3.3431160449981689</v>
      </c>
      <c r="CH48" s="86">
        <v>-2.959362268447876</v>
      </c>
      <c r="CI48" s="86">
        <v>-3.2069220542907715</v>
      </c>
      <c r="CJ48" s="86">
        <v>-2.8053762912750244</v>
      </c>
      <c r="CK48" s="86">
        <v>-3.6904003620147705</v>
      </c>
      <c r="CL48" s="86">
        <v>-3.0696389675140381</v>
      </c>
      <c r="CM48" s="86">
        <v>-2.2616667747497559</v>
      </c>
      <c r="CN48" s="86">
        <v>-2.5043683052062988</v>
      </c>
      <c r="CO48" s="86">
        <v>-3.0853950977325439</v>
      </c>
      <c r="CP48" s="86">
        <v>-2.9418399333953857</v>
      </c>
      <c r="CQ48" s="86">
        <v>-1.9856374263763428</v>
      </c>
      <c r="CR48" s="86">
        <v>-0.64813029766082764</v>
      </c>
      <c r="CS48" s="86">
        <v>0.96400159597396851</v>
      </c>
      <c r="CT48" s="86">
        <v>1.722931981086731</v>
      </c>
      <c r="CU48" s="86">
        <v>2.5043327808380127</v>
      </c>
      <c r="CV48" s="86">
        <v>3.1095421314239502</v>
      </c>
      <c r="CW48" s="86">
        <v>3.501922607421875</v>
      </c>
      <c r="CX48" s="86">
        <v>-0.23650424182415009</v>
      </c>
      <c r="CY48" s="86">
        <v>-2.8641588687896729</v>
      </c>
      <c r="CZ48" s="86">
        <v>-3.9129023551940918</v>
      </c>
      <c r="DA48" s="86">
        <v>-4.1016445159912109</v>
      </c>
      <c r="DB48" s="86">
        <v>-3.8138513565063477</v>
      </c>
      <c r="DC48" s="86">
        <v>-3.3702888488769531</v>
      </c>
      <c r="DD48" s="86">
        <v>-3.2713024616241455</v>
      </c>
      <c r="DE48" s="86">
        <v>-2.7935559749603271</v>
      </c>
      <c r="DF48" s="86">
        <v>-2.4064443111419678</v>
      </c>
      <c r="DG48" s="86">
        <v>-2.6478507518768311</v>
      </c>
      <c r="DH48" s="86">
        <v>-2.2474172115325928</v>
      </c>
      <c r="DI48" s="86">
        <v>-3.1492524147033691</v>
      </c>
      <c r="DJ48" s="86">
        <v>-2.5889279842376709</v>
      </c>
      <c r="DK48" s="86">
        <v>-1.7845072746276855</v>
      </c>
      <c r="DL48" s="86">
        <v>-2.0279431343078613</v>
      </c>
      <c r="DM48" s="86">
        <v>-2.6135363578796387</v>
      </c>
      <c r="DN48" s="86">
        <v>-2.463045597076416</v>
      </c>
      <c r="DO48" s="86">
        <v>-1.5030350685119629</v>
      </c>
      <c r="DP48" s="86">
        <v>-0.17173019051551819</v>
      </c>
      <c r="DQ48" s="86">
        <v>1.4264554977416992</v>
      </c>
      <c r="DR48" s="86">
        <v>2.1891639232635498</v>
      </c>
      <c r="DS48" s="86">
        <v>3.0183360576629639</v>
      </c>
      <c r="DT48" s="86">
        <v>3.6251461505889893</v>
      </c>
      <c r="DU48" s="86">
        <v>4.0750303268432617</v>
      </c>
      <c r="DV48" s="86">
        <v>0.34973233938217163</v>
      </c>
      <c r="DW48" s="86">
        <v>-2.2809393405914307</v>
      </c>
      <c r="DX48" s="86">
        <v>-3.331812858581543</v>
      </c>
      <c r="DY48" s="86">
        <v>-3.2822129726409912</v>
      </c>
      <c r="DZ48" s="86">
        <v>-3.0136079788208008</v>
      </c>
      <c r="EA48" s="86">
        <v>-2.5774796009063721</v>
      </c>
      <c r="EB48" s="86">
        <v>-2.4788992404937744</v>
      </c>
      <c r="EC48" s="86">
        <v>-2.0000786781311035</v>
      </c>
      <c r="ED48" s="86">
        <v>-1.6081184148788452</v>
      </c>
      <c r="EE48" s="86">
        <v>-1.8406405448913574</v>
      </c>
      <c r="EF48" s="86">
        <v>-1.4418127536773682</v>
      </c>
      <c r="EG48" s="86">
        <v>-2.3679206371307373</v>
      </c>
      <c r="EH48" s="86">
        <v>-1.8948577642440796</v>
      </c>
      <c r="EI48" s="86">
        <v>-1.0955647230148315</v>
      </c>
      <c r="EJ48" s="86">
        <v>-1.3400609493255615</v>
      </c>
      <c r="EK48" s="86">
        <v>-1.9322471618652344</v>
      </c>
      <c r="EL48" s="86">
        <v>-1.771742582321167</v>
      </c>
      <c r="EM48" s="86">
        <v>-0.80623400211334229</v>
      </c>
      <c r="EN48" s="86">
        <v>0.51611590385437012</v>
      </c>
      <c r="EO48" s="86">
        <v>2.094165563583374</v>
      </c>
      <c r="EP48" s="86">
        <v>2.8623285293579102</v>
      </c>
      <c r="EQ48" s="86">
        <v>3.7604751586914063</v>
      </c>
      <c r="ER48" s="86">
        <v>4.3695964813232422</v>
      </c>
      <c r="ES48" s="86">
        <v>4.9025073051452637</v>
      </c>
      <c r="ET48" s="86">
        <v>1.1961648464202881</v>
      </c>
      <c r="EU48" s="86">
        <v>-1.4388629198074341</v>
      </c>
      <c r="EV48" s="86">
        <v>-2.492811918258667</v>
      </c>
      <c r="EW48" s="86">
        <v>56.129856109619141</v>
      </c>
      <c r="EX48" s="86">
        <v>55.459583282470703</v>
      </c>
      <c r="EY48" s="86">
        <v>54.854785919189453</v>
      </c>
      <c r="EZ48" s="86">
        <v>54.380607604980469</v>
      </c>
      <c r="FA48" s="86">
        <v>53.993541717529297</v>
      </c>
      <c r="FB48" s="86">
        <v>53.606113433837891</v>
      </c>
      <c r="FC48" s="86">
        <v>53.885284423828125</v>
      </c>
      <c r="FD48" s="86">
        <v>55.874870300292969</v>
      </c>
      <c r="FE48" s="86">
        <v>58.351478576660156</v>
      </c>
      <c r="FF48" s="86">
        <v>60.880611419677734</v>
      </c>
      <c r="FG48" s="86">
        <v>63.334030151367188</v>
      </c>
      <c r="FH48" s="86">
        <v>65.601348876953125</v>
      </c>
      <c r="FI48" s="86">
        <v>67.465171813964844</v>
      </c>
      <c r="FJ48" s="86">
        <v>68.945388793945313</v>
      </c>
      <c r="FK48" s="86">
        <v>69.959999084472656</v>
      </c>
      <c r="FL48" s="86">
        <v>70.351478576660156</v>
      </c>
      <c r="FM48" s="86">
        <v>69.861656188964844</v>
      </c>
      <c r="FN48" s="86">
        <v>68.496063232421875</v>
      </c>
      <c r="FO48" s="86">
        <v>66.290534973144531</v>
      </c>
      <c r="FP48" s="86">
        <v>63.419471740722656</v>
      </c>
      <c r="FQ48" s="86">
        <v>60.973731994628906</v>
      </c>
      <c r="FR48" s="86">
        <v>59.612861633300781</v>
      </c>
      <c r="FS48" s="86">
        <v>58.427593231201172</v>
      </c>
      <c r="FT48" s="86">
        <v>57.492671966552734</v>
      </c>
      <c r="FU48" s="86">
        <v>0.81164175271987915</v>
      </c>
      <c r="FV48" s="86">
        <v>0.87054544687271118</v>
      </c>
      <c r="FW48" s="86">
        <v>0.83516919612884521</v>
      </c>
      <c r="FX48" s="86">
        <v>3719.681884765625</v>
      </c>
      <c r="FY48" s="86">
        <v>1</v>
      </c>
    </row>
    <row r="49" spans="1:181" x14ac:dyDescent="0.25">
      <c r="A49" t="s">
        <v>186</v>
      </c>
      <c r="B49" t="s">
        <v>236</v>
      </c>
      <c r="C49" t="s">
        <v>2</v>
      </c>
      <c r="D49" t="s">
        <v>202</v>
      </c>
      <c r="E49" t="s">
        <v>206</v>
      </c>
      <c r="F49" t="s">
        <v>178</v>
      </c>
      <c r="G49" t="s">
        <v>1</v>
      </c>
      <c r="H49" s="86">
        <v>17646</v>
      </c>
      <c r="I49" s="86">
        <v>19.272544860839844</v>
      </c>
      <c r="J49" s="86">
        <v>17.744314193725586</v>
      </c>
      <c r="K49" s="86">
        <v>16.84637451171875</v>
      </c>
      <c r="L49" s="86">
        <v>16.411018371582031</v>
      </c>
      <c r="M49" s="86">
        <v>16.545505523681641</v>
      </c>
      <c r="N49" s="86">
        <v>17.493474960327148</v>
      </c>
      <c r="O49" s="86">
        <v>19.688850402832031</v>
      </c>
      <c r="P49" s="86">
        <v>22.025671005249023</v>
      </c>
      <c r="Q49" s="86">
        <v>21.562164306640625</v>
      </c>
      <c r="R49" s="86">
        <v>21.762969970703125</v>
      </c>
      <c r="S49" s="86">
        <v>22.180742263793945</v>
      </c>
      <c r="T49" s="86">
        <v>22.496427536010742</v>
      </c>
      <c r="U49" s="86">
        <v>22.179386138916016</v>
      </c>
      <c r="V49" s="86">
        <v>21.52092170715332</v>
      </c>
      <c r="W49" s="86">
        <v>21.515396118164063</v>
      </c>
      <c r="X49" s="86">
        <v>21.648908615112305</v>
      </c>
      <c r="Y49" s="86">
        <v>22.320394515991211</v>
      </c>
      <c r="Z49" s="86">
        <v>23.578945159912109</v>
      </c>
      <c r="AA49" s="86">
        <v>25.042102813720703</v>
      </c>
      <c r="AB49" s="86">
        <v>26.272392272949219</v>
      </c>
      <c r="AC49" s="86">
        <v>28.382303237915039</v>
      </c>
      <c r="AD49" s="86">
        <v>28.463655471801758</v>
      </c>
      <c r="AE49" s="86">
        <v>25.706319808959961</v>
      </c>
      <c r="AF49" s="86">
        <v>22.11024284362793</v>
      </c>
      <c r="AG49" s="86">
        <v>-3.1215856075286865</v>
      </c>
      <c r="AH49" s="86">
        <v>-2.8440923690795898</v>
      </c>
      <c r="AI49" s="86">
        <v>-2.6316206455230713</v>
      </c>
      <c r="AJ49" s="86">
        <v>-2.4033806324005127</v>
      </c>
      <c r="AK49" s="86">
        <v>-2.1214985847473145</v>
      </c>
      <c r="AL49" s="86">
        <v>-1.9521217346191406</v>
      </c>
      <c r="AM49" s="86">
        <v>-2.2321524620056152</v>
      </c>
      <c r="AN49" s="86">
        <v>-2.1873214244842529</v>
      </c>
      <c r="AO49" s="86">
        <v>-2.1765217781066895</v>
      </c>
      <c r="AP49" s="86">
        <v>-1.6454020738601685</v>
      </c>
      <c r="AQ49" s="86">
        <v>-1.4954431056976318</v>
      </c>
      <c r="AR49" s="86">
        <v>-1.4410513639450073</v>
      </c>
      <c r="AS49" s="86">
        <v>-1.3919345140457153</v>
      </c>
      <c r="AT49" s="86">
        <v>-1.3749511241912842</v>
      </c>
      <c r="AU49" s="86">
        <v>-0.70272570848464966</v>
      </c>
      <c r="AV49" s="86">
        <v>-0.12375674396753311</v>
      </c>
      <c r="AW49" s="86">
        <v>0.6762232780456543</v>
      </c>
      <c r="AX49" s="86">
        <v>0.86361640691757202</v>
      </c>
      <c r="AY49" s="86">
        <v>0.63916361331939697</v>
      </c>
      <c r="AZ49" s="86">
        <v>0.79626309871673584</v>
      </c>
      <c r="BA49" s="86">
        <v>0.92112976312637329</v>
      </c>
      <c r="BB49" s="86">
        <v>-0.89270997047424316</v>
      </c>
      <c r="BC49" s="86">
        <v>-2.2017848491668701</v>
      </c>
      <c r="BD49" s="86">
        <v>-2.7891392707824707</v>
      </c>
      <c r="BE49" s="86">
        <v>-2.7948329448699951</v>
      </c>
      <c r="BF49" s="86">
        <v>-2.5231823921203613</v>
      </c>
      <c r="BG49" s="86">
        <v>-2.319326639175415</v>
      </c>
      <c r="BH49" s="86">
        <v>-2.0963146686553955</v>
      </c>
      <c r="BI49" s="86">
        <v>-1.8176999092102051</v>
      </c>
      <c r="BJ49" s="86">
        <v>-1.6434708833694458</v>
      </c>
      <c r="BK49" s="86">
        <v>-1.8885494470596313</v>
      </c>
      <c r="BL49" s="86">
        <v>-1.8308395147323608</v>
      </c>
      <c r="BM49" s="86">
        <v>-1.8452345132827759</v>
      </c>
      <c r="BN49" s="86">
        <v>-1.3440912961959839</v>
      </c>
      <c r="BO49" s="86">
        <v>-1.2016721963882446</v>
      </c>
      <c r="BP49" s="86">
        <v>-1.1479489803314209</v>
      </c>
      <c r="BQ49" s="86">
        <v>-1.1007966995239258</v>
      </c>
      <c r="BR49" s="86">
        <v>-1.0914466381072998</v>
      </c>
      <c r="BS49" s="86">
        <v>-0.42351320385932922</v>
      </c>
      <c r="BT49" s="86">
        <v>0.14971922338008881</v>
      </c>
      <c r="BU49" s="86">
        <v>0.97277426719665527</v>
      </c>
      <c r="BV49" s="86">
        <v>1.1605209112167358</v>
      </c>
      <c r="BW49" s="86">
        <v>0.94837427139282227</v>
      </c>
      <c r="BX49" s="86">
        <v>1.1071130037307739</v>
      </c>
      <c r="BY49" s="86">
        <v>1.2521039247512817</v>
      </c>
      <c r="BZ49" s="86">
        <v>-0.56981384754180908</v>
      </c>
      <c r="CA49" s="86">
        <v>-1.8628736734390259</v>
      </c>
      <c r="CB49" s="86">
        <v>-2.4605991840362549</v>
      </c>
      <c r="CC49" s="86">
        <v>-2.5685248374938965</v>
      </c>
      <c r="CD49" s="86">
        <v>-2.3009209632873535</v>
      </c>
      <c r="CE49" s="86">
        <v>-2.1030325889587402</v>
      </c>
      <c r="CF49" s="86">
        <v>-1.8836414813995361</v>
      </c>
      <c r="CG49" s="86">
        <v>-1.6072897911071777</v>
      </c>
      <c r="CH49" s="86">
        <v>-1.4297001361846924</v>
      </c>
      <c r="CI49" s="86">
        <v>-1.6505711078643799</v>
      </c>
      <c r="CJ49" s="86">
        <v>-1.5839413404464722</v>
      </c>
      <c r="CK49" s="86">
        <v>-1.6157859563827515</v>
      </c>
      <c r="CL49" s="86">
        <v>-1.1354043483734131</v>
      </c>
      <c r="CM49" s="86">
        <v>-0.99820727109909058</v>
      </c>
      <c r="CN49" s="86">
        <v>-0.94494718313217163</v>
      </c>
      <c r="CO49" s="86">
        <v>-0.89915543794631958</v>
      </c>
      <c r="CP49" s="86">
        <v>-0.8950921893119812</v>
      </c>
      <c r="CQ49" s="86">
        <v>-0.23013149201869965</v>
      </c>
      <c r="CR49" s="86">
        <v>0.33912783861160278</v>
      </c>
      <c r="CS49" s="86">
        <v>1.1781646013259888</v>
      </c>
      <c r="CT49" s="86">
        <v>1.3661559820175171</v>
      </c>
      <c r="CU49" s="86">
        <v>1.1625325679779053</v>
      </c>
      <c r="CV49" s="86">
        <v>1.3224067687988281</v>
      </c>
      <c r="CW49" s="86">
        <v>1.4813356399536133</v>
      </c>
      <c r="CX49" s="86">
        <v>-0.34617692232131958</v>
      </c>
      <c r="CY49" s="86">
        <v>-1.6281447410583496</v>
      </c>
      <c r="CZ49" s="86">
        <v>-2.2330532073974609</v>
      </c>
      <c r="DA49" s="86">
        <v>-2.3422167301177979</v>
      </c>
      <c r="DB49" s="86">
        <v>-2.0786595344543457</v>
      </c>
      <c r="DC49" s="86">
        <v>-1.886738657951355</v>
      </c>
      <c r="DD49" s="86">
        <v>-1.6709684133529663</v>
      </c>
      <c r="DE49" s="86">
        <v>-1.3968796730041504</v>
      </c>
      <c r="DF49" s="86">
        <v>-1.215929388999939</v>
      </c>
      <c r="DG49" s="86">
        <v>-1.4125927686691284</v>
      </c>
      <c r="DH49" s="86">
        <v>-1.3370431661605835</v>
      </c>
      <c r="DI49" s="86">
        <v>-1.3863373994827271</v>
      </c>
      <c r="DJ49" s="86">
        <v>-0.92671740055084229</v>
      </c>
      <c r="DK49" s="86">
        <v>-0.7947424054145813</v>
      </c>
      <c r="DL49" s="86">
        <v>-0.74194538593292236</v>
      </c>
      <c r="DM49" s="86">
        <v>-0.69751423597335815</v>
      </c>
      <c r="DN49" s="86">
        <v>-0.69873780012130737</v>
      </c>
      <c r="DO49" s="86">
        <v>-3.6749769002199173E-2</v>
      </c>
      <c r="DP49" s="86">
        <v>0.52853643894195557</v>
      </c>
      <c r="DQ49" s="86">
        <v>1.3835549354553223</v>
      </c>
      <c r="DR49" s="86">
        <v>1.5717910528182983</v>
      </c>
      <c r="DS49" s="86">
        <v>1.3766908645629883</v>
      </c>
      <c r="DT49" s="86">
        <v>1.5377005338668823</v>
      </c>
      <c r="DU49" s="86">
        <v>1.7105673551559448</v>
      </c>
      <c r="DV49" s="86">
        <v>-0.12254001945257187</v>
      </c>
      <c r="DW49" s="86">
        <v>-1.3934158086776733</v>
      </c>
      <c r="DX49" s="86">
        <v>-2.005507230758667</v>
      </c>
      <c r="DY49" s="86">
        <v>-2.0154640674591064</v>
      </c>
      <c r="DZ49" s="86">
        <v>-1.7577494382858276</v>
      </c>
      <c r="EA49" s="86">
        <v>-1.5744445323944092</v>
      </c>
      <c r="EB49" s="86">
        <v>-1.36390221118927</v>
      </c>
      <c r="EC49" s="86">
        <v>-1.0930808782577515</v>
      </c>
      <c r="ED49" s="86">
        <v>-0.90727847814559937</v>
      </c>
      <c r="EE49" s="86">
        <v>-1.0689897537231445</v>
      </c>
      <c r="EF49" s="86">
        <v>-0.98056137561798096</v>
      </c>
      <c r="EG49" s="86">
        <v>-1.0550501346588135</v>
      </c>
      <c r="EH49" s="86">
        <v>-0.62540662288665771</v>
      </c>
      <c r="EI49" s="86">
        <v>-0.50097143650054932</v>
      </c>
      <c r="EJ49" s="86">
        <v>-0.44884300231933594</v>
      </c>
      <c r="EK49" s="86">
        <v>-0.40637633204460144</v>
      </c>
      <c r="EL49" s="86">
        <v>-0.41523325443267822</v>
      </c>
      <c r="EM49" s="86">
        <v>0.24246272444725037</v>
      </c>
      <c r="EN49" s="86">
        <v>0.80201244354248047</v>
      </c>
      <c r="EO49" s="86">
        <v>1.6801059246063232</v>
      </c>
      <c r="EP49" s="86">
        <v>1.8686954975128174</v>
      </c>
      <c r="EQ49" s="86">
        <v>1.6859015226364136</v>
      </c>
      <c r="ER49" s="86">
        <v>1.8485504388809204</v>
      </c>
      <c r="ES49" s="86">
        <v>2.041541576385498</v>
      </c>
      <c r="ET49" s="86">
        <v>0.2003561407327652</v>
      </c>
      <c r="EU49" s="86">
        <v>-1.0545045137405396</v>
      </c>
      <c r="EV49" s="86">
        <v>-1.6769671440124512</v>
      </c>
      <c r="EW49" s="86">
        <v>55.578426361083984</v>
      </c>
      <c r="EX49" s="86">
        <v>55.215450286865234</v>
      </c>
      <c r="EY49" s="86">
        <v>54.918781280517578</v>
      </c>
      <c r="EZ49" s="86">
        <v>54.634452819824219</v>
      </c>
      <c r="FA49" s="86">
        <v>54.448013305664063</v>
      </c>
      <c r="FB49" s="86">
        <v>54.259628295898438</v>
      </c>
      <c r="FC49" s="86">
        <v>54.486392974853516</v>
      </c>
      <c r="FD49" s="86">
        <v>56.127445220947266</v>
      </c>
      <c r="FE49" s="86">
        <v>58.170921325683594</v>
      </c>
      <c r="FF49" s="86">
        <v>60.241722106933594</v>
      </c>
      <c r="FG49" s="86">
        <v>62.471511840820313</v>
      </c>
      <c r="FH49" s="86">
        <v>64.331657409667969</v>
      </c>
      <c r="FI49" s="86">
        <v>65.897392272949219</v>
      </c>
      <c r="FJ49" s="86">
        <v>67.069206237792969</v>
      </c>
      <c r="FK49" s="86">
        <v>67.567092895507813</v>
      </c>
      <c r="FL49" s="86">
        <v>67.486778259277344</v>
      </c>
      <c r="FM49" s="86">
        <v>66.584419250488281</v>
      </c>
      <c r="FN49" s="86">
        <v>64.901954650878906</v>
      </c>
      <c r="FO49" s="86">
        <v>62.578117370605469</v>
      </c>
      <c r="FP49" s="86">
        <v>60.147380828857422</v>
      </c>
      <c r="FQ49" s="86">
        <v>58.360321044921875</v>
      </c>
      <c r="FR49" s="86">
        <v>57.496734619140625</v>
      </c>
      <c r="FS49" s="86">
        <v>56.811759948730469</v>
      </c>
      <c r="FT49" s="86">
        <v>56.196762084960938</v>
      </c>
      <c r="FU49" s="86">
        <v>0.31066283583641052</v>
      </c>
      <c r="FV49" s="86">
        <v>0.36833140254020691</v>
      </c>
      <c r="FW49" s="86">
        <v>0.32254454493522644</v>
      </c>
      <c r="FX49" s="86">
        <v>2432.5908203125</v>
      </c>
      <c r="FY49" s="86">
        <v>1</v>
      </c>
    </row>
    <row r="50" spans="1:181" x14ac:dyDescent="0.25">
      <c r="A50" t="s">
        <v>186</v>
      </c>
      <c r="B50" t="s">
        <v>236</v>
      </c>
      <c r="C50" t="s">
        <v>2</v>
      </c>
      <c r="D50" t="s">
        <v>202</v>
      </c>
      <c r="E50" t="s">
        <v>206</v>
      </c>
      <c r="F50" t="s">
        <v>179</v>
      </c>
      <c r="G50" t="s">
        <v>1</v>
      </c>
      <c r="H50" s="86">
        <v>2155</v>
      </c>
      <c r="I50" s="86">
        <v>2.9334425926208496</v>
      </c>
      <c r="J50" s="86">
        <v>2.7959940433502197</v>
      </c>
      <c r="K50" s="86">
        <v>2.7155909538269043</v>
      </c>
      <c r="L50" s="86">
        <v>2.7111613750457764</v>
      </c>
      <c r="M50" s="86">
        <v>2.7808053493499756</v>
      </c>
      <c r="N50" s="86">
        <v>2.8938295841217041</v>
      </c>
      <c r="O50" s="86">
        <v>3.0172033309936523</v>
      </c>
      <c r="P50" s="86">
        <v>3.0753240585327148</v>
      </c>
      <c r="Q50" s="86">
        <v>2.9403829574584961</v>
      </c>
      <c r="R50" s="86">
        <v>2.8798730373382568</v>
      </c>
      <c r="S50" s="86">
        <v>2.8454854488372803</v>
      </c>
      <c r="T50" s="86">
        <v>2.7781276702880859</v>
      </c>
      <c r="U50" s="86">
        <v>2.6627926826477051</v>
      </c>
      <c r="V50" s="86">
        <v>2.7145934104919434</v>
      </c>
      <c r="W50" s="86">
        <v>2.8356838226318359</v>
      </c>
      <c r="X50" s="86">
        <v>2.9615871906280518</v>
      </c>
      <c r="Y50" s="86">
        <v>3.0383338928222656</v>
      </c>
      <c r="Z50" s="86">
        <v>3.2483775615692139</v>
      </c>
      <c r="AA50" s="86">
        <v>3.5283565521240234</v>
      </c>
      <c r="AB50" s="86">
        <v>3.7020955085754395</v>
      </c>
      <c r="AC50" s="86">
        <v>4.2343039512634277</v>
      </c>
      <c r="AD50" s="86">
        <v>4.2348661422729492</v>
      </c>
      <c r="AE50" s="86">
        <v>3.8449957370758057</v>
      </c>
      <c r="AF50" s="86">
        <v>3.265880823135376</v>
      </c>
      <c r="AG50" s="86">
        <v>-0.30193063616752625</v>
      </c>
      <c r="AH50" s="86">
        <v>-0.24632023274898529</v>
      </c>
      <c r="AI50" s="86">
        <v>-0.20443779230117798</v>
      </c>
      <c r="AJ50" s="86">
        <v>-0.29431626200675964</v>
      </c>
      <c r="AK50" s="86">
        <v>-0.27937206625938416</v>
      </c>
      <c r="AL50" s="86">
        <v>-0.17630316317081451</v>
      </c>
      <c r="AM50" s="86">
        <v>-0.35893496870994568</v>
      </c>
      <c r="AN50" s="86">
        <v>-0.24497833847999573</v>
      </c>
      <c r="AO50" s="86">
        <v>-0.62648510932922363</v>
      </c>
      <c r="AP50" s="86">
        <v>-0.62685120105743408</v>
      </c>
      <c r="AQ50" s="86">
        <v>-0.59431767463684082</v>
      </c>
      <c r="AR50" s="86">
        <v>-0.49877640604972839</v>
      </c>
      <c r="AS50" s="86">
        <v>-0.70190942287445068</v>
      </c>
      <c r="AT50" s="86">
        <v>-0.63328027725219727</v>
      </c>
      <c r="AU50" s="86">
        <v>-0.63659572601318359</v>
      </c>
      <c r="AV50" s="86">
        <v>-0.35921245813369751</v>
      </c>
      <c r="AW50" s="86">
        <v>-0.426372230052948</v>
      </c>
      <c r="AX50" s="86">
        <v>-0.38701292872428894</v>
      </c>
      <c r="AY50" s="86">
        <v>-0.22074849903583527</v>
      </c>
      <c r="AZ50" s="86">
        <v>-0.20407342910766602</v>
      </c>
      <c r="BA50" s="86">
        <v>-7.1322871372103691E-3</v>
      </c>
      <c r="BB50" s="86">
        <v>-1.4339856803417206E-2</v>
      </c>
      <c r="BC50" s="86">
        <v>-0.15592321753501892</v>
      </c>
      <c r="BD50" s="86">
        <v>-0.27847489714622498</v>
      </c>
      <c r="BE50" s="86">
        <v>-4.9942731857299805E-2</v>
      </c>
      <c r="BF50" s="86">
        <v>-7.9191550612449646E-3</v>
      </c>
      <c r="BG50" s="86">
        <v>3.489622101187706E-2</v>
      </c>
      <c r="BH50" s="86">
        <v>-4.3124232441186905E-2</v>
      </c>
      <c r="BI50" s="86">
        <v>-2.3359742015600204E-2</v>
      </c>
      <c r="BJ50" s="86">
        <v>7.2464689612388611E-2</v>
      </c>
      <c r="BK50" s="86">
        <v>-0.12217617034912109</v>
      </c>
      <c r="BL50" s="86">
        <v>-6.1713553965091705E-2</v>
      </c>
      <c r="BM50" s="86">
        <v>-0.41860979795455933</v>
      </c>
      <c r="BN50" s="86">
        <v>-0.44172036647796631</v>
      </c>
      <c r="BO50" s="86">
        <v>-0.40342473983764648</v>
      </c>
      <c r="BP50" s="86">
        <v>-0.33672240376472473</v>
      </c>
      <c r="BQ50" s="86">
        <v>-0.53907179832458496</v>
      </c>
      <c r="BR50" s="86">
        <v>-0.44672957062721252</v>
      </c>
      <c r="BS50" s="86">
        <v>-0.43359348177909851</v>
      </c>
      <c r="BT50" s="86">
        <v>-0.20120574533939362</v>
      </c>
      <c r="BU50" s="86">
        <v>-0.25956028699874878</v>
      </c>
      <c r="BV50" s="86">
        <v>-0.23257796466350555</v>
      </c>
      <c r="BW50" s="86">
        <v>-4.9272123724222183E-2</v>
      </c>
      <c r="BX50" s="86">
        <v>5.1318973302841187E-2</v>
      </c>
      <c r="BY50" s="86">
        <v>0.37490847706794739</v>
      </c>
      <c r="BZ50" s="86">
        <v>0.27300781011581421</v>
      </c>
      <c r="CA50" s="86">
        <v>0.11462470889091492</v>
      </c>
      <c r="CB50" s="86">
        <v>-1.5825347974896431E-2</v>
      </c>
      <c r="CC50" s="86">
        <v>0.12458331882953644</v>
      </c>
      <c r="CD50" s="86">
        <v>0.15719670057296753</v>
      </c>
      <c r="CE50" s="86">
        <v>0.20065823197364807</v>
      </c>
      <c r="CF50" s="86">
        <v>0.13085061311721802</v>
      </c>
      <c r="CG50" s="86">
        <v>0.15395361185073853</v>
      </c>
      <c r="CH50" s="86">
        <v>0.24476054310798645</v>
      </c>
      <c r="CI50" s="86">
        <v>4.1802261024713516E-2</v>
      </c>
      <c r="CJ50" s="86">
        <v>6.5215073525905609E-2</v>
      </c>
      <c r="CK50" s="86">
        <v>-0.27463597059249878</v>
      </c>
      <c r="CL50" s="86">
        <v>-0.3134993314743042</v>
      </c>
      <c r="CM50" s="86">
        <v>-0.2712128758430481</v>
      </c>
      <c r="CN50" s="86">
        <v>-0.22448430955410004</v>
      </c>
      <c r="CO50" s="86">
        <v>-0.42629098892211914</v>
      </c>
      <c r="CP50" s="86">
        <v>-0.31752514839172363</v>
      </c>
      <c r="CQ50" s="86">
        <v>-0.29299476742744446</v>
      </c>
      <c r="CR50" s="86">
        <v>-9.1770783066749573E-2</v>
      </c>
      <c r="CS50" s="86">
        <v>-0.14402686059474945</v>
      </c>
      <c r="CT50" s="86">
        <v>-0.12561677396297455</v>
      </c>
      <c r="CU50" s="86">
        <v>6.9491885602474213E-2</v>
      </c>
      <c r="CV50" s="86">
        <v>0.22820296883583069</v>
      </c>
      <c r="CW50" s="86">
        <v>0.63950872421264648</v>
      </c>
      <c r="CX50" s="86">
        <v>0.47202390432357788</v>
      </c>
      <c r="CY50" s="86">
        <v>0.30200538039207458</v>
      </c>
      <c r="CZ50" s="86">
        <v>0.16608493030071259</v>
      </c>
      <c r="DA50" s="86">
        <v>0.29910936951637268</v>
      </c>
      <c r="DB50" s="86">
        <v>0.32231256365776062</v>
      </c>
      <c r="DC50" s="86">
        <v>0.36642023921012878</v>
      </c>
      <c r="DD50" s="86">
        <v>0.30482545495033264</v>
      </c>
      <c r="DE50" s="86">
        <v>0.33126696944236755</v>
      </c>
      <c r="DF50" s="86">
        <v>0.41705641150474548</v>
      </c>
      <c r="DG50" s="86">
        <v>0.20578068494796753</v>
      </c>
      <c r="DH50" s="86">
        <v>0.19214370846748352</v>
      </c>
      <c r="DI50" s="86">
        <v>-0.13066215813159943</v>
      </c>
      <c r="DJ50" s="86">
        <v>-0.1852782815694809</v>
      </c>
      <c r="DK50" s="86">
        <v>-0.13900101184844971</v>
      </c>
      <c r="DL50" s="86">
        <v>-0.11224620789289474</v>
      </c>
      <c r="DM50" s="86">
        <v>-0.31351014971733093</v>
      </c>
      <c r="DN50" s="86">
        <v>-0.18832071125507355</v>
      </c>
      <c r="DO50" s="86">
        <v>-0.15239603817462921</v>
      </c>
      <c r="DP50" s="86">
        <v>1.7664177343249321E-2</v>
      </c>
      <c r="DQ50" s="86">
        <v>-2.8493424877524376E-2</v>
      </c>
      <c r="DR50" s="86">
        <v>-1.8655586987733841E-2</v>
      </c>
      <c r="DS50" s="86">
        <v>0.18825589120388031</v>
      </c>
      <c r="DT50" s="86">
        <v>0.40508696436882019</v>
      </c>
      <c r="DU50" s="86">
        <v>0.90410900115966797</v>
      </c>
      <c r="DV50" s="86">
        <v>0.67103999853134155</v>
      </c>
      <c r="DW50" s="86">
        <v>0.48938605189323425</v>
      </c>
      <c r="DX50" s="86">
        <v>0.34799522161483765</v>
      </c>
      <c r="DY50" s="86">
        <v>0.55109727382659912</v>
      </c>
      <c r="DZ50" s="86">
        <v>0.56071364879608154</v>
      </c>
      <c r="EA50" s="86">
        <v>0.60575425624847412</v>
      </c>
      <c r="EB50" s="86">
        <v>0.55601751804351807</v>
      </c>
      <c r="EC50" s="86">
        <v>0.58727926015853882</v>
      </c>
      <c r="ED50" s="86">
        <v>0.66582423448562622</v>
      </c>
      <c r="EE50" s="86">
        <v>0.44253948330879211</v>
      </c>
      <c r="EF50" s="86">
        <v>0.37540847063064575</v>
      </c>
      <c r="EG50" s="86">
        <v>7.7213168144226074E-2</v>
      </c>
      <c r="EH50" s="86">
        <v>-1.4746391389053315E-4</v>
      </c>
      <c r="EI50" s="86">
        <v>5.1891915500164032E-2</v>
      </c>
      <c r="EJ50" s="86">
        <v>4.9807783216238022E-2</v>
      </c>
      <c r="EK50" s="86">
        <v>-0.15067256987094879</v>
      </c>
      <c r="EL50" s="86">
        <v>-1.7700351309031248E-3</v>
      </c>
      <c r="EM50" s="86">
        <v>5.0606183707714081E-2</v>
      </c>
      <c r="EN50" s="86">
        <v>0.17567087709903717</v>
      </c>
      <c r="EO50" s="86">
        <v>0.1383185088634491</v>
      </c>
      <c r="EP50" s="86">
        <v>0.13577938079833984</v>
      </c>
      <c r="EQ50" s="86">
        <v>0.35973227024078369</v>
      </c>
      <c r="ER50" s="86">
        <v>0.66047936677932739</v>
      </c>
      <c r="ES50" s="86">
        <v>1.2861497402191162</v>
      </c>
      <c r="ET50" s="86">
        <v>0.95838767290115356</v>
      </c>
      <c r="EU50" s="86">
        <v>0.75993400812149048</v>
      </c>
      <c r="EV50" s="86">
        <v>0.61064475774765015</v>
      </c>
      <c r="EW50" s="86">
        <v>61.547069549560547</v>
      </c>
      <c r="EX50" s="86">
        <v>60.465793609619141</v>
      </c>
      <c r="EY50" s="86">
        <v>59.244560241699219</v>
      </c>
      <c r="EZ50" s="86">
        <v>58.234443664550781</v>
      </c>
      <c r="FA50" s="86">
        <v>57.441051483154297</v>
      </c>
      <c r="FB50" s="86">
        <v>56.618503570556641</v>
      </c>
      <c r="FC50" s="86">
        <v>56.866916656494141</v>
      </c>
      <c r="FD50" s="86">
        <v>58.979328155517578</v>
      </c>
      <c r="FE50" s="86">
        <v>61.689620971679688</v>
      </c>
      <c r="FF50" s="86">
        <v>64.660400390625</v>
      </c>
      <c r="FG50" s="86">
        <v>67.235946655273438</v>
      </c>
      <c r="FH50" s="86">
        <v>69.839035034179688</v>
      </c>
      <c r="FI50" s="86">
        <v>72.453300476074219</v>
      </c>
      <c r="FJ50" s="86">
        <v>74.201995849609375</v>
      </c>
      <c r="FK50" s="86">
        <v>75.542556762695313</v>
      </c>
      <c r="FL50" s="86">
        <v>76.553886413574219</v>
      </c>
      <c r="FM50" s="86">
        <v>76.622451782226563</v>
      </c>
      <c r="FN50" s="86">
        <v>75.791999816894531</v>
      </c>
      <c r="FO50" s="86">
        <v>74.4376220703125</v>
      </c>
      <c r="FP50" s="86">
        <v>72.271369934082031</v>
      </c>
      <c r="FQ50" s="86">
        <v>69.776229858398438</v>
      </c>
      <c r="FR50" s="86">
        <v>67.725975036621094</v>
      </c>
      <c r="FS50" s="86">
        <v>66.020889282226563</v>
      </c>
      <c r="FT50" s="86">
        <v>64.568122863769531</v>
      </c>
      <c r="FU50" s="86">
        <v>0.20606072247028351</v>
      </c>
      <c r="FV50" s="86">
        <v>0.25376647710800171</v>
      </c>
      <c r="FW50" s="86">
        <v>0.20712721347808838</v>
      </c>
      <c r="FX50" s="86">
        <v>161.72727966308594</v>
      </c>
      <c r="FY50" s="86">
        <v>1</v>
      </c>
    </row>
    <row r="51" spans="1:181" x14ac:dyDescent="0.25">
      <c r="A51" t="s">
        <v>186</v>
      </c>
      <c r="B51" t="s">
        <v>236</v>
      </c>
      <c r="C51" t="s">
        <v>2</v>
      </c>
      <c r="D51" t="s">
        <v>202</v>
      </c>
      <c r="E51" t="s">
        <v>206</v>
      </c>
      <c r="F51" t="s">
        <v>180</v>
      </c>
      <c r="G51" t="s">
        <v>1</v>
      </c>
      <c r="H51" s="86">
        <v>1250</v>
      </c>
      <c r="I51" s="86">
        <v>2.8092803955078125</v>
      </c>
      <c r="J51" s="86">
        <v>2.7332649230957031</v>
      </c>
      <c r="K51" s="86">
        <v>2.7081139087677002</v>
      </c>
      <c r="L51" s="86">
        <v>2.7019295692443848</v>
      </c>
      <c r="M51" s="86">
        <v>2.7188310623168945</v>
      </c>
      <c r="N51" s="86">
        <v>2.7596969604492188</v>
      </c>
      <c r="O51" s="86">
        <v>2.8956160545349121</v>
      </c>
      <c r="P51" s="86">
        <v>3.0872490406036377</v>
      </c>
      <c r="Q51" s="86">
        <v>2.9730598926544189</v>
      </c>
      <c r="R51" s="86">
        <v>2.7780792713165283</v>
      </c>
      <c r="S51" s="86">
        <v>2.7344393730163574</v>
      </c>
      <c r="T51" s="86">
        <v>2.6676955223083496</v>
      </c>
      <c r="U51" s="86">
        <v>2.2921228408813477</v>
      </c>
      <c r="V51" s="86">
        <v>2.1657130718231201</v>
      </c>
      <c r="W51" s="86">
        <v>2.1519408226013184</v>
      </c>
      <c r="X51" s="86">
        <v>2.1636981964111328</v>
      </c>
      <c r="Y51" s="86">
        <v>2.4057555198669434</v>
      </c>
      <c r="Z51" s="86">
        <v>2.5781400203704834</v>
      </c>
      <c r="AA51" s="86">
        <v>3.120638370513916</v>
      </c>
      <c r="AB51" s="86">
        <v>3.280076265335083</v>
      </c>
      <c r="AC51" s="86">
        <v>3.435150146484375</v>
      </c>
      <c r="AD51" s="86">
        <v>3.4978327751159668</v>
      </c>
      <c r="AE51" s="86">
        <v>3.2049002647399902</v>
      </c>
      <c r="AF51" s="86">
        <v>3.0017757415771484</v>
      </c>
      <c r="AG51" s="86">
        <v>-0.7308272123336792</v>
      </c>
      <c r="AH51" s="86">
        <v>-0.72230380773544312</v>
      </c>
      <c r="AI51" s="86">
        <v>-0.72334617376327515</v>
      </c>
      <c r="AJ51" s="86">
        <v>-0.69179445505142212</v>
      </c>
      <c r="AK51" s="86">
        <v>-0.6776922345161438</v>
      </c>
      <c r="AL51" s="86">
        <v>-0.6987689733505249</v>
      </c>
      <c r="AM51" s="86">
        <v>-0.68978577852249146</v>
      </c>
      <c r="AN51" s="86">
        <v>-0.57699280977249146</v>
      </c>
      <c r="AO51" s="86">
        <v>-0.69725990295410156</v>
      </c>
      <c r="AP51" s="86">
        <v>-0.56250917911529541</v>
      </c>
      <c r="AQ51" s="86">
        <v>-0.46378210186958313</v>
      </c>
      <c r="AR51" s="86">
        <v>-0.43527072668075562</v>
      </c>
      <c r="AS51" s="86">
        <v>-0.55575591325759888</v>
      </c>
      <c r="AT51" s="86">
        <v>-0.46820905804634094</v>
      </c>
      <c r="AU51" s="86">
        <v>-0.39971050620079041</v>
      </c>
      <c r="AV51" s="86">
        <v>-0.21640299260616302</v>
      </c>
      <c r="AW51" s="86">
        <v>-7.1458287537097931E-2</v>
      </c>
      <c r="AX51" s="86">
        <v>-4.4366952031850815E-2</v>
      </c>
      <c r="AY51" s="86">
        <v>0.1598164290189743</v>
      </c>
      <c r="AZ51" s="86">
        <v>-3.7056509405374527E-2</v>
      </c>
      <c r="BA51" s="86">
        <v>7.506330031901598E-3</v>
      </c>
      <c r="BB51" s="86">
        <v>-0.35493138432502747</v>
      </c>
      <c r="BC51" s="86">
        <v>-0.62380778789520264</v>
      </c>
      <c r="BD51" s="86">
        <v>-0.61383116245269775</v>
      </c>
      <c r="BE51" s="86">
        <v>-0.49926835298538208</v>
      </c>
      <c r="BF51" s="86">
        <v>-0.49134105443954468</v>
      </c>
      <c r="BG51" s="86">
        <v>-0.4946044385433197</v>
      </c>
      <c r="BH51" s="86">
        <v>-0.4639563262462616</v>
      </c>
      <c r="BI51" s="86">
        <v>-0.46224284172058105</v>
      </c>
      <c r="BJ51" s="86">
        <v>-0.48465588688850403</v>
      </c>
      <c r="BK51" s="86">
        <v>-0.47779044508934021</v>
      </c>
      <c r="BL51" s="86">
        <v>-0.37232103943824768</v>
      </c>
      <c r="BM51" s="86">
        <v>-0.48271474242210388</v>
      </c>
      <c r="BN51" s="86">
        <v>-0.35757020115852356</v>
      </c>
      <c r="BO51" s="86">
        <v>-0.26037880778312683</v>
      </c>
      <c r="BP51" s="86">
        <v>-0.22885723412036896</v>
      </c>
      <c r="BQ51" s="86">
        <v>-0.37624028325080872</v>
      </c>
      <c r="BR51" s="86">
        <v>-0.29638350009918213</v>
      </c>
      <c r="BS51" s="86">
        <v>-0.22227270901203156</v>
      </c>
      <c r="BT51" s="86">
        <v>-3.4486114978790283E-2</v>
      </c>
      <c r="BU51" s="86">
        <v>0.12982767820358276</v>
      </c>
      <c r="BV51" s="86">
        <v>0.17522567510604858</v>
      </c>
      <c r="BW51" s="86">
        <v>0.39750078320503235</v>
      </c>
      <c r="BX51" s="86">
        <v>0.19620078802108765</v>
      </c>
      <c r="BY51" s="86">
        <v>0.23788979649543762</v>
      </c>
      <c r="BZ51" s="86">
        <v>-0.12250974029302597</v>
      </c>
      <c r="CA51" s="86">
        <v>-0.39417916536331177</v>
      </c>
      <c r="CB51" s="86">
        <v>-0.38428026437759399</v>
      </c>
      <c r="CC51" s="86">
        <v>-0.33889138698577881</v>
      </c>
      <c r="CD51" s="86">
        <v>-0.33137694001197815</v>
      </c>
      <c r="CE51" s="86">
        <v>-0.33617860078811646</v>
      </c>
      <c r="CF51" s="86">
        <v>-0.30615630745887756</v>
      </c>
      <c r="CG51" s="86">
        <v>-0.31302323937416077</v>
      </c>
      <c r="CH51" s="86">
        <v>-0.33636182546615601</v>
      </c>
      <c r="CI51" s="86">
        <v>-0.330963134765625</v>
      </c>
      <c r="CJ51" s="86">
        <v>-0.23056596517562866</v>
      </c>
      <c r="CK51" s="86">
        <v>-0.33412140607833862</v>
      </c>
      <c r="CL51" s="86">
        <v>-0.21563008427619934</v>
      </c>
      <c r="CM51" s="86">
        <v>-0.11950231343507767</v>
      </c>
      <c r="CN51" s="86">
        <v>-8.5895873606204987E-2</v>
      </c>
      <c r="CO51" s="86">
        <v>-0.25190830230712891</v>
      </c>
      <c r="CP51" s="86">
        <v>-0.17737762629985809</v>
      </c>
      <c r="CQ51" s="86">
        <v>-9.9379844963550568E-2</v>
      </c>
      <c r="CR51" s="86">
        <v>9.1508954763412476E-2</v>
      </c>
      <c r="CS51" s="86">
        <v>0.26923772692680359</v>
      </c>
      <c r="CT51" s="86">
        <v>0.32731485366821289</v>
      </c>
      <c r="CU51" s="86">
        <v>0.56212025880813599</v>
      </c>
      <c r="CV51" s="86">
        <v>0.35775408148765564</v>
      </c>
      <c r="CW51" s="86">
        <v>0.39745268225669861</v>
      </c>
      <c r="CX51" s="86">
        <v>3.8464784622192383E-2</v>
      </c>
      <c r="CY51" s="86">
        <v>-0.23513907194137573</v>
      </c>
      <c r="CZ51" s="86">
        <v>-0.22529400885105133</v>
      </c>
      <c r="DA51" s="86">
        <v>-0.17851442098617554</v>
      </c>
      <c r="DB51" s="86">
        <v>-0.17141282558441162</v>
      </c>
      <c r="DC51" s="86">
        <v>-0.17775276303291321</v>
      </c>
      <c r="DD51" s="86">
        <v>-0.14835628867149353</v>
      </c>
      <c r="DE51" s="86">
        <v>-0.16380363702774048</v>
      </c>
      <c r="DF51" s="86">
        <v>-0.18806776404380798</v>
      </c>
      <c r="DG51" s="86">
        <v>-0.1841358095407486</v>
      </c>
      <c r="DH51" s="86">
        <v>-8.8810905814170837E-2</v>
      </c>
      <c r="DI51" s="86">
        <v>-0.18552806973457336</v>
      </c>
      <c r="DJ51" s="86">
        <v>-7.3689974844455719E-2</v>
      </c>
      <c r="DK51" s="86">
        <v>2.1374182775616646E-2</v>
      </c>
      <c r="DL51" s="86">
        <v>5.7065490633249283E-2</v>
      </c>
      <c r="DM51" s="86">
        <v>-0.12757633626461029</v>
      </c>
      <c r="DN51" s="86">
        <v>-5.8371763676404953E-2</v>
      </c>
      <c r="DO51" s="86">
        <v>2.3513020947575569E-2</v>
      </c>
      <c r="DP51" s="86">
        <v>0.21750402450561523</v>
      </c>
      <c r="DQ51" s="86">
        <v>0.40864777565002441</v>
      </c>
      <c r="DR51" s="86">
        <v>0.4794040322303772</v>
      </c>
      <c r="DS51" s="86">
        <v>0.72673970460891724</v>
      </c>
      <c r="DT51" s="86">
        <v>0.51930737495422363</v>
      </c>
      <c r="DU51" s="86">
        <v>0.55701559782028198</v>
      </c>
      <c r="DV51" s="86">
        <v>0.19943930208683014</v>
      </c>
      <c r="DW51" s="86">
        <v>-7.6098993420600891E-2</v>
      </c>
      <c r="DX51" s="86">
        <v>-6.6307753324508667E-2</v>
      </c>
      <c r="DY51" s="86">
        <v>5.3044430911540985E-2</v>
      </c>
      <c r="DZ51" s="86">
        <v>5.9549935162067413E-2</v>
      </c>
      <c r="EA51" s="86">
        <v>5.0988975912332535E-2</v>
      </c>
      <c r="EB51" s="86">
        <v>7.948186993598938E-2</v>
      </c>
      <c r="EC51" s="86">
        <v>5.1645755767822266E-2</v>
      </c>
      <c r="ED51" s="86">
        <v>2.6045307517051697E-2</v>
      </c>
      <c r="EE51" s="86">
        <v>2.785952016711235E-2</v>
      </c>
      <c r="EF51" s="86">
        <v>0.11586089432239532</v>
      </c>
      <c r="EG51" s="86">
        <v>2.9017096385359764E-2</v>
      </c>
      <c r="EH51" s="86">
        <v>0.13124899566173553</v>
      </c>
      <c r="EI51" s="86">
        <v>0.2247774749994278</v>
      </c>
      <c r="EJ51" s="86">
        <v>0.26347899436950684</v>
      </c>
      <c r="EK51" s="86">
        <v>5.1939286291599274E-2</v>
      </c>
      <c r="EL51" s="86">
        <v>0.11345379799604416</v>
      </c>
      <c r="EM51" s="86">
        <v>0.20095080137252808</v>
      </c>
      <c r="EN51" s="86">
        <v>0.39942088723182678</v>
      </c>
      <c r="EO51" s="86">
        <v>0.60993373394012451</v>
      </c>
      <c r="EP51" s="86">
        <v>0.69899666309356689</v>
      </c>
      <c r="EQ51" s="86">
        <v>0.96442407369613647</v>
      </c>
      <c r="ER51" s="86">
        <v>0.75256466865539551</v>
      </c>
      <c r="ES51" s="86">
        <v>0.7873990535736084</v>
      </c>
      <c r="ET51" s="86">
        <v>0.43186095356941223</v>
      </c>
      <c r="EU51" s="86">
        <v>0.15352962911128998</v>
      </c>
      <c r="EV51" s="86">
        <v>0.16324314475059509</v>
      </c>
      <c r="EW51" s="86">
        <v>52.011344909667969</v>
      </c>
      <c r="EX51" s="86">
        <v>51.338386535644531</v>
      </c>
      <c r="EY51" s="86">
        <v>50.770256042480469</v>
      </c>
      <c r="EZ51" s="86">
        <v>50.459419250488281</v>
      </c>
      <c r="FA51" s="86">
        <v>50.169929504394531</v>
      </c>
      <c r="FB51" s="86">
        <v>49.87591552734375</v>
      </c>
      <c r="FC51" s="86">
        <v>49.900661468505859</v>
      </c>
      <c r="FD51" s="86">
        <v>51.478237152099609</v>
      </c>
      <c r="FE51" s="86">
        <v>53.566482543945313</v>
      </c>
      <c r="FF51" s="86">
        <v>55.929935455322266</v>
      </c>
      <c r="FG51" s="86">
        <v>58.141262054443359</v>
      </c>
      <c r="FH51" s="86">
        <v>60.360073089599609</v>
      </c>
      <c r="FI51" s="86">
        <v>61.629932403564453</v>
      </c>
      <c r="FJ51" s="86">
        <v>62.722244262695313</v>
      </c>
      <c r="FK51" s="86">
        <v>63.475776672363281</v>
      </c>
      <c r="FL51" s="86">
        <v>63.970069885253906</v>
      </c>
      <c r="FM51" s="86">
        <v>62.933681488037109</v>
      </c>
      <c r="FN51" s="86">
        <v>61.984622955322266</v>
      </c>
      <c r="FO51" s="86">
        <v>60.801860809326172</v>
      </c>
      <c r="FP51" s="86">
        <v>58.740623474121094</v>
      </c>
      <c r="FQ51" s="86">
        <v>56.496940612792969</v>
      </c>
      <c r="FR51" s="86">
        <v>54.981475830078125</v>
      </c>
      <c r="FS51" s="86">
        <v>53.762569427490234</v>
      </c>
      <c r="FT51" s="86">
        <v>53.060649871826172</v>
      </c>
      <c r="FU51" s="86">
        <v>0.23625017702579498</v>
      </c>
      <c r="FV51" s="86">
        <v>0.27389967441558838</v>
      </c>
      <c r="FW51" s="86">
        <v>0.23601117730140686</v>
      </c>
      <c r="FX51" s="86">
        <v>199.04545593261719</v>
      </c>
      <c r="FY51" s="86">
        <v>1</v>
      </c>
    </row>
    <row r="52" spans="1:181" x14ac:dyDescent="0.25">
      <c r="A52" t="s">
        <v>186</v>
      </c>
      <c r="B52" t="s">
        <v>236</v>
      </c>
      <c r="C52" t="s">
        <v>2</v>
      </c>
      <c r="D52" t="s">
        <v>202</v>
      </c>
      <c r="E52" t="s">
        <v>206</v>
      </c>
      <c r="F52" t="s">
        <v>181</v>
      </c>
      <c r="G52" t="s">
        <v>1</v>
      </c>
      <c r="H52" s="86">
        <v>605</v>
      </c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6"/>
      <c r="DF52" s="86"/>
      <c r="DG52" s="86"/>
      <c r="DH52" s="86"/>
      <c r="DI52" s="86"/>
      <c r="DJ52" s="86"/>
      <c r="DK52" s="86"/>
      <c r="DL52" s="86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  <c r="EX52" s="86"/>
      <c r="EY52" s="86"/>
      <c r="EZ52" s="86"/>
      <c r="FA52" s="86"/>
      <c r="FB52" s="86"/>
      <c r="FC52" s="86"/>
      <c r="FD52" s="86"/>
      <c r="FE52" s="86"/>
      <c r="FF52" s="86"/>
      <c r="FG52" s="86"/>
      <c r="FH52" s="86"/>
      <c r="FI52" s="86"/>
      <c r="FJ52" s="86"/>
      <c r="FK52" s="86"/>
      <c r="FL52" s="86"/>
      <c r="FM52" s="86"/>
      <c r="FN52" s="86"/>
      <c r="FO52" s="86"/>
      <c r="FP52" s="86"/>
      <c r="FQ52" s="86"/>
      <c r="FR52" s="86"/>
      <c r="FS52" s="86"/>
      <c r="FT52" s="86"/>
      <c r="FU52" s="86"/>
      <c r="FV52" s="86"/>
      <c r="FW52" s="86"/>
      <c r="FX52" s="86">
        <v>35.090908050537109</v>
      </c>
      <c r="FY52" s="86">
        <v>0</v>
      </c>
    </row>
    <row r="53" spans="1:181" x14ac:dyDescent="0.25">
      <c r="A53" t="s">
        <v>186</v>
      </c>
      <c r="B53" t="s">
        <v>236</v>
      </c>
      <c r="C53" t="s">
        <v>2</v>
      </c>
      <c r="D53" t="s">
        <v>202</v>
      </c>
      <c r="E53" t="s">
        <v>206</v>
      </c>
      <c r="F53" t="s">
        <v>182</v>
      </c>
      <c r="G53" t="s">
        <v>1</v>
      </c>
      <c r="H53" s="86">
        <v>3091</v>
      </c>
      <c r="I53" s="86">
        <v>3.3050870895385742</v>
      </c>
      <c r="J53" s="86">
        <v>3.0852563381195068</v>
      </c>
      <c r="K53" s="86">
        <v>2.98415207862854</v>
      </c>
      <c r="L53" s="86">
        <v>2.9499020576477051</v>
      </c>
      <c r="M53" s="86">
        <v>3.0640852451324463</v>
      </c>
      <c r="N53" s="86">
        <v>3.4167945384979248</v>
      </c>
      <c r="O53" s="86">
        <v>4.0498547554016113</v>
      </c>
      <c r="P53" s="86">
        <v>4.6521196365356445</v>
      </c>
      <c r="Q53" s="86">
        <v>4.5412130355834961</v>
      </c>
      <c r="R53" s="86">
        <v>4.4171438217163086</v>
      </c>
      <c r="S53" s="86">
        <v>4.3635787963867188</v>
      </c>
      <c r="T53" s="86">
        <v>4.2610912322998047</v>
      </c>
      <c r="U53" s="86">
        <v>4.2256121635437012</v>
      </c>
      <c r="V53" s="86">
        <v>4.0241765975952148</v>
      </c>
      <c r="W53" s="86">
        <v>3.9617893695831299</v>
      </c>
      <c r="X53" s="86">
        <v>3.9973924160003662</v>
      </c>
      <c r="Y53" s="86">
        <v>4.1282863616943359</v>
      </c>
      <c r="Z53" s="86">
        <v>4.4565153121948242</v>
      </c>
      <c r="AA53" s="86">
        <v>4.7393102645874023</v>
      </c>
      <c r="AB53" s="86">
        <v>4.9241299629211426</v>
      </c>
      <c r="AC53" s="86">
        <v>5.1160287857055664</v>
      </c>
      <c r="AD53" s="86">
        <v>4.9350061416625977</v>
      </c>
      <c r="AE53" s="86">
        <v>4.3480744361877441</v>
      </c>
      <c r="AF53" s="86">
        <v>3.7612659931182861</v>
      </c>
      <c r="AG53" s="86">
        <v>-1.1580818891525269</v>
      </c>
      <c r="AH53" s="86">
        <v>-1.180259108543396</v>
      </c>
      <c r="AI53" s="86">
        <v>-1.1231942176818848</v>
      </c>
      <c r="AJ53" s="86">
        <v>-1.0945898294448853</v>
      </c>
      <c r="AK53" s="86">
        <v>-0.97944670915603638</v>
      </c>
      <c r="AL53" s="86">
        <v>-0.86332809925079346</v>
      </c>
      <c r="AM53" s="86">
        <v>-0.86211591958999634</v>
      </c>
      <c r="AN53" s="86">
        <v>-0.69509512186050415</v>
      </c>
      <c r="AO53" s="86">
        <v>-0.51750999689102173</v>
      </c>
      <c r="AP53" s="86">
        <v>-0.54850780963897705</v>
      </c>
      <c r="AQ53" s="86">
        <v>-0.59781360626220703</v>
      </c>
      <c r="AR53" s="86">
        <v>-0.6651918888092041</v>
      </c>
      <c r="AS53" s="86">
        <v>-0.60844701528549194</v>
      </c>
      <c r="AT53" s="86">
        <v>-0.62599706649780273</v>
      </c>
      <c r="AU53" s="86">
        <v>-0.59249001741409302</v>
      </c>
      <c r="AV53" s="86">
        <v>-0.5041772723197937</v>
      </c>
      <c r="AW53" s="86">
        <v>-0.38626581430435181</v>
      </c>
      <c r="AX53" s="86">
        <v>-0.3218269944190979</v>
      </c>
      <c r="AY53" s="86">
        <v>-0.32402271032333374</v>
      </c>
      <c r="AZ53" s="86">
        <v>-0.3717786967754364</v>
      </c>
      <c r="BA53" s="86">
        <v>-0.5269501805305481</v>
      </c>
      <c r="BB53" s="86">
        <v>-1.0213630199432373</v>
      </c>
      <c r="BC53" s="86">
        <v>-1.0427109003067017</v>
      </c>
      <c r="BD53" s="86">
        <v>-1.0078619718551636</v>
      </c>
      <c r="BE53" s="86">
        <v>-0.98741412162780762</v>
      </c>
      <c r="BF53" s="86">
        <v>-1.0116709470748901</v>
      </c>
      <c r="BG53" s="86">
        <v>-0.96290159225463867</v>
      </c>
      <c r="BH53" s="86">
        <v>-0.93032431602478027</v>
      </c>
      <c r="BI53" s="86">
        <v>-0.82181119918823242</v>
      </c>
      <c r="BJ53" s="86">
        <v>-0.70804297924041748</v>
      </c>
      <c r="BK53" s="86">
        <v>-0.7077365517616272</v>
      </c>
      <c r="BL53" s="86">
        <v>-0.54557704925537109</v>
      </c>
      <c r="BM53" s="86">
        <v>-0.37310981750488281</v>
      </c>
      <c r="BN53" s="86">
        <v>-0.43049290776252747</v>
      </c>
      <c r="BO53" s="86">
        <v>-0.47739019989967346</v>
      </c>
      <c r="BP53" s="86">
        <v>-0.53061151504516602</v>
      </c>
      <c r="BQ53" s="86">
        <v>-0.47393694519996643</v>
      </c>
      <c r="BR53" s="86">
        <v>-0.49892663955688477</v>
      </c>
      <c r="BS53" s="86">
        <v>-0.4792347252368927</v>
      </c>
      <c r="BT53" s="86">
        <v>-0.38899773359298706</v>
      </c>
      <c r="BU53" s="86">
        <v>-0.27264028787612915</v>
      </c>
      <c r="BV53" s="86">
        <v>-0.20366497337818146</v>
      </c>
      <c r="BW53" s="86">
        <v>-0.19965261220932007</v>
      </c>
      <c r="BX53" s="86">
        <v>-0.23755933344364166</v>
      </c>
      <c r="BY53" s="86">
        <v>-0.36774113774299622</v>
      </c>
      <c r="BZ53" s="86">
        <v>-0.85799241065979004</v>
      </c>
      <c r="CA53" s="86">
        <v>-0.88791894912719727</v>
      </c>
      <c r="CB53" s="86">
        <v>-0.8470989465713501</v>
      </c>
      <c r="CC53" s="86">
        <v>-0.86921018362045288</v>
      </c>
      <c r="CD53" s="86">
        <v>-0.89490741491317749</v>
      </c>
      <c r="CE53" s="86">
        <v>-0.85188335180282593</v>
      </c>
      <c r="CF53" s="86">
        <v>-0.8165544867515564</v>
      </c>
      <c r="CG53" s="86">
        <v>-0.71263337135314941</v>
      </c>
      <c r="CH53" s="86">
        <v>-0.60049295425415039</v>
      </c>
      <c r="CI53" s="86">
        <v>-0.60081386566162109</v>
      </c>
      <c r="CJ53" s="86">
        <v>-0.44202125072479248</v>
      </c>
      <c r="CK53" s="86">
        <v>-0.27309870719909668</v>
      </c>
      <c r="CL53" s="86">
        <v>-0.3487561047077179</v>
      </c>
      <c r="CM53" s="86">
        <v>-0.39398530125617981</v>
      </c>
      <c r="CN53" s="86">
        <v>-0.43740159273147583</v>
      </c>
      <c r="CO53" s="86">
        <v>-0.38077566027641296</v>
      </c>
      <c r="CP53" s="86">
        <v>-0.41091802716255188</v>
      </c>
      <c r="CQ53" s="86">
        <v>-0.40079444646835327</v>
      </c>
      <c r="CR53" s="86">
        <v>-0.30922472476959229</v>
      </c>
      <c r="CS53" s="86">
        <v>-0.19394358992576599</v>
      </c>
      <c r="CT53" s="86">
        <v>-0.12182632088661194</v>
      </c>
      <c r="CU53" s="86">
        <v>-0.11351427435874939</v>
      </c>
      <c r="CV53" s="86">
        <v>-0.14459940791130066</v>
      </c>
      <c r="CW53" s="86">
        <v>-0.25747343897819519</v>
      </c>
      <c r="CX53" s="86">
        <v>-0.74484235048294067</v>
      </c>
      <c r="CY53" s="86">
        <v>-0.78071051836013794</v>
      </c>
      <c r="CZ53" s="86">
        <v>-0.73575496673583984</v>
      </c>
      <c r="DA53" s="86">
        <v>-0.75100624561309814</v>
      </c>
      <c r="DB53" s="86">
        <v>-0.77814382314682007</v>
      </c>
      <c r="DC53" s="86">
        <v>-0.74086511135101318</v>
      </c>
      <c r="DD53" s="86">
        <v>-0.70278465747833252</v>
      </c>
      <c r="DE53" s="86">
        <v>-0.60345554351806641</v>
      </c>
      <c r="DF53" s="86">
        <v>-0.4929429292678833</v>
      </c>
      <c r="DG53" s="86">
        <v>-0.49389117956161499</v>
      </c>
      <c r="DH53" s="86">
        <v>-0.33846548199653625</v>
      </c>
      <c r="DI53" s="86">
        <v>-0.17308758199214935</v>
      </c>
      <c r="DJ53" s="86">
        <v>-0.26701930165290833</v>
      </c>
      <c r="DK53" s="86">
        <v>-0.31058040261268616</v>
      </c>
      <c r="DL53" s="86">
        <v>-0.34419164061546326</v>
      </c>
      <c r="DM53" s="86">
        <v>-0.2876143753528595</v>
      </c>
      <c r="DN53" s="86">
        <v>-0.32290941476821899</v>
      </c>
      <c r="DO53" s="86">
        <v>-0.32235416769981384</v>
      </c>
      <c r="DP53" s="86">
        <v>-0.2294517308473587</v>
      </c>
      <c r="DQ53" s="86">
        <v>-0.11524689197540283</v>
      </c>
      <c r="DR53" s="86">
        <v>-3.9987668395042419E-2</v>
      </c>
      <c r="DS53" s="86">
        <v>-2.7375932782888412E-2</v>
      </c>
      <c r="DT53" s="86">
        <v>-5.1639489829540253E-2</v>
      </c>
      <c r="DU53" s="86">
        <v>-0.14720574021339417</v>
      </c>
      <c r="DV53" s="86">
        <v>-0.63169229030609131</v>
      </c>
      <c r="DW53" s="86">
        <v>-0.67350208759307861</v>
      </c>
      <c r="DX53" s="86">
        <v>-0.62441098690032959</v>
      </c>
      <c r="DY53" s="86">
        <v>-0.58033847808837891</v>
      </c>
      <c r="DZ53" s="86">
        <v>-0.60955578088760376</v>
      </c>
      <c r="EA53" s="86">
        <v>-0.58057248592376709</v>
      </c>
      <c r="EB53" s="86">
        <v>-0.53851908445358276</v>
      </c>
      <c r="EC53" s="86">
        <v>-0.44582003355026245</v>
      </c>
      <c r="ED53" s="86">
        <v>-0.33765777945518494</v>
      </c>
      <c r="EE53" s="86">
        <v>-0.33951181173324585</v>
      </c>
      <c r="EF53" s="86">
        <v>-0.18894737958908081</v>
      </c>
      <c r="EG53" s="86">
        <v>-2.8687417507171631E-2</v>
      </c>
      <c r="EH53" s="86">
        <v>-0.14900436997413635</v>
      </c>
      <c r="EI53" s="86">
        <v>-0.19015701115131378</v>
      </c>
      <c r="EJ53" s="86">
        <v>-0.20961128175258636</v>
      </c>
      <c r="EK53" s="86">
        <v>-0.15310429036617279</v>
      </c>
      <c r="EL53" s="86">
        <v>-0.19583897292613983</v>
      </c>
      <c r="EM53" s="86">
        <v>-0.20909889042377472</v>
      </c>
      <c r="EN53" s="86">
        <v>-0.11427219212055206</v>
      </c>
      <c r="EO53" s="86">
        <v>-1.6213529743254185E-3</v>
      </c>
      <c r="EP53" s="86">
        <v>7.8174345195293427E-2</v>
      </c>
      <c r="EQ53" s="86">
        <v>9.6994154155254364E-2</v>
      </c>
      <c r="ER53" s="86">
        <v>8.2579873502254486E-2</v>
      </c>
      <c r="ES53" s="86">
        <v>1.2003311887383461E-2</v>
      </c>
      <c r="ET53" s="86">
        <v>-0.46832165122032166</v>
      </c>
      <c r="EU53" s="86">
        <v>-0.51871019601821899</v>
      </c>
      <c r="EV53" s="86">
        <v>-0.4636479914188385</v>
      </c>
      <c r="EW53" s="86">
        <v>53.284160614013672</v>
      </c>
      <c r="EX53" s="86">
        <v>52.612922668457031</v>
      </c>
      <c r="EY53" s="86">
        <v>52.020606994628906</v>
      </c>
      <c r="EZ53" s="86">
        <v>51.611976623535156</v>
      </c>
      <c r="FA53" s="86">
        <v>51.311878204345703</v>
      </c>
      <c r="FB53" s="86">
        <v>50.992012023925781</v>
      </c>
      <c r="FC53" s="86">
        <v>51.271640777587891</v>
      </c>
      <c r="FD53" s="86">
        <v>53.150547027587891</v>
      </c>
      <c r="FE53" s="86">
        <v>55.575729370117188</v>
      </c>
      <c r="FF53" s="86">
        <v>58.510799407958984</v>
      </c>
      <c r="FG53" s="86">
        <v>61.482383728027344</v>
      </c>
      <c r="FH53" s="86">
        <v>64.44049072265625</v>
      </c>
      <c r="FI53" s="86">
        <v>66.661651611328125</v>
      </c>
      <c r="FJ53" s="86">
        <v>68.445449829101563</v>
      </c>
      <c r="FK53" s="86">
        <v>69.639434814453125</v>
      </c>
      <c r="FL53" s="86">
        <v>69.359420776367188</v>
      </c>
      <c r="FM53" s="86">
        <v>67.916191101074219</v>
      </c>
      <c r="FN53" s="86">
        <v>66.177093505859375</v>
      </c>
      <c r="FO53" s="86">
        <v>63.817054748535156</v>
      </c>
      <c r="FP53" s="86">
        <v>60.652252197265625</v>
      </c>
      <c r="FQ53" s="86">
        <v>57.868679046630859</v>
      </c>
      <c r="FR53" s="86">
        <v>56.374530792236328</v>
      </c>
      <c r="FS53" s="86">
        <v>54.993007659912109</v>
      </c>
      <c r="FT53" s="86">
        <v>54.299480438232422</v>
      </c>
      <c r="FU53" s="86">
        <v>0.12950052320957184</v>
      </c>
      <c r="FV53" s="86">
        <v>0.14050506055355072</v>
      </c>
      <c r="FW53" s="86">
        <v>0.13924528658390045</v>
      </c>
      <c r="FX53" s="86">
        <v>325.22726440429688</v>
      </c>
      <c r="FY53" s="86">
        <v>1</v>
      </c>
    </row>
    <row r="54" spans="1:181" x14ac:dyDescent="0.25">
      <c r="A54" t="s">
        <v>186</v>
      </c>
      <c r="B54" t="s">
        <v>236</v>
      </c>
      <c r="C54" t="s">
        <v>2</v>
      </c>
      <c r="D54" t="s">
        <v>202</v>
      </c>
      <c r="E54" t="s">
        <v>206</v>
      </c>
      <c r="F54" t="s">
        <v>183</v>
      </c>
      <c r="G54" t="s">
        <v>1</v>
      </c>
      <c r="H54" s="86">
        <v>3655</v>
      </c>
      <c r="I54" s="86">
        <v>5.475860595703125</v>
      </c>
      <c r="J54" s="86">
        <v>5.0919175148010254</v>
      </c>
      <c r="K54" s="86">
        <v>4.8881897926330566</v>
      </c>
      <c r="L54" s="86">
        <v>4.7349600791931152</v>
      </c>
      <c r="M54" s="86">
        <v>4.6676273345947266</v>
      </c>
      <c r="N54" s="86">
        <v>5.1447386741638184</v>
      </c>
      <c r="O54" s="86">
        <v>5.6937613487243652</v>
      </c>
      <c r="P54" s="86">
        <v>5.88043212890625</v>
      </c>
      <c r="Q54" s="86">
        <v>5.5543723106384277</v>
      </c>
      <c r="R54" s="86">
        <v>5.1817111968994141</v>
      </c>
      <c r="S54" s="86">
        <v>5.3651390075683594</v>
      </c>
      <c r="T54" s="86">
        <v>5.3997616767883301</v>
      </c>
      <c r="U54" s="86">
        <v>5.3081426620483398</v>
      </c>
      <c r="V54" s="86">
        <v>5.3358383178710938</v>
      </c>
      <c r="W54" s="86">
        <v>5.5568928718566895</v>
      </c>
      <c r="X54" s="86">
        <v>5.7645664215087891</v>
      </c>
      <c r="Y54" s="86">
        <v>5.870668888092041</v>
      </c>
      <c r="Z54" s="86">
        <v>6.3442988395690918</v>
      </c>
      <c r="AA54" s="86">
        <v>6.7571349143981934</v>
      </c>
      <c r="AB54" s="86">
        <v>6.9696240425109863</v>
      </c>
      <c r="AC54" s="86">
        <v>7.3152499198913574</v>
      </c>
      <c r="AD54" s="86">
        <v>7.6636652946472168</v>
      </c>
      <c r="AE54" s="86">
        <v>7.0615878105163574</v>
      </c>
      <c r="AF54" s="86">
        <v>6.2952365875244141</v>
      </c>
      <c r="AG54" s="86">
        <v>-1.6909826993942261</v>
      </c>
      <c r="AH54" s="86">
        <v>-1.658555269241333</v>
      </c>
      <c r="AI54" s="86">
        <v>-1.6174948215484619</v>
      </c>
      <c r="AJ54" s="86">
        <v>-1.7515072822570801</v>
      </c>
      <c r="AK54" s="86">
        <v>-1.8386893272399902</v>
      </c>
      <c r="AL54" s="86">
        <v>-1.5836453437805176</v>
      </c>
      <c r="AM54" s="86">
        <v>-1.4805165529251099</v>
      </c>
      <c r="AN54" s="86">
        <v>-1.5371479988098145</v>
      </c>
      <c r="AO54" s="86">
        <v>-1.6464166641235352</v>
      </c>
      <c r="AP54" s="86">
        <v>-1.3784847259521484</v>
      </c>
      <c r="AQ54" s="86">
        <v>-1.1250264644622803</v>
      </c>
      <c r="AR54" s="86">
        <v>-1.1850475072860718</v>
      </c>
      <c r="AS54" s="86">
        <v>-1.3358732461929321</v>
      </c>
      <c r="AT54" s="86">
        <v>-1.3364565372467041</v>
      </c>
      <c r="AU54" s="86">
        <v>-1.1069890260696411</v>
      </c>
      <c r="AV54" s="86">
        <v>-0.96415317058563232</v>
      </c>
      <c r="AW54" s="86">
        <v>-0.84900122880935669</v>
      </c>
      <c r="AX54" s="86">
        <v>-0.90737640857696533</v>
      </c>
      <c r="AY54" s="86">
        <v>-0.71805721521377563</v>
      </c>
      <c r="AZ54" s="86">
        <v>-0.27322351932525635</v>
      </c>
      <c r="BA54" s="86">
        <v>-0.42059513926506042</v>
      </c>
      <c r="BB54" s="86">
        <v>-0.81259500980377197</v>
      </c>
      <c r="BC54" s="86">
        <v>-1.2714619636535645</v>
      </c>
      <c r="BD54" s="86">
        <v>-1.5765869617462158</v>
      </c>
      <c r="BE54" s="86">
        <v>-1.1762281656265259</v>
      </c>
      <c r="BF54" s="86">
        <v>-1.1412038803100586</v>
      </c>
      <c r="BG54" s="86">
        <v>-1.1028523445129395</v>
      </c>
      <c r="BH54" s="86">
        <v>-1.2360479831695557</v>
      </c>
      <c r="BI54" s="86">
        <v>-1.3160072565078735</v>
      </c>
      <c r="BJ54" s="86">
        <v>-1.065947413444519</v>
      </c>
      <c r="BK54" s="86">
        <v>-0.94882220029830933</v>
      </c>
      <c r="BL54" s="86">
        <v>-1.0272758007049561</v>
      </c>
      <c r="BM54" s="86">
        <v>-1.1734383106231689</v>
      </c>
      <c r="BN54" s="86">
        <v>-0.97217482328414917</v>
      </c>
      <c r="BO54" s="86">
        <v>-0.70720738172531128</v>
      </c>
      <c r="BP54" s="86">
        <v>-0.76526713371276855</v>
      </c>
      <c r="BQ54" s="86">
        <v>-0.92393773794174194</v>
      </c>
      <c r="BR54" s="86">
        <v>-0.9108651876449585</v>
      </c>
      <c r="BS54" s="86">
        <v>-0.67494219541549683</v>
      </c>
      <c r="BT54" s="86">
        <v>-0.52864557504653931</v>
      </c>
      <c r="BU54" s="86">
        <v>-0.42991417646408081</v>
      </c>
      <c r="BV54" s="86">
        <v>-0.49011501669883728</v>
      </c>
      <c r="BW54" s="86">
        <v>-0.26851999759674072</v>
      </c>
      <c r="BX54" s="86">
        <v>0.13134658336639404</v>
      </c>
      <c r="BY54" s="86">
        <v>1.714790053665638E-2</v>
      </c>
      <c r="BZ54" s="86">
        <v>-0.29034295678138733</v>
      </c>
      <c r="CA54" s="86">
        <v>-0.74048972129821777</v>
      </c>
      <c r="CB54" s="86">
        <v>-1.0426084995269775</v>
      </c>
      <c r="CC54" s="86">
        <v>-0.81971067190170288</v>
      </c>
      <c r="CD54" s="86">
        <v>-0.78288793563842773</v>
      </c>
      <c r="CE54" s="86">
        <v>-0.74641245603561401</v>
      </c>
      <c r="CF54" s="86">
        <v>-0.87904250621795654</v>
      </c>
      <c r="CG54" s="86">
        <v>-0.95399916172027588</v>
      </c>
      <c r="CH54" s="86">
        <v>-0.70739132165908813</v>
      </c>
      <c r="CI54" s="86">
        <v>-0.58057236671447754</v>
      </c>
      <c r="CJ54" s="86">
        <v>-0.67413985729217529</v>
      </c>
      <c r="CK54" s="86">
        <v>-0.84585493803024292</v>
      </c>
      <c r="CL54" s="86">
        <v>-0.6907658576965332</v>
      </c>
      <c r="CM54" s="86">
        <v>-0.41782715916633606</v>
      </c>
      <c r="CN54" s="86">
        <v>-0.47452852129936218</v>
      </c>
      <c r="CO54" s="86">
        <v>-0.63863253593444824</v>
      </c>
      <c r="CP54" s="86">
        <v>-0.61610192060470581</v>
      </c>
      <c r="CQ54" s="86">
        <v>-0.37570792436599731</v>
      </c>
      <c r="CR54" s="86">
        <v>-0.22701433300971985</v>
      </c>
      <c r="CS54" s="86">
        <v>-0.13965576887130737</v>
      </c>
      <c r="CT54" s="86">
        <v>-0.20112107694149017</v>
      </c>
      <c r="CU54" s="86">
        <v>4.2828097939491272E-2</v>
      </c>
      <c r="CV54" s="86">
        <v>0.4115506112575531</v>
      </c>
      <c r="CW54" s="86">
        <v>0.32032740116119385</v>
      </c>
      <c r="CX54" s="86">
        <v>7.1367204189300537E-2</v>
      </c>
      <c r="CY54" s="86">
        <v>-0.37273991107940674</v>
      </c>
      <c r="CZ54" s="86">
        <v>-0.67277669906616211</v>
      </c>
      <c r="DA54" s="86">
        <v>-0.46319323778152466</v>
      </c>
      <c r="DB54" s="86">
        <v>-0.42457196116447449</v>
      </c>
      <c r="DC54" s="86">
        <v>-0.38997259736061096</v>
      </c>
      <c r="DD54" s="86">
        <v>-0.52203696966171265</v>
      </c>
      <c r="DE54" s="86">
        <v>-0.591991126537323</v>
      </c>
      <c r="DF54" s="86">
        <v>-0.34883525967597961</v>
      </c>
      <c r="DG54" s="86">
        <v>-0.21232250332832336</v>
      </c>
      <c r="DH54" s="86">
        <v>-0.32100391387939453</v>
      </c>
      <c r="DI54" s="86">
        <v>-0.51827156543731689</v>
      </c>
      <c r="DJ54" s="86">
        <v>-0.40935689210891724</v>
      </c>
      <c r="DK54" s="86">
        <v>-0.12844692170619965</v>
      </c>
      <c r="DL54" s="86">
        <v>-0.183789923787117</v>
      </c>
      <c r="DM54" s="86">
        <v>-0.35332730412483215</v>
      </c>
      <c r="DN54" s="86">
        <v>-0.32133865356445313</v>
      </c>
      <c r="DO54" s="86">
        <v>-7.6473645865917206E-2</v>
      </c>
      <c r="DP54" s="86">
        <v>7.4616901576519012E-2</v>
      </c>
      <c r="DQ54" s="86">
        <v>0.15060265362262726</v>
      </c>
      <c r="DR54" s="86">
        <v>8.7872877717018127E-2</v>
      </c>
      <c r="DS54" s="86">
        <v>0.35417619347572327</v>
      </c>
      <c r="DT54" s="86">
        <v>0.69175463914871216</v>
      </c>
      <c r="DU54" s="86">
        <v>0.62350690364837646</v>
      </c>
      <c r="DV54" s="86">
        <v>0.4330773651599884</v>
      </c>
      <c r="DW54" s="86">
        <v>-4.9901213496923447E-3</v>
      </c>
      <c r="DX54" s="86">
        <v>-0.3029448390007019</v>
      </c>
      <c r="DY54" s="86">
        <v>5.1561325788497925E-2</v>
      </c>
      <c r="DZ54" s="86">
        <v>9.2779427766799927E-2</v>
      </c>
      <c r="EA54" s="86">
        <v>0.12466996163129807</v>
      </c>
      <c r="EB54" s="86">
        <v>-6.5776938572525978E-3</v>
      </c>
      <c r="EC54" s="86">
        <v>-6.9309011101722717E-2</v>
      </c>
      <c r="ED54" s="86">
        <v>0.16886276006698608</v>
      </c>
      <c r="EE54" s="86">
        <v>0.31937181949615479</v>
      </c>
      <c r="EF54" s="86">
        <v>0.18886828422546387</v>
      </c>
      <c r="EG54" s="86">
        <v>-4.5293264091014862E-2</v>
      </c>
      <c r="EH54" s="86">
        <v>-3.0470306519418955E-3</v>
      </c>
      <c r="EI54" s="86">
        <v>0.28937217593193054</v>
      </c>
      <c r="EJ54" s="86">
        <v>0.23599043488502502</v>
      </c>
      <c r="EK54" s="86">
        <v>5.8608129620552063E-2</v>
      </c>
      <c r="EL54" s="86">
        <v>0.10425268858671188</v>
      </c>
      <c r="EM54" s="86">
        <v>0.35557311773300171</v>
      </c>
      <c r="EN54" s="86">
        <v>0.51012450456619263</v>
      </c>
      <c r="EO54" s="86">
        <v>0.56968969106674194</v>
      </c>
      <c r="EP54" s="86">
        <v>0.5051342248916626</v>
      </c>
      <c r="EQ54" s="86">
        <v>0.80371344089508057</v>
      </c>
      <c r="ER54" s="86">
        <v>1.0963248014450073</v>
      </c>
      <c r="ES54" s="86">
        <v>1.0612499713897705</v>
      </c>
      <c r="ET54" s="86">
        <v>0.95532941818237305</v>
      </c>
      <c r="EU54" s="86">
        <v>0.52598214149475098</v>
      </c>
      <c r="EV54" s="86">
        <v>0.23103362321853638</v>
      </c>
      <c r="EW54" s="86">
        <v>57.916107177734375</v>
      </c>
      <c r="EX54" s="86">
        <v>56.820362091064453</v>
      </c>
      <c r="EY54" s="86">
        <v>55.915416717529297</v>
      </c>
      <c r="EZ54" s="86">
        <v>55.021404266357422</v>
      </c>
      <c r="FA54" s="86">
        <v>54.469085693359375</v>
      </c>
      <c r="FB54" s="86">
        <v>53.888530731201172</v>
      </c>
      <c r="FC54" s="86">
        <v>54.368106842041016</v>
      </c>
      <c r="FD54" s="86">
        <v>56.813098907470703</v>
      </c>
      <c r="FE54" s="86">
        <v>59.65374755859375</v>
      </c>
      <c r="FF54" s="86">
        <v>62.670463562011719</v>
      </c>
      <c r="FG54" s="86">
        <v>65.59405517578125</v>
      </c>
      <c r="FH54" s="86">
        <v>68.423515319824219</v>
      </c>
      <c r="FI54" s="86">
        <v>70.612213134765625</v>
      </c>
      <c r="FJ54" s="86">
        <v>72.224021911621094</v>
      </c>
      <c r="FK54" s="86">
        <v>73.661384582519531</v>
      </c>
      <c r="FL54" s="86">
        <v>74.53839111328125</v>
      </c>
      <c r="FM54" s="86">
        <v>74.786567687988281</v>
      </c>
      <c r="FN54" s="86">
        <v>73.594696044921875</v>
      </c>
      <c r="FO54" s="86">
        <v>71.553230285644531</v>
      </c>
      <c r="FP54" s="86">
        <v>68.460586547851563</v>
      </c>
      <c r="FQ54" s="86">
        <v>65.379951477050781</v>
      </c>
      <c r="FR54" s="86">
        <v>63.659259796142578</v>
      </c>
      <c r="FS54" s="86">
        <v>61.674995422363281</v>
      </c>
      <c r="FT54" s="86">
        <v>60.175727844238281</v>
      </c>
      <c r="FU54" s="86">
        <v>0.54410594701766968</v>
      </c>
      <c r="FV54" s="86">
        <v>0.52749639749526978</v>
      </c>
      <c r="FW54" s="86">
        <v>0.56370687484741211</v>
      </c>
      <c r="FX54" s="86">
        <v>258.22726440429688</v>
      </c>
      <c r="FY54" s="86">
        <v>1</v>
      </c>
    </row>
    <row r="55" spans="1:181" x14ac:dyDescent="0.25">
      <c r="A55" t="s">
        <v>186</v>
      </c>
      <c r="B55" t="s">
        <v>236</v>
      </c>
      <c r="C55" t="s">
        <v>2</v>
      </c>
      <c r="D55" t="s">
        <v>202</v>
      </c>
      <c r="E55" t="s">
        <v>206</v>
      </c>
      <c r="F55" t="s">
        <v>184</v>
      </c>
      <c r="G55" t="s">
        <v>1</v>
      </c>
      <c r="H55" s="86">
        <v>2522</v>
      </c>
      <c r="I55" s="86">
        <v>3.6203019618988037</v>
      </c>
      <c r="J55" s="86">
        <v>3.4720947742462158</v>
      </c>
      <c r="K55" s="86">
        <v>3.4761781692504883</v>
      </c>
      <c r="L55" s="86">
        <v>3.5217490196228027</v>
      </c>
      <c r="M55" s="86">
        <v>3.7112793922424316</v>
      </c>
      <c r="N55" s="86">
        <v>3.8085088729858398</v>
      </c>
      <c r="O55" s="86">
        <v>4.5423169136047363</v>
      </c>
      <c r="P55" s="86">
        <v>4.9508419036865234</v>
      </c>
      <c r="Q55" s="86">
        <v>4.9592418670654297</v>
      </c>
      <c r="R55" s="86">
        <v>4.8630599975585938</v>
      </c>
      <c r="S55" s="86">
        <v>5.0448780059814453</v>
      </c>
      <c r="T55" s="86">
        <v>5.0968794822692871</v>
      </c>
      <c r="U55" s="86">
        <v>4.9635701179504395</v>
      </c>
      <c r="V55" s="86">
        <v>4.8529853820800781</v>
      </c>
      <c r="W55" s="86">
        <v>4.7841310501098633</v>
      </c>
      <c r="X55" s="86">
        <v>4.8474993705749512</v>
      </c>
      <c r="Y55" s="86">
        <v>5.1248159408569336</v>
      </c>
      <c r="Z55" s="86">
        <v>5.3416328430175781</v>
      </c>
      <c r="AA55" s="86">
        <v>5.3864049911499023</v>
      </c>
      <c r="AB55" s="86">
        <v>5.3880677223205566</v>
      </c>
      <c r="AC55" s="86">
        <v>5.4736628532409668</v>
      </c>
      <c r="AD55" s="86">
        <v>5.446385383605957</v>
      </c>
      <c r="AE55" s="86">
        <v>4.8129205703735352</v>
      </c>
      <c r="AF55" s="86">
        <v>4.2065424919128418</v>
      </c>
      <c r="AG55" s="86">
        <v>-0.75418341159820557</v>
      </c>
      <c r="AH55" s="86">
        <v>-0.69412606954574585</v>
      </c>
      <c r="AI55" s="86">
        <v>-0.59888964891433716</v>
      </c>
      <c r="AJ55" s="86">
        <v>-0.45534282922744751</v>
      </c>
      <c r="AK55" s="86">
        <v>-0.31225314736366272</v>
      </c>
      <c r="AL55" s="86">
        <v>-0.51895123720169067</v>
      </c>
      <c r="AM55" s="86">
        <v>-0.36575591564178467</v>
      </c>
      <c r="AN55" s="86">
        <v>-0.46449542045593262</v>
      </c>
      <c r="AO55" s="86">
        <v>-0.70282119512557983</v>
      </c>
      <c r="AP55" s="86">
        <v>-0.76031750440597534</v>
      </c>
      <c r="AQ55" s="86">
        <v>-0.50798964500427246</v>
      </c>
      <c r="AR55" s="86">
        <v>-0.57379961013793945</v>
      </c>
      <c r="AS55" s="86">
        <v>-0.72837316989898682</v>
      </c>
      <c r="AT55" s="86">
        <v>-0.64362144470214844</v>
      </c>
      <c r="AU55" s="86">
        <v>-0.64996796846389771</v>
      </c>
      <c r="AV55" s="86">
        <v>-0.53546512126922607</v>
      </c>
      <c r="AW55" s="86">
        <v>-0.23836810886859894</v>
      </c>
      <c r="AX55" s="86">
        <v>-4.1417468339204788E-2</v>
      </c>
      <c r="AY55" s="86">
        <v>-0.11951252818107605</v>
      </c>
      <c r="AZ55" s="86">
        <v>5.8610964566469193E-2</v>
      </c>
      <c r="BA55" s="86">
        <v>-6.0607917606830597E-2</v>
      </c>
      <c r="BB55" s="86">
        <v>-0.50453495979309082</v>
      </c>
      <c r="BC55" s="86">
        <v>-0.67775982618331909</v>
      </c>
      <c r="BD55" s="86">
        <v>-0.79714030027389526</v>
      </c>
      <c r="BE55" s="86">
        <v>-0.52054917812347412</v>
      </c>
      <c r="BF55" s="86">
        <v>-0.45672336220741272</v>
      </c>
      <c r="BG55" s="86">
        <v>-0.36246705055236816</v>
      </c>
      <c r="BH55" s="86">
        <v>-0.22138755023479462</v>
      </c>
      <c r="BI55" s="86">
        <v>-6.662692129611969E-2</v>
      </c>
      <c r="BJ55" s="86">
        <v>-0.26492255926132202</v>
      </c>
      <c r="BK55" s="86">
        <v>-0.12445921450853348</v>
      </c>
      <c r="BL55" s="86">
        <v>-0.15625497698783875</v>
      </c>
      <c r="BM55" s="86">
        <v>-0.44730725884437561</v>
      </c>
      <c r="BN55" s="86">
        <v>-0.51686352491378784</v>
      </c>
      <c r="BO55" s="86">
        <v>-0.28776726126670837</v>
      </c>
      <c r="BP55" s="86">
        <v>-0.35329887270927429</v>
      </c>
      <c r="BQ55" s="86">
        <v>-0.50651472806930542</v>
      </c>
      <c r="BR55" s="86">
        <v>-0.42724287509918213</v>
      </c>
      <c r="BS55" s="86">
        <v>-0.43018209934234619</v>
      </c>
      <c r="BT55" s="86">
        <v>-0.30825942754745483</v>
      </c>
      <c r="BU55" s="86">
        <v>-7.8670820221304893E-3</v>
      </c>
      <c r="BV55" s="86">
        <v>0.18958167731761932</v>
      </c>
      <c r="BW55" s="86">
        <v>0.12863035500049591</v>
      </c>
      <c r="BX55" s="86">
        <v>0.28262138366699219</v>
      </c>
      <c r="BY55" s="86">
        <v>0.1756582111120224</v>
      </c>
      <c r="BZ55" s="86">
        <v>-0.25163310766220093</v>
      </c>
      <c r="CA55" s="86">
        <v>-0.43180388212203979</v>
      </c>
      <c r="CB55" s="86">
        <v>-0.54584211111068726</v>
      </c>
      <c r="CC55" s="86">
        <v>-0.35873478651046753</v>
      </c>
      <c r="CD55" s="86">
        <v>-0.29229897260665894</v>
      </c>
      <c r="CE55" s="86">
        <v>-0.1987214982509613</v>
      </c>
      <c r="CF55" s="86">
        <v>-5.9350837022066116E-2</v>
      </c>
      <c r="CG55" s="86">
        <v>0.10349305719137192</v>
      </c>
      <c r="CH55" s="86">
        <v>-8.8983088731765747E-2</v>
      </c>
      <c r="CI55" s="86">
        <v>4.2662139981985092E-2</v>
      </c>
      <c r="CJ55" s="86">
        <v>5.7231415063142776E-2</v>
      </c>
      <c r="CK55" s="86">
        <v>-0.27033910155296326</v>
      </c>
      <c r="CL55" s="86">
        <v>-0.34824806451797485</v>
      </c>
      <c r="CM55" s="86">
        <v>-0.13524188101291656</v>
      </c>
      <c r="CN55" s="86">
        <v>-0.20058070123195648</v>
      </c>
      <c r="CO55" s="86">
        <v>-0.35285624861717224</v>
      </c>
      <c r="CP55" s="86">
        <v>-0.27737975120544434</v>
      </c>
      <c r="CQ55" s="86">
        <v>-0.27795910835266113</v>
      </c>
      <c r="CR55" s="86">
        <v>-0.15089745819568634</v>
      </c>
      <c r="CS55" s="86">
        <v>0.15177722275257111</v>
      </c>
      <c r="CT55" s="86">
        <v>0.34957098960876465</v>
      </c>
      <c r="CU55" s="86">
        <v>0.30049335956573486</v>
      </c>
      <c r="CV55" s="86">
        <v>0.43777033686637878</v>
      </c>
      <c r="CW55" s="86">
        <v>0.33929541707038879</v>
      </c>
      <c r="CX55" s="86">
        <v>-7.6474063098430634E-2</v>
      </c>
      <c r="CY55" s="86">
        <v>-0.26145553588867188</v>
      </c>
      <c r="CZ55" s="86">
        <v>-0.3717937171459198</v>
      </c>
      <c r="DA55" s="86">
        <v>-0.19692042469978333</v>
      </c>
      <c r="DB55" s="86">
        <v>-0.12787456810474396</v>
      </c>
      <c r="DC55" s="86">
        <v>-3.4975934773683548E-2</v>
      </c>
      <c r="DD55" s="86">
        <v>0.10268587619066238</v>
      </c>
      <c r="DE55" s="86">
        <v>0.27361303567886353</v>
      </c>
      <c r="DF55" s="86">
        <v>8.6956389248371124E-2</v>
      </c>
      <c r="DG55" s="86">
        <v>0.20978349447250366</v>
      </c>
      <c r="DH55" s="86">
        <v>0.2707177996635437</v>
      </c>
      <c r="DI55" s="86">
        <v>-9.3370944261550903E-2</v>
      </c>
      <c r="DJ55" s="86">
        <v>-0.17963258922100067</v>
      </c>
      <c r="DK55" s="86">
        <v>1.728348433971405E-2</v>
      </c>
      <c r="DL55" s="86">
        <v>-4.7862540930509567E-2</v>
      </c>
      <c r="DM55" s="86">
        <v>-0.19919776916503906</v>
      </c>
      <c r="DN55" s="86">
        <v>-0.12751662731170654</v>
      </c>
      <c r="DO55" s="86">
        <v>-0.12573610246181488</v>
      </c>
      <c r="DP55" s="86">
        <v>6.4645200036466122E-3</v>
      </c>
      <c r="DQ55" s="86">
        <v>0.31142151355743408</v>
      </c>
      <c r="DR55" s="86">
        <v>0.50956028699874878</v>
      </c>
      <c r="DS55" s="86">
        <v>0.47235634922981262</v>
      </c>
      <c r="DT55" s="86">
        <v>0.59291929006576538</v>
      </c>
      <c r="DU55" s="86">
        <v>0.50293260812759399</v>
      </c>
      <c r="DV55" s="86">
        <v>9.8684981465339661E-2</v>
      </c>
      <c r="DW55" s="86">
        <v>-9.1107197105884552E-2</v>
      </c>
      <c r="DX55" s="86">
        <v>-0.19774533808231354</v>
      </c>
      <c r="DY55" s="86">
        <v>3.6713816225528717E-2</v>
      </c>
      <c r="DZ55" s="86">
        <v>0.10952815413475037</v>
      </c>
      <c r="EA55" s="86">
        <v>0.20144665241241455</v>
      </c>
      <c r="EB55" s="86">
        <v>0.33664113283157349</v>
      </c>
      <c r="EC55" s="86">
        <v>0.51923924684524536</v>
      </c>
      <c r="ED55" s="86">
        <v>0.34098505973815918</v>
      </c>
      <c r="EE55" s="86">
        <v>0.45108017325401306</v>
      </c>
      <c r="EF55" s="86">
        <v>0.57895821332931519</v>
      </c>
      <c r="EG55" s="86">
        <v>0.16214297711849213</v>
      </c>
      <c r="EH55" s="86">
        <v>6.3821367919445038E-2</v>
      </c>
      <c r="EI55" s="86">
        <v>0.23750588297843933</v>
      </c>
      <c r="EJ55" s="86">
        <v>0.17263822257518768</v>
      </c>
      <c r="EK55" s="86">
        <v>2.2660676389932632E-2</v>
      </c>
      <c r="EL55" s="86">
        <v>8.8861912488937378E-2</v>
      </c>
      <c r="EM55" s="86">
        <v>9.4049729406833649E-2</v>
      </c>
      <c r="EN55" s="86">
        <v>0.23367021977901459</v>
      </c>
      <c r="EO55" s="86">
        <v>0.54192256927490234</v>
      </c>
      <c r="EP55" s="86">
        <v>0.74055945873260498</v>
      </c>
      <c r="EQ55" s="86">
        <v>0.72049921751022339</v>
      </c>
      <c r="ER55" s="86">
        <v>0.81692969799041748</v>
      </c>
      <c r="ES55" s="86">
        <v>0.73919874429702759</v>
      </c>
      <c r="ET55" s="86">
        <v>0.35158681869506836</v>
      </c>
      <c r="EU55" s="86">
        <v>0.15484875440597534</v>
      </c>
      <c r="EV55" s="86">
        <v>5.3552892059087753E-2</v>
      </c>
      <c r="EW55" s="86">
        <v>55.795803070068359</v>
      </c>
      <c r="EX55" s="86">
        <v>54.687759399414063</v>
      </c>
      <c r="EY55" s="86">
        <v>53.801437377929688</v>
      </c>
      <c r="EZ55" s="86">
        <v>53.03082275390625</v>
      </c>
      <c r="FA55" s="86">
        <v>52.413196563720703</v>
      </c>
      <c r="FB55" s="86">
        <v>51.641643524169922</v>
      </c>
      <c r="FC55" s="86">
        <v>52.180397033691406</v>
      </c>
      <c r="FD55" s="86">
        <v>55.656513214111328</v>
      </c>
      <c r="FE55" s="86">
        <v>59.158008575439453</v>
      </c>
      <c r="FF55" s="86">
        <v>62.370349884033203</v>
      </c>
      <c r="FG55" s="86">
        <v>64.866104125976563</v>
      </c>
      <c r="FH55" s="86">
        <v>67.304534912109375</v>
      </c>
      <c r="FI55" s="86">
        <v>69.072669982910156</v>
      </c>
      <c r="FJ55" s="86">
        <v>70.856559753417969</v>
      </c>
      <c r="FK55" s="86">
        <v>72.367668151855469</v>
      </c>
      <c r="FL55" s="86">
        <v>73.481208801269531</v>
      </c>
      <c r="FM55" s="86">
        <v>74.029777526855469</v>
      </c>
      <c r="FN55" s="86">
        <v>73.002906799316406</v>
      </c>
      <c r="FO55" s="86">
        <v>71.227149963378906</v>
      </c>
      <c r="FP55" s="86">
        <v>67.295562744140625</v>
      </c>
      <c r="FQ55" s="86">
        <v>63.706382751464844</v>
      </c>
      <c r="FR55" s="86">
        <v>61.430587768554688</v>
      </c>
      <c r="FS55" s="86">
        <v>59.714469909667969</v>
      </c>
      <c r="FT55" s="86">
        <v>58.273406982421875</v>
      </c>
      <c r="FU55" s="86">
        <v>0.241350919008255</v>
      </c>
      <c r="FV55" s="86">
        <v>0.26608026027679443</v>
      </c>
      <c r="FW55" s="86">
        <v>0.24612633883953094</v>
      </c>
      <c r="FX55" s="86">
        <v>231.77272033691406</v>
      </c>
      <c r="FY55" s="86">
        <v>1</v>
      </c>
    </row>
    <row r="56" spans="1:181" x14ac:dyDescent="0.25">
      <c r="A56" t="s">
        <v>186</v>
      </c>
      <c r="B56" t="s">
        <v>236</v>
      </c>
      <c r="C56" t="s">
        <v>2</v>
      </c>
      <c r="D56" t="s">
        <v>202</v>
      </c>
      <c r="E56" t="s">
        <v>206</v>
      </c>
      <c r="F56" t="s">
        <v>185</v>
      </c>
      <c r="G56" t="s">
        <v>1</v>
      </c>
      <c r="H56" s="86">
        <v>1009</v>
      </c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  <c r="CM56" s="86"/>
      <c r="CN56" s="86"/>
      <c r="CO56" s="86"/>
      <c r="CP56" s="86"/>
      <c r="CQ56" s="86"/>
      <c r="CR56" s="86"/>
      <c r="CS56" s="86"/>
      <c r="CT56" s="86"/>
      <c r="CU56" s="86"/>
      <c r="CV56" s="86"/>
      <c r="CW56" s="86"/>
      <c r="CX56" s="86"/>
      <c r="CY56" s="86"/>
      <c r="CZ56" s="86"/>
      <c r="DA56" s="86"/>
      <c r="DB56" s="86"/>
      <c r="DC56" s="86"/>
      <c r="DD56" s="86"/>
      <c r="DE56" s="86"/>
      <c r="DF56" s="86"/>
      <c r="DG56" s="86"/>
      <c r="DH56" s="86"/>
      <c r="DI56" s="86"/>
      <c r="DJ56" s="86"/>
      <c r="DK56" s="86"/>
      <c r="DL56" s="86"/>
      <c r="DM56" s="86"/>
      <c r="DN56" s="86"/>
      <c r="DO56" s="86"/>
      <c r="DP56" s="86"/>
      <c r="DQ56" s="86"/>
      <c r="DR56" s="86"/>
      <c r="DS56" s="86"/>
      <c r="DT56" s="86"/>
      <c r="DU56" s="86"/>
      <c r="DV56" s="86"/>
      <c r="DW56" s="86"/>
      <c r="DX56" s="86"/>
      <c r="DY56" s="86"/>
      <c r="DZ56" s="86"/>
      <c r="EA56" s="86"/>
      <c r="EB56" s="86"/>
      <c r="EC56" s="86"/>
      <c r="ED56" s="86"/>
      <c r="EE56" s="86"/>
      <c r="EF56" s="86"/>
      <c r="EG56" s="86"/>
      <c r="EH56" s="86"/>
      <c r="EI56" s="86"/>
      <c r="EJ56" s="86"/>
      <c r="EK56" s="86"/>
      <c r="EL56" s="86"/>
      <c r="EM56" s="86"/>
      <c r="EN56" s="86"/>
      <c r="EO56" s="86"/>
      <c r="EP56" s="86"/>
      <c r="EQ56" s="86"/>
      <c r="ER56" s="86"/>
      <c r="ES56" s="86"/>
      <c r="ET56" s="86"/>
      <c r="EU56" s="86"/>
      <c r="EV56" s="86"/>
      <c r="EW56" s="86"/>
      <c r="EX56" s="86"/>
      <c r="EY56" s="86"/>
      <c r="EZ56" s="86"/>
      <c r="FA56" s="86"/>
      <c r="FB56" s="86"/>
      <c r="FC56" s="86"/>
      <c r="FD56" s="86"/>
      <c r="FE56" s="86"/>
      <c r="FF56" s="86"/>
      <c r="FG56" s="86"/>
      <c r="FH56" s="86"/>
      <c r="FI56" s="86"/>
      <c r="FJ56" s="86"/>
      <c r="FK56" s="86"/>
      <c r="FL56" s="86"/>
      <c r="FM56" s="86"/>
      <c r="FN56" s="86"/>
      <c r="FO56" s="86"/>
      <c r="FP56" s="86"/>
      <c r="FQ56" s="86"/>
      <c r="FR56" s="86"/>
      <c r="FS56" s="86"/>
      <c r="FT56" s="86"/>
      <c r="FU56" s="86"/>
      <c r="FV56" s="86"/>
      <c r="FW56" s="86"/>
      <c r="FX56" s="86">
        <v>76</v>
      </c>
      <c r="FY56" s="86">
        <v>0</v>
      </c>
    </row>
    <row r="57" spans="1:181" x14ac:dyDescent="0.25">
      <c r="A57" t="s">
        <v>186</v>
      </c>
      <c r="B57" t="s">
        <v>236</v>
      </c>
      <c r="C57" t="s">
        <v>2</v>
      </c>
      <c r="D57" t="s">
        <v>202</v>
      </c>
      <c r="E57" t="s">
        <v>207</v>
      </c>
      <c r="F57" t="s">
        <v>1</v>
      </c>
      <c r="G57" t="s">
        <v>198</v>
      </c>
      <c r="H57" s="86">
        <v>26516</v>
      </c>
      <c r="I57" s="86">
        <v>40.244174957275391</v>
      </c>
      <c r="J57" s="86">
        <v>36.79803466796875</v>
      </c>
      <c r="K57" s="86">
        <v>34.269199371337891</v>
      </c>
      <c r="L57" s="86">
        <v>32.948848724365234</v>
      </c>
      <c r="M57" s="86">
        <v>32.431610107421875</v>
      </c>
      <c r="N57" s="86">
        <v>33.111015319824219</v>
      </c>
      <c r="O57" s="86">
        <v>36.124229431152344</v>
      </c>
      <c r="P57" s="86">
        <v>39.170757293701172</v>
      </c>
      <c r="Q57" s="86">
        <v>41.527725219726563</v>
      </c>
      <c r="R57" s="86">
        <v>42.882808685302734</v>
      </c>
      <c r="S57" s="86">
        <v>45.291259765625</v>
      </c>
      <c r="T57" s="86">
        <v>47.374668121337891</v>
      </c>
      <c r="U57" s="86">
        <v>48.734348297119141</v>
      </c>
      <c r="V57" s="86">
        <v>50.374233245849609</v>
      </c>
      <c r="W57" s="86">
        <v>52.223587036132813</v>
      </c>
      <c r="X57" s="86">
        <v>54.053310394287109</v>
      </c>
      <c r="Y57" s="86">
        <v>55.781524658203125</v>
      </c>
      <c r="Z57" s="86">
        <v>58.149677276611328</v>
      </c>
      <c r="AA57" s="86">
        <v>59.72735595703125</v>
      </c>
      <c r="AB57" s="86">
        <v>58.878658294677734</v>
      </c>
      <c r="AC57" s="86">
        <v>58.735065460205078</v>
      </c>
      <c r="AD57" s="86">
        <v>58.587856292724609</v>
      </c>
      <c r="AE57" s="86">
        <v>52.622550964355469</v>
      </c>
      <c r="AF57" s="86">
        <v>45.211681365966797</v>
      </c>
      <c r="AG57" s="86">
        <v>-4.5388350486755371</v>
      </c>
      <c r="AH57" s="86">
        <v>-4.0992412567138672</v>
      </c>
      <c r="AI57" s="86">
        <v>-4.0128068923950195</v>
      </c>
      <c r="AJ57" s="86">
        <v>-3.5424416065216064</v>
      </c>
      <c r="AK57" s="86">
        <v>-3.4287104606628418</v>
      </c>
      <c r="AL57" s="86">
        <v>-3.2460317611694336</v>
      </c>
      <c r="AM57" s="86">
        <v>-2.8329257965087891</v>
      </c>
      <c r="AN57" s="86">
        <v>-2.8770792484283447</v>
      </c>
      <c r="AO57" s="86">
        <v>-3.2192904949188232</v>
      </c>
      <c r="AP57" s="86">
        <v>-2.0868308544158936</v>
      </c>
      <c r="AQ57" s="86">
        <v>-1.3846263885498047</v>
      </c>
      <c r="AR57" s="86">
        <v>-1.5136562585830688</v>
      </c>
      <c r="AS57" s="86">
        <v>-1.7321521043777466</v>
      </c>
      <c r="AT57" s="86">
        <v>-1.7830764055252075</v>
      </c>
      <c r="AU57" s="86">
        <v>-1.3239428997039795</v>
      </c>
      <c r="AV57" s="86">
        <v>-0.81542813777923584</v>
      </c>
      <c r="AW57" s="86">
        <v>1.1436964273452759</v>
      </c>
      <c r="AX57" s="86">
        <v>1.7539627552032471</v>
      </c>
      <c r="AY57" s="86">
        <v>1.8627532720565796</v>
      </c>
      <c r="AZ57" s="86">
        <v>2.4258239269256592</v>
      </c>
      <c r="BA57" s="86">
        <v>2.8870563507080078</v>
      </c>
      <c r="BB57" s="86">
        <v>-1.0041459798812866</v>
      </c>
      <c r="BC57" s="86">
        <v>-3.7163050174713135</v>
      </c>
      <c r="BD57" s="86">
        <v>-4.7534422874450684</v>
      </c>
      <c r="BE57" s="86">
        <v>-3.8492453098297119</v>
      </c>
      <c r="BF57" s="86">
        <v>-3.4250907897949219</v>
      </c>
      <c r="BG57" s="86">
        <v>-3.3718693256378174</v>
      </c>
      <c r="BH57" s="86">
        <v>-2.9187464714050293</v>
      </c>
      <c r="BI57" s="86">
        <v>-2.818347692489624</v>
      </c>
      <c r="BJ57" s="86">
        <v>-2.6351375579833984</v>
      </c>
      <c r="BK57" s="86">
        <v>-2.200758695602417</v>
      </c>
      <c r="BL57" s="86">
        <v>-2.2356908321380615</v>
      </c>
      <c r="BM57" s="86">
        <v>-2.5457279682159424</v>
      </c>
      <c r="BN57" s="86">
        <v>-1.4973411560058594</v>
      </c>
      <c r="BO57" s="86">
        <v>-0.80738413333892822</v>
      </c>
      <c r="BP57" s="86">
        <v>-0.91847968101501465</v>
      </c>
      <c r="BQ57" s="86">
        <v>-1.1172525882720947</v>
      </c>
      <c r="BR57" s="86">
        <v>-1.1719970703125</v>
      </c>
      <c r="BS57" s="86">
        <v>-0.69423341751098633</v>
      </c>
      <c r="BT57" s="86">
        <v>-0.17049267888069153</v>
      </c>
      <c r="BU57" s="86">
        <v>1.7890834808349609</v>
      </c>
      <c r="BV57" s="86">
        <v>2.4203476905822754</v>
      </c>
      <c r="BW57" s="86">
        <v>2.5492181777954102</v>
      </c>
      <c r="BX57" s="86">
        <v>3.0861759185791016</v>
      </c>
      <c r="BY57" s="86">
        <v>3.6316919326782227</v>
      </c>
      <c r="BZ57" s="86">
        <v>-0.2855154275894165</v>
      </c>
      <c r="CA57" s="86">
        <v>-2.9617593288421631</v>
      </c>
      <c r="CB57" s="86">
        <v>-4.0168156623840332</v>
      </c>
      <c r="CC57" s="86">
        <v>-3.3716375827789307</v>
      </c>
      <c r="CD57" s="86">
        <v>-2.9581763744354248</v>
      </c>
      <c r="CE57" s="86">
        <v>-2.9279580116271973</v>
      </c>
      <c r="CF57" s="86">
        <v>-2.4867770671844482</v>
      </c>
      <c r="CG57" s="86">
        <v>-2.3956124782562256</v>
      </c>
      <c r="CH57" s="86">
        <v>-2.2120339870452881</v>
      </c>
      <c r="CI57" s="86">
        <v>-1.7629215717315674</v>
      </c>
      <c r="CJ57" s="86">
        <v>-1.7914673089981079</v>
      </c>
      <c r="CK57" s="86">
        <v>-2.0792205333709717</v>
      </c>
      <c r="CL57" s="86">
        <v>-1.0890624523162842</v>
      </c>
      <c r="CM57" s="86">
        <v>-0.40758788585662842</v>
      </c>
      <c r="CN57" s="86">
        <v>-0.50626218318939209</v>
      </c>
      <c r="CO57" s="86">
        <v>-0.69137507677078247</v>
      </c>
      <c r="CP57" s="86">
        <v>-0.74876528978347778</v>
      </c>
      <c r="CQ57" s="86">
        <v>-0.25809857249259949</v>
      </c>
      <c r="CR57" s="86">
        <v>0.27618765830993652</v>
      </c>
      <c r="CS57" s="86">
        <v>2.2360765933990479</v>
      </c>
      <c r="CT57" s="86">
        <v>2.8818838596343994</v>
      </c>
      <c r="CU57" s="86">
        <v>3.0246615409851074</v>
      </c>
      <c r="CV57" s="86">
        <v>3.5435335636138916</v>
      </c>
      <c r="CW57" s="86">
        <v>4.1474242210388184</v>
      </c>
      <c r="CX57" s="86">
        <v>0.21220587193965912</v>
      </c>
      <c r="CY57" s="86">
        <v>-2.4391632080078125</v>
      </c>
      <c r="CZ57" s="86">
        <v>-3.5066306591033936</v>
      </c>
      <c r="DA57" s="86">
        <v>-2.8940298557281494</v>
      </c>
      <c r="DB57" s="86">
        <v>-2.4912619590759277</v>
      </c>
      <c r="DC57" s="86">
        <v>-2.4840466976165771</v>
      </c>
      <c r="DD57" s="86">
        <v>-2.0548076629638672</v>
      </c>
      <c r="DE57" s="86">
        <v>-1.9728771448135376</v>
      </c>
      <c r="DF57" s="86">
        <v>-1.7889304161071777</v>
      </c>
      <c r="DG57" s="86">
        <v>-1.3250845670700073</v>
      </c>
      <c r="DH57" s="86">
        <v>-1.3472437858581543</v>
      </c>
      <c r="DI57" s="86">
        <v>-1.612713098526001</v>
      </c>
      <c r="DJ57" s="86">
        <v>-0.68078368902206421</v>
      </c>
      <c r="DK57" s="86">
        <v>-7.7916313894093037E-3</v>
      </c>
      <c r="DL57" s="86">
        <v>-9.4044677913188934E-2</v>
      </c>
      <c r="DM57" s="86">
        <v>-0.26549753546714783</v>
      </c>
      <c r="DN57" s="86">
        <v>-0.32553356885910034</v>
      </c>
      <c r="DO57" s="86">
        <v>0.17803627252578735</v>
      </c>
      <c r="DP57" s="86">
        <v>0.72286796569824219</v>
      </c>
      <c r="DQ57" s="86">
        <v>2.6830697059631348</v>
      </c>
      <c r="DR57" s="86">
        <v>3.3434200286865234</v>
      </c>
      <c r="DS57" s="86">
        <v>3.5001049041748047</v>
      </c>
      <c r="DT57" s="86">
        <v>4.0008912086486816</v>
      </c>
      <c r="DU57" s="86">
        <v>4.6631565093994141</v>
      </c>
      <c r="DV57" s="86">
        <v>0.70992720127105713</v>
      </c>
      <c r="DW57" s="86">
        <v>-1.9165670871734619</v>
      </c>
      <c r="DX57" s="86">
        <v>-2.9964454174041748</v>
      </c>
      <c r="DY57" s="86">
        <v>-2.2044401168823242</v>
      </c>
      <c r="DZ57" s="86">
        <v>-1.8171117305755615</v>
      </c>
      <c r="EA57" s="86">
        <v>-1.8431092500686646</v>
      </c>
      <c r="EB57" s="86">
        <v>-1.4311126470565796</v>
      </c>
      <c r="EC57" s="86">
        <v>-1.3625144958496094</v>
      </c>
      <c r="ED57" s="86">
        <v>-1.1780362129211426</v>
      </c>
      <c r="EE57" s="86">
        <v>-0.69291740655899048</v>
      </c>
      <c r="EF57" s="86">
        <v>-0.70585542917251587</v>
      </c>
      <c r="EG57" s="86">
        <v>-0.93915045261383057</v>
      </c>
      <c r="EH57" s="86">
        <v>-9.1294027864933014E-2</v>
      </c>
      <c r="EI57" s="86">
        <v>0.56945067644119263</v>
      </c>
      <c r="EJ57" s="86">
        <v>0.50113195180892944</v>
      </c>
      <c r="EK57" s="86">
        <v>0.34940198063850403</v>
      </c>
      <c r="EL57" s="86">
        <v>0.28554582595825195</v>
      </c>
      <c r="EM57" s="86">
        <v>0.80774569511413574</v>
      </c>
      <c r="EN57" s="86">
        <v>1.3678034543991089</v>
      </c>
      <c r="EO57" s="86">
        <v>3.3284566402435303</v>
      </c>
      <c r="EP57" s="86">
        <v>4.0098052024841309</v>
      </c>
      <c r="EQ57" s="86">
        <v>4.1865696907043457</v>
      </c>
      <c r="ER57" s="86">
        <v>4.6612434387207031</v>
      </c>
      <c r="ES57" s="86">
        <v>5.4077920913696289</v>
      </c>
      <c r="ET57" s="86">
        <v>1.4285576343536377</v>
      </c>
      <c r="EU57" s="86">
        <v>-1.1620213985443115</v>
      </c>
      <c r="EV57" s="86">
        <v>-2.2598190307617188</v>
      </c>
      <c r="EW57" s="86">
        <v>65.480476379394531</v>
      </c>
      <c r="EX57" s="86">
        <v>65.409446716308594</v>
      </c>
      <c r="EY57" s="86">
        <v>64.23162841796875</v>
      </c>
      <c r="EZ57" s="86">
        <v>63.228260040283203</v>
      </c>
      <c r="FA57" s="86">
        <v>62.387401580810547</v>
      </c>
      <c r="FB57" s="86">
        <v>61.562652587890625</v>
      </c>
      <c r="FC57" s="86">
        <v>60.864521026611328</v>
      </c>
      <c r="FD57" s="86">
        <v>61.719417572021484</v>
      </c>
      <c r="FE57" s="86">
        <v>64.840988159179688</v>
      </c>
      <c r="FF57" s="86">
        <v>68.440299987792969</v>
      </c>
      <c r="FG57" s="86">
        <v>71.956146240234375</v>
      </c>
      <c r="FH57" s="86">
        <v>75.348167419433594</v>
      </c>
      <c r="FI57" s="86">
        <v>78.438369750976563</v>
      </c>
      <c r="FJ57" s="86">
        <v>81.041824340820313</v>
      </c>
      <c r="FK57" s="86">
        <v>82.9307861328125</v>
      </c>
      <c r="FL57" s="86">
        <v>84.137893676757813</v>
      </c>
      <c r="FM57" s="86">
        <v>84.488151550292969</v>
      </c>
      <c r="FN57" s="86">
        <v>83.914558410644531</v>
      </c>
      <c r="FO57" s="86">
        <v>82.211265563964844</v>
      </c>
      <c r="FP57" s="86">
        <v>79.629608154296875</v>
      </c>
      <c r="FQ57" s="86">
        <v>75.787239074707031</v>
      </c>
      <c r="FR57" s="86">
        <v>71.928939819335938</v>
      </c>
      <c r="FS57" s="86">
        <v>69.249725341796875</v>
      </c>
      <c r="FT57" s="86">
        <v>67.2607421875</v>
      </c>
      <c r="FU57" s="86">
        <v>0.66118752956390381</v>
      </c>
      <c r="FV57" s="86">
        <v>0.80792826414108276</v>
      </c>
      <c r="FW57" s="86">
        <v>0.67164480686187744</v>
      </c>
      <c r="FX57" s="86">
        <v>2856.35009765625</v>
      </c>
      <c r="FY57" s="86">
        <v>1</v>
      </c>
    </row>
    <row r="58" spans="1:181" x14ac:dyDescent="0.25">
      <c r="A58" t="s">
        <v>186</v>
      </c>
      <c r="B58" t="s">
        <v>236</v>
      </c>
      <c r="C58" t="s">
        <v>2</v>
      </c>
      <c r="D58" t="s">
        <v>202</v>
      </c>
      <c r="E58" t="s">
        <v>207</v>
      </c>
      <c r="F58" t="s">
        <v>1</v>
      </c>
      <c r="G58" t="s">
        <v>200</v>
      </c>
      <c r="H58" s="86">
        <v>5825</v>
      </c>
      <c r="I58" s="86">
        <v>8.3817138671875</v>
      </c>
      <c r="J58" s="86">
        <v>7.3891043663024902</v>
      </c>
      <c r="K58" s="86">
        <v>6.7980995178222656</v>
      </c>
      <c r="L58" s="86">
        <v>6.331052303314209</v>
      </c>
      <c r="M58" s="86">
        <v>6.1545629501342773</v>
      </c>
      <c r="N58" s="86">
        <v>6.1968293190002441</v>
      </c>
      <c r="O58" s="86">
        <v>6.5240774154663086</v>
      </c>
      <c r="P58" s="86">
        <v>6.9636363983154297</v>
      </c>
      <c r="Q58" s="86">
        <v>7.1973080635070801</v>
      </c>
      <c r="R58" s="86">
        <v>7.6397256851196289</v>
      </c>
      <c r="S58" s="86">
        <v>8.2744350433349609</v>
      </c>
      <c r="T58" s="86">
        <v>8.9202156066894531</v>
      </c>
      <c r="U58" s="86">
        <v>9.7237205505371094</v>
      </c>
      <c r="V58" s="86">
        <v>10.431175231933594</v>
      </c>
      <c r="W58" s="86">
        <v>11.129561424255371</v>
      </c>
      <c r="X58" s="86">
        <v>11.700945854187012</v>
      </c>
      <c r="Y58" s="86">
        <v>12.127963066101074</v>
      </c>
      <c r="Z58" s="86">
        <v>12.613729476928711</v>
      </c>
      <c r="AA58" s="86">
        <v>12.627378463745117</v>
      </c>
      <c r="AB58" s="86">
        <v>12.304057121276855</v>
      </c>
      <c r="AC58" s="86">
        <v>11.903987884521484</v>
      </c>
      <c r="AD58" s="86">
        <v>11.786407470703125</v>
      </c>
      <c r="AE58" s="86">
        <v>10.764289855957031</v>
      </c>
      <c r="AF58" s="86">
        <v>9.355712890625</v>
      </c>
      <c r="AG58" s="86">
        <v>-0.90277791023254395</v>
      </c>
      <c r="AH58" s="86">
        <v>-0.97925853729248047</v>
      </c>
      <c r="AI58" s="86">
        <v>-0.87546652555465698</v>
      </c>
      <c r="AJ58" s="86">
        <v>-0.90911489725112915</v>
      </c>
      <c r="AK58" s="86">
        <v>-0.90690863132476807</v>
      </c>
      <c r="AL58" s="86">
        <v>-0.82319837808609009</v>
      </c>
      <c r="AM58" s="86">
        <v>-0.86997395753860474</v>
      </c>
      <c r="AN58" s="86">
        <v>-0.86262041330337524</v>
      </c>
      <c r="AO58" s="86">
        <v>-0.84628599882125854</v>
      </c>
      <c r="AP58" s="86">
        <v>-0.5786699652671814</v>
      </c>
      <c r="AQ58" s="86">
        <v>-0.59118258953094482</v>
      </c>
      <c r="AR58" s="86">
        <v>-0.62705355882644653</v>
      </c>
      <c r="AS58" s="86">
        <v>-0.5705525279045105</v>
      </c>
      <c r="AT58" s="86">
        <v>-0.58751040697097778</v>
      </c>
      <c r="AU58" s="86">
        <v>-0.45560941100120544</v>
      </c>
      <c r="AV58" s="86">
        <v>-0.16282759606838226</v>
      </c>
      <c r="AW58" s="86">
        <v>-4.5419996604323387E-3</v>
      </c>
      <c r="AX58" s="86">
        <v>0.12408976256847382</v>
      </c>
      <c r="AY58" s="86">
        <v>0.17406263947486877</v>
      </c>
      <c r="AZ58" s="86">
        <v>0.26963210105895996</v>
      </c>
      <c r="BA58" s="86">
        <v>0.23853226006031036</v>
      </c>
      <c r="BB58" s="86">
        <v>-0.59393197298049927</v>
      </c>
      <c r="BC58" s="86">
        <v>-0.98245161771774292</v>
      </c>
      <c r="BD58" s="86">
        <v>-0.98205041885375977</v>
      </c>
      <c r="BE58" s="86">
        <v>-0.69682890176773071</v>
      </c>
      <c r="BF58" s="86">
        <v>-0.77915430068969727</v>
      </c>
      <c r="BG58" s="86">
        <v>-0.67931997776031494</v>
      </c>
      <c r="BH58" s="86">
        <v>-0.71550911664962769</v>
      </c>
      <c r="BI58" s="86">
        <v>-0.71258848905563354</v>
      </c>
      <c r="BJ58" s="86">
        <v>-0.62843316793441772</v>
      </c>
      <c r="BK58" s="86">
        <v>-0.66960877180099487</v>
      </c>
      <c r="BL58" s="86">
        <v>-0.66224324703216553</v>
      </c>
      <c r="BM58" s="86">
        <v>-0.65592187643051147</v>
      </c>
      <c r="BN58" s="86">
        <v>-0.40326032042503357</v>
      </c>
      <c r="BO58" s="86">
        <v>-0.42116072773933411</v>
      </c>
      <c r="BP58" s="86">
        <v>-0.46326789259910583</v>
      </c>
      <c r="BQ58" s="86">
        <v>-0.40463146567344666</v>
      </c>
      <c r="BR58" s="86">
        <v>-0.41577073931694031</v>
      </c>
      <c r="BS58" s="86">
        <v>-0.28211396932601929</v>
      </c>
      <c r="BT58" s="86">
        <v>4.5044627040624619E-3</v>
      </c>
      <c r="BU58" s="86">
        <v>0.15985856950283051</v>
      </c>
      <c r="BV58" s="86">
        <v>0.30560505390167236</v>
      </c>
      <c r="BW58" s="86">
        <v>0.35841241478919983</v>
      </c>
      <c r="BX58" s="86">
        <v>0.4499518871307373</v>
      </c>
      <c r="BY58" s="86">
        <v>0.42062816023826599</v>
      </c>
      <c r="BZ58" s="86">
        <v>-0.39743345975875854</v>
      </c>
      <c r="CA58" s="86">
        <v>-0.77758663892745972</v>
      </c>
      <c r="CB58" s="86">
        <v>-0.77730768918991089</v>
      </c>
      <c r="CC58" s="86">
        <v>-0.55418926477432251</v>
      </c>
      <c r="CD58" s="86">
        <v>-0.64056277275085449</v>
      </c>
      <c r="CE58" s="86">
        <v>-0.54346942901611328</v>
      </c>
      <c r="CF58" s="86">
        <v>-0.58141839504241943</v>
      </c>
      <c r="CG58" s="86">
        <v>-0.5780029296875</v>
      </c>
      <c r="CH58" s="86">
        <v>-0.49353942275047302</v>
      </c>
      <c r="CI58" s="86">
        <v>-0.53083646297454834</v>
      </c>
      <c r="CJ58" s="86">
        <v>-0.52346259355545044</v>
      </c>
      <c r="CK58" s="86">
        <v>-0.52407622337341309</v>
      </c>
      <c r="CL58" s="86">
        <v>-0.28177213668823242</v>
      </c>
      <c r="CM58" s="86">
        <v>-0.30340412259101868</v>
      </c>
      <c r="CN58" s="86">
        <v>-0.34983044862747192</v>
      </c>
      <c r="CO58" s="86">
        <v>-0.28971502184867859</v>
      </c>
      <c r="CP58" s="86">
        <v>-0.29682439565658569</v>
      </c>
      <c r="CQ58" s="86">
        <v>-0.16195158660411835</v>
      </c>
      <c r="CR58" s="86">
        <v>0.1203981414437294</v>
      </c>
      <c r="CS58" s="86">
        <v>0.27372190356254578</v>
      </c>
      <c r="CT58" s="86">
        <v>0.43132200837135315</v>
      </c>
      <c r="CU58" s="86">
        <v>0.48609250783920288</v>
      </c>
      <c r="CV58" s="86">
        <v>0.57484084367752075</v>
      </c>
      <c r="CW58" s="86">
        <v>0.54674720764160156</v>
      </c>
      <c r="CX58" s="86">
        <v>-0.26133918762207031</v>
      </c>
      <c r="CY58" s="86">
        <v>-0.63569784164428711</v>
      </c>
      <c r="CZ58" s="86">
        <v>-0.63550347089767456</v>
      </c>
      <c r="DA58" s="86">
        <v>-0.41154959797859192</v>
      </c>
      <c r="DB58" s="86">
        <v>-0.50197124481201172</v>
      </c>
      <c r="DC58" s="86">
        <v>-0.40761891007423401</v>
      </c>
      <c r="DD58" s="86">
        <v>-0.44732764363288879</v>
      </c>
      <c r="DE58" s="86">
        <v>-0.44341737031936646</v>
      </c>
      <c r="DF58" s="86">
        <v>-0.35864564776420593</v>
      </c>
      <c r="DG58" s="86">
        <v>-0.39206415414810181</v>
      </c>
      <c r="DH58" s="86">
        <v>-0.38468196988105774</v>
      </c>
      <c r="DI58" s="86">
        <v>-0.39223060011863708</v>
      </c>
      <c r="DJ58" s="86">
        <v>-0.16028396785259247</v>
      </c>
      <c r="DK58" s="86">
        <v>-0.18564750254154205</v>
      </c>
      <c r="DL58" s="86">
        <v>-0.23639300465583801</v>
      </c>
      <c r="DM58" s="86">
        <v>-0.17479859292507172</v>
      </c>
      <c r="DN58" s="86">
        <v>-0.17787805199623108</v>
      </c>
      <c r="DO58" s="86">
        <v>-4.1789188981056213E-2</v>
      </c>
      <c r="DP58" s="86">
        <v>0.23629182577133179</v>
      </c>
      <c r="DQ58" s="86">
        <v>0.38758522272109985</v>
      </c>
      <c r="DR58" s="86">
        <v>0.55703896284103394</v>
      </c>
      <c r="DS58" s="86">
        <v>0.61377257108688354</v>
      </c>
      <c r="DT58" s="86">
        <v>0.6997298002243042</v>
      </c>
      <c r="DU58" s="86">
        <v>0.67286628484725952</v>
      </c>
      <c r="DV58" s="86">
        <v>-0.12524491548538208</v>
      </c>
      <c r="DW58" s="86">
        <v>-0.49380901455879211</v>
      </c>
      <c r="DX58" s="86">
        <v>-0.49369925260543823</v>
      </c>
      <c r="DY58" s="86">
        <v>-0.20560060441493988</v>
      </c>
      <c r="DZ58" s="86">
        <v>-0.3018670380115509</v>
      </c>
      <c r="EA58" s="86">
        <v>-0.21147230267524719</v>
      </c>
      <c r="EB58" s="86">
        <v>-0.2537219226360321</v>
      </c>
      <c r="EC58" s="86">
        <v>-0.24909721314907074</v>
      </c>
      <c r="ED58" s="86">
        <v>-0.16388046741485596</v>
      </c>
      <c r="EE58" s="86">
        <v>-0.19169899821281433</v>
      </c>
      <c r="EF58" s="86">
        <v>-0.18430478870868683</v>
      </c>
      <c r="EG58" s="86">
        <v>-0.20186646282672882</v>
      </c>
      <c r="EH58" s="86">
        <v>1.5125664882361889E-2</v>
      </c>
      <c r="EI58" s="86">
        <v>-1.5625648200511932E-2</v>
      </c>
      <c r="EJ58" s="86">
        <v>-7.2607360780239105E-2</v>
      </c>
      <c r="EK58" s="86">
        <v>-8.8775092735886574E-3</v>
      </c>
      <c r="EL58" s="86">
        <v>-6.1384066939353943E-3</v>
      </c>
      <c r="EM58" s="86">
        <v>0.13170622289180756</v>
      </c>
      <c r="EN58" s="86">
        <v>0.40362387895584106</v>
      </c>
      <c r="EO58" s="86">
        <v>0.55198580026626587</v>
      </c>
      <c r="EP58" s="86">
        <v>0.73855423927307129</v>
      </c>
      <c r="EQ58" s="86">
        <v>0.7981223464012146</v>
      </c>
      <c r="ER58" s="86">
        <v>0.88004958629608154</v>
      </c>
      <c r="ES58" s="86">
        <v>0.85496217012405396</v>
      </c>
      <c r="ET58" s="86">
        <v>7.1253597736358643E-2</v>
      </c>
      <c r="EU58" s="86">
        <v>-0.28894409537315369</v>
      </c>
      <c r="EV58" s="86">
        <v>-0.28895649313926697</v>
      </c>
      <c r="EW58" s="86">
        <v>69.715003967285156</v>
      </c>
      <c r="EX58" s="86">
        <v>69.515663146972656</v>
      </c>
      <c r="EY58" s="86">
        <v>68.063217163085938</v>
      </c>
      <c r="EZ58" s="86">
        <v>66.578628540039063</v>
      </c>
      <c r="FA58" s="86">
        <v>65.477546691894531</v>
      </c>
      <c r="FB58" s="86">
        <v>64.408470153808594</v>
      </c>
      <c r="FC58" s="86">
        <v>63.343334197998047</v>
      </c>
      <c r="FD58" s="86">
        <v>64.201118469238281</v>
      </c>
      <c r="FE58" s="86">
        <v>67.4599609375</v>
      </c>
      <c r="FF58" s="86">
        <v>71.4576416015625</v>
      </c>
      <c r="FG58" s="86">
        <v>75.016532897949219</v>
      </c>
      <c r="FH58" s="86">
        <v>78.455207824707031</v>
      </c>
      <c r="FI58" s="86">
        <v>81.657562255859375</v>
      </c>
      <c r="FJ58" s="86">
        <v>84.382354736328125</v>
      </c>
      <c r="FK58" s="86">
        <v>86.498329162597656</v>
      </c>
      <c r="FL58" s="86">
        <v>88.022209167480469</v>
      </c>
      <c r="FM58" s="86">
        <v>88.746406555175781</v>
      </c>
      <c r="FN58" s="86">
        <v>88.559837341308594</v>
      </c>
      <c r="FO58" s="86">
        <v>87.180641174316406</v>
      </c>
      <c r="FP58" s="86">
        <v>85.063713073730469</v>
      </c>
      <c r="FQ58" s="86">
        <v>81.381103515625</v>
      </c>
      <c r="FR58" s="86">
        <v>77.178985595703125</v>
      </c>
      <c r="FS58" s="86">
        <v>74.146003723144531</v>
      </c>
      <c r="FT58" s="86">
        <v>71.797088623046875</v>
      </c>
      <c r="FU58" s="86">
        <v>0.19707074761390686</v>
      </c>
      <c r="FV58" s="86">
        <v>0.21550622582435608</v>
      </c>
      <c r="FW58" s="86">
        <v>0.20633664727210999</v>
      </c>
      <c r="FX58" s="86">
        <v>1128.0999755859375</v>
      </c>
      <c r="FY58" s="86">
        <v>1</v>
      </c>
    </row>
    <row r="59" spans="1:181" x14ac:dyDescent="0.25">
      <c r="A59" t="s">
        <v>186</v>
      </c>
      <c r="B59" t="s">
        <v>236</v>
      </c>
      <c r="C59" t="s">
        <v>2</v>
      </c>
      <c r="D59" t="s">
        <v>202</v>
      </c>
      <c r="E59" t="s">
        <v>207</v>
      </c>
      <c r="F59" t="s">
        <v>1</v>
      </c>
      <c r="G59" t="s">
        <v>1</v>
      </c>
      <c r="H59" s="86">
        <v>32341</v>
      </c>
      <c r="I59" s="86">
        <v>48.625888824462891</v>
      </c>
      <c r="J59" s="86">
        <v>44.187141418457031</v>
      </c>
      <c r="K59" s="86">
        <v>41.067298889160156</v>
      </c>
      <c r="L59" s="86">
        <v>39.279899597167969</v>
      </c>
      <c r="M59" s="86">
        <v>38.586170196533203</v>
      </c>
      <c r="N59" s="86">
        <v>39.307846069335938</v>
      </c>
      <c r="O59" s="86">
        <v>42.648303985595703</v>
      </c>
      <c r="P59" s="86">
        <v>46.134395599365234</v>
      </c>
      <c r="Q59" s="86">
        <v>48.725032806396484</v>
      </c>
      <c r="R59" s="86">
        <v>50.522533416748047</v>
      </c>
      <c r="S59" s="86">
        <v>53.565696716308594</v>
      </c>
      <c r="T59" s="86">
        <v>56.294883728027344</v>
      </c>
      <c r="U59" s="86">
        <v>58.45806884765625</v>
      </c>
      <c r="V59" s="86">
        <v>60.805408477783203</v>
      </c>
      <c r="W59" s="86">
        <v>63.353145599365234</v>
      </c>
      <c r="X59" s="86">
        <v>65.754257202148438</v>
      </c>
      <c r="Y59" s="86">
        <v>67.909492492675781</v>
      </c>
      <c r="Z59" s="86">
        <v>70.763404846191406</v>
      </c>
      <c r="AA59" s="86">
        <v>72.354736328125</v>
      </c>
      <c r="AB59" s="86">
        <v>71.182716369628906</v>
      </c>
      <c r="AC59" s="86">
        <v>70.639053344726563</v>
      </c>
      <c r="AD59" s="86">
        <v>70.374267578125</v>
      </c>
      <c r="AE59" s="86">
        <v>63.3868408203125</v>
      </c>
      <c r="AF59" s="86">
        <v>54.567394256591797</v>
      </c>
      <c r="AG59" s="86">
        <v>-5.1439666748046875</v>
      </c>
      <c r="AH59" s="86">
        <v>-4.7890095710754395</v>
      </c>
      <c r="AI59" s="86">
        <v>-4.6059398651123047</v>
      </c>
      <c r="AJ59" s="86">
        <v>-4.1735515594482422</v>
      </c>
      <c r="AK59" s="86">
        <v>-4.0578069686889648</v>
      </c>
      <c r="AL59" s="86">
        <v>-3.7908504009246826</v>
      </c>
      <c r="AM59" s="86">
        <v>-3.4162211418151855</v>
      </c>
      <c r="AN59" s="86">
        <v>-3.452286958694458</v>
      </c>
      <c r="AO59" s="86">
        <v>-3.7880241870880127</v>
      </c>
      <c r="AP59" s="86">
        <v>-2.4118390083312988</v>
      </c>
      <c r="AQ59" s="86">
        <v>-1.7295305728912354</v>
      </c>
      <c r="AR59" s="86">
        <v>-1.9009349346160889</v>
      </c>
      <c r="AS59" s="86">
        <v>-2.059091329574585</v>
      </c>
      <c r="AT59" s="86">
        <v>-2.1199722290039063</v>
      </c>
      <c r="AU59" s="86">
        <v>-1.5256084203720093</v>
      </c>
      <c r="AV59" s="86">
        <v>-0.73117387294769287</v>
      </c>
      <c r="AW59" s="86">
        <v>1.3825340270996094</v>
      </c>
      <c r="AX59" s="86">
        <v>2.1441903114318848</v>
      </c>
      <c r="AY59" s="86">
        <v>2.3076775074005127</v>
      </c>
      <c r="AZ59" s="86">
        <v>2.959742546081543</v>
      </c>
      <c r="BA59" s="86">
        <v>3.3966646194458008</v>
      </c>
      <c r="BB59" s="86">
        <v>-1.3101367950439453</v>
      </c>
      <c r="BC59" s="86">
        <v>-4.3982391357421875</v>
      </c>
      <c r="BD59" s="86">
        <v>-5.4362106323242188</v>
      </c>
      <c r="BE59" s="86">
        <v>-4.4242796897888184</v>
      </c>
      <c r="BF59" s="86">
        <v>-4.0857882499694824</v>
      </c>
      <c r="BG59" s="86">
        <v>-3.9356608390808105</v>
      </c>
      <c r="BH59" s="86">
        <v>-3.5204980373382568</v>
      </c>
      <c r="BI59" s="86">
        <v>-3.4172577857971191</v>
      </c>
      <c r="BJ59" s="86">
        <v>-3.1496598720550537</v>
      </c>
      <c r="BK59" s="86">
        <v>-2.7530608177185059</v>
      </c>
      <c r="BL59" s="86">
        <v>-2.780327320098877</v>
      </c>
      <c r="BM59" s="86">
        <v>-3.0880775451660156</v>
      </c>
      <c r="BN59" s="86">
        <v>-1.7968051433563232</v>
      </c>
      <c r="BO59" s="86">
        <v>-1.1277697086334229</v>
      </c>
      <c r="BP59" s="86">
        <v>-1.2836337089538574</v>
      </c>
      <c r="BQ59" s="86">
        <v>-1.4221994876861572</v>
      </c>
      <c r="BR59" s="86">
        <v>-1.4852182865142822</v>
      </c>
      <c r="BS59" s="86">
        <v>-0.87243562936782837</v>
      </c>
      <c r="BT59" s="86">
        <v>-6.488431990146637E-2</v>
      </c>
      <c r="BU59" s="86">
        <v>2.0485310554504395</v>
      </c>
      <c r="BV59" s="86">
        <v>2.8348541259765625</v>
      </c>
      <c r="BW59" s="86">
        <v>3.0184648036956787</v>
      </c>
      <c r="BX59" s="86">
        <v>3.6442716121673584</v>
      </c>
      <c r="BY59" s="86">
        <v>4.1632423400878906</v>
      </c>
      <c r="BZ59" s="86">
        <v>-0.56512570381164551</v>
      </c>
      <c r="CA59" s="86">
        <v>-3.6163766384124756</v>
      </c>
      <c r="CB59" s="86">
        <v>-4.6716599464416504</v>
      </c>
      <c r="CC59" s="86">
        <v>-3.9258270263671875</v>
      </c>
      <c r="CD59" s="86">
        <v>-3.5987391471862793</v>
      </c>
      <c r="CE59" s="86">
        <v>-3.4714274406433105</v>
      </c>
      <c r="CF59" s="86">
        <v>-3.0681953430175781</v>
      </c>
      <c r="CG59" s="86">
        <v>-2.9736156463623047</v>
      </c>
      <c r="CH59" s="86">
        <v>-2.7055733203887939</v>
      </c>
      <c r="CI59" s="86">
        <v>-2.2937581539154053</v>
      </c>
      <c r="CJ59" s="86">
        <v>-2.3149299621582031</v>
      </c>
      <c r="CK59" s="86">
        <v>-2.6032967567443848</v>
      </c>
      <c r="CL59" s="86">
        <v>-1.3708345890045166</v>
      </c>
      <c r="CM59" s="86">
        <v>-0.71099203824996948</v>
      </c>
      <c r="CN59" s="86">
        <v>-0.85609263181686401</v>
      </c>
      <c r="CO59" s="86">
        <v>-0.98109012842178345</v>
      </c>
      <c r="CP59" s="86">
        <v>-1.0455896854400635</v>
      </c>
      <c r="CQ59" s="86">
        <v>-0.42005017399787903</v>
      </c>
      <c r="CR59" s="86">
        <v>0.39658579230308533</v>
      </c>
      <c r="CS59" s="86">
        <v>2.509798526763916</v>
      </c>
      <c r="CT59" s="86">
        <v>3.3132059574127197</v>
      </c>
      <c r="CU59" s="86">
        <v>3.5107541084289551</v>
      </c>
      <c r="CV59" s="86">
        <v>4.1183743476867676</v>
      </c>
      <c r="CW59" s="86">
        <v>4.6941714286804199</v>
      </c>
      <c r="CX59" s="86">
        <v>-4.9133297055959702E-2</v>
      </c>
      <c r="CY59" s="86">
        <v>-3.0748610496520996</v>
      </c>
      <c r="CZ59" s="86">
        <v>-4.1421341896057129</v>
      </c>
      <c r="DA59" s="86">
        <v>-3.4273741245269775</v>
      </c>
      <c r="DB59" s="86">
        <v>-3.1116902828216553</v>
      </c>
      <c r="DC59" s="86">
        <v>-3.0071940422058105</v>
      </c>
      <c r="DD59" s="86">
        <v>-2.6158926486968994</v>
      </c>
      <c r="DE59" s="86">
        <v>-2.5299735069274902</v>
      </c>
      <c r="DF59" s="86">
        <v>-2.2614867687225342</v>
      </c>
      <c r="DG59" s="86">
        <v>-1.8344553709030151</v>
      </c>
      <c r="DH59" s="86">
        <v>-1.8495326042175293</v>
      </c>
      <c r="DI59" s="86">
        <v>-2.1185159683227539</v>
      </c>
      <c r="DJ59" s="86">
        <v>-0.94486403465270996</v>
      </c>
      <c r="DK59" s="86">
        <v>-0.29421430826187134</v>
      </c>
      <c r="DL59" s="86">
        <v>-0.42855161428451538</v>
      </c>
      <c r="DM59" s="86">
        <v>-0.53998076915740967</v>
      </c>
      <c r="DN59" s="86">
        <v>-0.60596108436584473</v>
      </c>
      <c r="DO59" s="86">
        <v>3.2335281372070313E-2</v>
      </c>
      <c r="DP59" s="86">
        <v>0.85805588960647583</v>
      </c>
      <c r="DQ59" s="86">
        <v>2.9710659980773926</v>
      </c>
      <c r="DR59" s="86">
        <v>3.791557788848877</v>
      </c>
      <c r="DS59" s="86">
        <v>4.0030431747436523</v>
      </c>
      <c r="DT59" s="86">
        <v>4.5924768447875977</v>
      </c>
      <c r="DU59" s="86">
        <v>5.2251005172729492</v>
      </c>
      <c r="DV59" s="86">
        <v>0.46685910224914551</v>
      </c>
      <c r="DW59" s="86">
        <v>-2.5333454608917236</v>
      </c>
      <c r="DX59" s="86">
        <v>-3.6126086711883545</v>
      </c>
      <c r="DY59" s="86">
        <v>-2.7076873779296875</v>
      </c>
      <c r="DZ59" s="86">
        <v>-2.4084687232971191</v>
      </c>
      <c r="EA59" s="86">
        <v>-2.3369147777557373</v>
      </c>
      <c r="EB59" s="86">
        <v>-1.9628391265869141</v>
      </c>
      <c r="EC59" s="86">
        <v>-1.8894245624542236</v>
      </c>
      <c r="ED59" s="86">
        <v>-1.6202961206436157</v>
      </c>
      <c r="EE59" s="86">
        <v>-1.171295166015625</v>
      </c>
      <c r="EF59" s="86">
        <v>-1.1775728464126587</v>
      </c>
      <c r="EG59" s="86">
        <v>-1.4185694456100464</v>
      </c>
      <c r="EH59" s="86">
        <v>-0.32983019948005676</v>
      </c>
      <c r="EI59" s="86">
        <v>0.30754649639129639</v>
      </c>
      <c r="EJ59" s="86">
        <v>0.18874971568584442</v>
      </c>
      <c r="EK59" s="86">
        <v>9.6911080181598663E-2</v>
      </c>
      <c r="EL59" s="86">
        <v>2.8792852535843849E-2</v>
      </c>
      <c r="EM59" s="86">
        <v>0.68550801277160645</v>
      </c>
      <c r="EN59" s="86">
        <v>1.5243453979492188</v>
      </c>
      <c r="EO59" s="86">
        <v>3.6370630264282227</v>
      </c>
      <c r="EP59" s="86">
        <v>4.4822216033935547</v>
      </c>
      <c r="EQ59" s="86">
        <v>4.7138309478759766</v>
      </c>
      <c r="ER59" s="86">
        <v>5.2770061492919922</v>
      </c>
      <c r="ES59" s="86">
        <v>5.9916782379150391</v>
      </c>
      <c r="ET59" s="86">
        <v>1.2118701934814453</v>
      </c>
      <c r="EU59" s="86">
        <v>-1.7514829635620117</v>
      </c>
      <c r="EV59" s="86">
        <v>-2.848057746887207</v>
      </c>
      <c r="EW59" s="86">
        <v>66.200515747070313</v>
      </c>
      <c r="EX59" s="86">
        <v>66.099433898925781</v>
      </c>
      <c r="EY59" s="86">
        <v>64.863212585449219</v>
      </c>
      <c r="EZ59" s="86">
        <v>63.775142669677734</v>
      </c>
      <c r="FA59" s="86">
        <v>62.887996673583984</v>
      </c>
      <c r="FB59" s="86">
        <v>62.015830993652344</v>
      </c>
      <c r="FC59" s="86">
        <v>61.253639221191406</v>
      </c>
      <c r="FD59" s="86">
        <v>62.102924346923828</v>
      </c>
      <c r="FE59" s="86">
        <v>65.234962463378906</v>
      </c>
      <c r="FF59" s="86">
        <v>68.900894165039063</v>
      </c>
      <c r="FG59" s="86">
        <v>72.439804077148438</v>
      </c>
      <c r="FH59" s="86">
        <v>75.852134704589844</v>
      </c>
      <c r="FI59" s="86">
        <v>78.980697631835938</v>
      </c>
      <c r="FJ59" s="86">
        <v>81.621238708496094</v>
      </c>
      <c r="FK59" s="86">
        <v>83.562446594238281</v>
      </c>
      <c r="FL59" s="86">
        <v>84.826141357421875</v>
      </c>
      <c r="FM59" s="86">
        <v>85.259994506835938</v>
      </c>
      <c r="FN59" s="86">
        <v>84.753562927246094</v>
      </c>
      <c r="FO59" s="86">
        <v>83.087661743164063</v>
      </c>
      <c r="FP59" s="86">
        <v>80.580001831054688</v>
      </c>
      <c r="FQ59" s="86">
        <v>76.750633239746094</v>
      </c>
      <c r="FR59" s="86">
        <v>72.827095031738281</v>
      </c>
      <c r="FS59" s="86">
        <v>70.089569091796875</v>
      </c>
      <c r="FT59" s="86">
        <v>68.032745361328125</v>
      </c>
      <c r="FU59" s="86">
        <v>0.68993175029754639</v>
      </c>
      <c r="FV59" s="86">
        <v>0.83617645502090454</v>
      </c>
      <c r="FW59" s="86">
        <v>0.70262473821640015</v>
      </c>
      <c r="FX59" s="86">
        <v>3984.449951171875</v>
      </c>
      <c r="FY59" s="86">
        <v>1</v>
      </c>
    </row>
    <row r="60" spans="1:181" x14ac:dyDescent="0.25">
      <c r="A60" t="s">
        <v>186</v>
      </c>
      <c r="B60" t="s">
        <v>236</v>
      </c>
      <c r="C60" t="s">
        <v>2</v>
      </c>
      <c r="D60" t="s">
        <v>202</v>
      </c>
      <c r="E60" t="s">
        <v>207</v>
      </c>
      <c r="F60" t="s">
        <v>178</v>
      </c>
      <c r="G60" t="s">
        <v>1</v>
      </c>
      <c r="H60" s="86">
        <v>17832</v>
      </c>
      <c r="I60" s="86">
        <v>22.418889999389648</v>
      </c>
      <c r="J60" s="86">
        <v>20.16448974609375</v>
      </c>
      <c r="K60" s="86">
        <v>18.627670288085938</v>
      </c>
      <c r="L60" s="86">
        <v>17.816497802734375</v>
      </c>
      <c r="M60" s="86">
        <v>17.49267578125</v>
      </c>
      <c r="N60" s="86">
        <v>17.912477493286133</v>
      </c>
      <c r="O60" s="86">
        <v>19.318986892700195</v>
      </c>
      <c r="P60" s="86">
        <v>21.341354370117188</v>
      </c>
      <c r="Q60" s="86">
        <v>22.512338638305664</v>
      </c>
      <c r="R60" s="86">
        <v>23.539705276489258</v>
      </c>
      <c r="S60" s="86">
        <v>24.744405746459961</v>
      </c>
      <c r="T60" s="86">
        <v>26.088451385498047</v>
      </c>
      <c r="U60" s="86">
        <v>26.939090728759766</v>
      </c>
      <c r="V60" s="86">
        <v>27.734086990356445</v>
      </c>
      <c r="W60" s="86">
        <v>28.600822448730469</v>
      </c>
      <c r="X60" s="86">
        <v>29.428508758544922</v>
      </c>
      <c r="Y60" s="86">
        <v>30.339483261108398</v>
      </c>
      <c r="Z60" s="86">
        <v>31.530483245849609</v>
      </c>
      <c r="AA60" s="86">
        <v>32.203407287597656</v>
      </c>
      <c r="AB60" s="86">
        <v>31.877120971679688</v>
      </c>
      <c r="AC60" s="86">
        <v>32.363193511962891</v>
      </c>
      <c r="AD60" s="86">
        <v>32.667217254638672</v>
      </c>
      <c r="AE60" s="86">
        <v>29.577445983886719</v>
      </c>
      <c r="AF60" s="86">
        <v>25.241283416748047</v>
      </c>
      <c r="AG60" s="86">
        <v>-2.5597324371337891</v>
      </c>
      <c r="AH60" s="86">
        <v>-2.3763663768768311</v>
      </c>
      <c r="AI60" s="86">
        <v>-2.2710089683532715</v>
      </c>
      <c r="AJ60" s="86">
        <v>-1.826493501663208</v>
      </c>
      <c r="AK60" s="86">
        <v>-1.7894576787948608</v>
      </c>
      <c r="AL60" s="86">
        <v>-1.5806295871734619</v>
      </c>
      <c r="AM60" s="86">
        <v>-1.6062005758285522</v>
      </c>
      <c r="AN60" s="86">
        <v>-1.512855052947998</v>
      </c>
      <c r="AO60" s="86">
        <v>-1.3925751447677612</v>
      </c>
      <c r="AP60" s="86">
        <v>-0.94217914342880249</v>
      </c>
      <c r="AQ60" s="86">
        <v>-0.75824344158172607</v>
      </c>
      <c r="AR60" s="86">
        <v>-0.55217385292053223</v>
      </c>
      <c r="AS60" s="86">
        <v>-0.50834822654724121</v>
      </c>
      <c r="AT60" s="86">
        <v>-0.49332863092422485</v>
      </c>
      <c r="AU60" s="86">
        <v>-0.10057991743087769</v>
      </c>
      <c r="AV60" s="86">
        <v>0.31466138362884521</v>
      </c>
      <c r="AW60" s="86">
        <v>1.3293678760528564</v>
      </c>
      <c r="AX60" s="86">
        <v>1.5152400732040405</v>
      </c>
      <c r="AY60" s="86">
        <v>1.1762925386428833</v>
      </c>
      <c r="AZ60" s="86">
        <v>1.2155770063400269</v>
      </c>
      <c r="BA60" s="86">
        <v>1.4588383436203003</v>
      </c>
      <c r="BB60" s="86">
        <v>-0.25906965136528015</v>
      </c>
      <c r="BC60" s="86">
        <v>-1.9201703071594238</v>
      </c>
      <c r="BD60" s="86">
        <v>-2.6530702114105225</v>
      </c>
      <c r="BE60" s="86">
        <v>-2.1922767162322998</v>
      </c>
      <c r="BF60" s="86">
        <v>-2.0210587978363037</v>
      </c>
      <c r="BG60" s="86">
        <v>-1.9258960485458374</v>
      </c>
      <c r="BH60" s="86">
        <v>-1.4908232688903809</v>
      </c>
      <c r="BI60" s="86">
        <v>-1.4487712383270264</v>
      </c>
      <c r="BJ60" s="86">
        <v>-1.2466967105865479</v>
      </c>
      <c r="BK60" s="86">
        <v>-1.2503801584243774</v>
      </c>
      <c r="BL60" s="86">
        <v>-1.1589834690093994</v>
      </c>
      <c r="BM60" s="86">
        <v>-1.0650290250778198</v>
      </c>
      <c r="BN60" s="86">
        <v>-0.62134867906570435</v>
      </c>
      <c r="BO60" s="86">
        <v>-0.45998725295066833</v>
      </c>
      <c r="BP60" s="86">
        <v>-0.24580539762973785</v>
      </c>
      <c r="BQ60" s="86">
        <v>-0.20036102831363678</v>
      </c>
      <c r="BR60" s="86">
        <v>-0.177069291472435</v>
      </c>
      <c r="BS60" s="86">
        <v>0.2227092981338501</v>
      </c>
      <c r="BT60" s="86">
        <v>0.64439660310745239</v>
      </c>
      <c r="BU60" s="86">
        <v>1.6688122749328613</v>
      </c>
      <c r="BV60" s="86">
        <v>1.8508267402648926</v>
      </c>
      <c r="BW60" s="86">
        <v>1.5195771455764771</v>
      </c>
      <c r="BX60" s="86">
        <v>1.5549857616424561</v>
      </c>
      <c r="BY60" s="86">
        <v>1.8144265413284302</v>
      </c>
      <c r="BZ60" s="86">
        <v>9.2502854764461517E-2</v>
      </c>
      <c r="CA60" s="86">
        <v>-1.5377873182296753</v>
      </c>
      <c r="CB60" s="86">
        <v>-2.2780277729034424</v>
      </c>
      <c r="CC60" s="86">
        <v>-1.9377782344818115</v>
      </c>
      <c r="CD60" s="86">
        <v>-1.7749738693237305</v>
      </c>
      <c r="CE60" s="86">
        <v>-1.6868717670440674</v>
      </c>
      <c r="CF60" s="86">
        <v>-1.2583391666412354</v>
      </c>
      <c r="CG60" s="86">
        <v>-1.2128129005432129</v>
      </c>
      <c r="CH60" s="86">
        <v>-1.0154159069061279</v>
      </c>
      <c r="CI60" s="86">
        <v>-1.0039399862289429</v>
      </c>
      <c r="CJ60" s="86">
        <v>-0.91389304399490356</v>
      </c>
      <c r="CK60" s="86">
        <v>-0.83817166090011597</v>
      </c>
      <c r="CL60" s="86">
        <v>-0.39914250373840332</v>
      </c>
      <c r="CM60" s="86">
        <v>-0.25341591238975525</v>
      </c>
      <c r="CN60" s="86">
        <v>-3.361554816365242E-2</v>
      </c>
      <c r="CO60" s="86">
        <v>1.2949947267770767E-2</v>
      </c>
      <c r="CP60" s="86">
        <v>4.1970953345298767E-2</v>
      </c>
      <c r="CQ60" s="86">
        <v>0.44661843776702881</v>
      </c>
      <c r="CR60" s="86">
        <v>0.87277019023895264</v>
      </c>
      <c r="CS60" s="86">
        <v>1.9039103984832764</v>
      </c>
      <c r="CT60" s="86">
        <v>2.0832531452178955</v>
      </c>
      <c r="CU60" s="86">
        <v>1.7573349475860596</v>
      </c>
      <c r="CV60" s="86">
        <v>1.7900592088699341</v>
      </c>
      <c r="CW60" s="86">
        <v>2.0607059001922607</v>
      </c>
      <c r="CX60" s="86">
        <v>0.33600088953971863</v>
      </c>
      <c r="CY60" s="86">
        <v>-1.2729500532150269</v>
      </c>
      <c r="CZ60" s="86">
        <v>-2.0182745456695557</v>
      </c>
      <c r="DA60" s="86">
        <v>-1.6832796335220337</v>
      </c>
      <c r="DB60" s="86">
        <v>-1.5288889408111572</v>
      </c>
      <c r="DC60" s="86">
        <v>-1.4478474855422974</v>
      </c>
      <c r="DD60" s="86">
        <v>-1.0258550643920898</v>
      </c>
      <c r="DE60" s="86">
        <v>-0.97685456275939941</v>
      </c>
      <c r="DF60" s="86">
        <v>-0.78413504362106323</v>
      </c>
      <c r="DG60" s="86">
        <v>-0.75749987363815308</v>
      </c>
      <c r="DH60" s="86">
        <v>-0.66880261898040771</v>
      </c>
      <c r="DI60" s="86">
        <v>-0.61131429672241211</v>
      </c>
      <c r="DJ60" s="86">
        <v>-0.1769363135099411</v>
      </c>
      <c r="DK60" s="86">
        <v>-4.6844583004713058E-2</v>
      </c>
      <c r="DL60" s="86">
        <v>0.17857430875301361</v>
      </c>
      <c r="DM60" s="86">
        <v>0.22626093029975891</v>
      </c>
      <c r="DN60" s="86">
        <v>0.26101121306419373</v>
      </c>
      <c r="DO60" s="86">
        <v>0.67052757740020752</v>
      </c>
      <c r="DP60" s="86">
        <v>1.1011438369750977</v>
      </c>
      <c r="DQ60" s="86">
        <v>2.1390085220336914</v>
      </c>
      <c r="DR60" s="86">
        <v>2.3156795501708984</v>
      </c>
      <c r="DS60" s="86">
        <v>1.9950927495956421</v>
      </c>
      <c r="DT60" s="86">
        <v>2.0251326560974121</v>
      </c>
      <c r="DU60" s="86">
        <v>2.3069851398468018</v>
      </c>
      <c r="DV60" s="86">
        <v>0.57949894666671753</v>
      </c>
      <c r="DW60" s="86">
        <v>-1.0081127882003784</v>
      </c>
      <c r="DX60" s="86">
        <v>-1.7585213184356689</v>
      </c>
      <c r="DY60" s="86">
        <v>-1.3158241510391235</v>
      </c>
      <c r="DZ60" s="86">
        <v>-1.1735814809799194</v>
      </c>
      <c r="EA60" s="86">
        <v>-1.1027344465255737</v>
      </c>
      <c r="EB60" s="86">
        <v>-0.69018489122390747</v>
      </c>
      <c r="EC60" s="86">
        <v>-0.63616818189620972</v>
      </c>
      <c r="ED60" s="86">
        <v>-0.45020225644111633</v>
      </c>
      <c r="EE60" s="86">
        <v>-0.40167942643165588</v>
      </c>
      <c r="EF60" s="86">
        <v>-0.31493100523948669</v>
      </c>
      <c r="EG60" s="86">
        <v>-0.28376823663711548</v>
      </c>
      <c r="EH60" s="86">
        <v>0.14389412105083466</v>
      </c>
      <c r="EI60" s="86">
        <v>0.25141161680221558</v>
      </c>
      <c r="EJ60" s="86">
        <v>0.48494276404380798</v>
      </c>
      <c r="EK60" s="86">
        <v>0.53424811363220215</v>
      </c>
      <c r="EL60" s="86">
        <v>0.5772705078125</v>
      </c>
      <c r="EM60" s="86">
        <v>0.9938167929649353</v>
      </c>
      <c r="EN60" s="86">
        <v>1.4308789968490601</v>
      </c>
      <c r="EO60" s="86">
        <v>2.4784529209136963</v>
      </c>
      <c r="EP60" s="86">
        <v>2.65126633644104</v>
      </c>
      <c r="EQ60" s="86">
        <v>2.3383772373199463</v>
      </c>
      <c r="ER60" s="86">
        <v>2.3645415306091309</v>
      </c>
      <c r="ES60" s="86">
        <v>2.6625735759735107</v>
      </c>
      <c r="ET60" s="86">
        <v>0.93107140064239502</v>
      </c>
      <c r="EU60" s="86">
        <v>-0.62572985887527466</v>
      </c>
      <c r="EV60" s="86">
        <v>-1.3834787607192993</v>
      </c>
      <c r="EW60" s="86">
        <v>62.523571014404297</v>
      </c>
      <c r="EX60" s="86">
        <v>62.997783660888672</v>
      </c>
      <c r="EY60" s="86">
        <v>62.177448272705078</v>
      </c>
      <c r="EZ60" s="86">
        <v>61.384162902832031</v>
      </c>
      <c r="FA60" s="86">
        <v>60.939781188964844</v>
      </c>
      <c r="FB60" s="86">
        <v>60.4383544921875</v>
      </c>
      <c r="FC60" s="86">
        <v>59.985870361328125</v>
      </c>
      <c r="FD60" s="86">
        <v>60.571018218994141</v>
      </c>
      <c r="FE60" s="86">
        <v>62.993503570556641</v>
      </c>
      <c r="FF60" s="86">
        <v>66.068672180175781</v>
      </c>
      <c r="FG60" s="86">
        <v>69.26116943359375</v>
      </c>
      <c r="FH60" s="86">
        <v>72.30419921875</v>
      </c>
      <c r="FI60" s="86">
        <v>75.032936096191406</v>
      </c>
      <c r="FJ60" s="86">
        <v>77.404838562011719</v>
      </c>
      <c r="FK60" s="86">
        <v>78.972206115722656</v>
      </c>
      <c r="FL60" s="86">
        <v>79.779022216796875</v>
      </c>
      <c r="FM60" s="86">
        <v>79.755760192871094</v>
      </c>
      <c r="FN60" s="86">
        <v>78.800384521484375</v>
      </c>
      <c r="FO60" s="86">
        <v>76.686775207519531</v>
      </c>
      <c r="FP60" s="86">
        <v>73.822341918945313</v>
      </c>
      <c r="FQ60" s="86">
        <v>70.532577514648438</v>
      </c>
      <c r="FR60" s="86">
        <v>67.165573120117188</v>
      </c>
      <c r="FS60" s="86">
        <v>65.214485168457031</v>
      </c>
      <c r="FT60" s="86">
        <v>63.888919830322266</v>
      </c>
      <c r="FU60" s="86">
        <v>0.34041017293930054</v>
      </c>
      <c r="FV60" s="86">
        <v>0.40887358784675598</v>
      </c>
      <c r="FW60" s="86">
        <v>0.35238000750541687</v>
      </c>
      <c r="FX60" s="86">
        <v>2602.949951171875</v>
      </c>
      <c r="FY60" s="86">
        <v>1</v>
      </c>
    </row>
    <row r="61" spans="1:181" x14ac:dyDescent="0.25">
      <c r="A61" t="s">
        <v>186</v>
      </c>
      <c r="B61" t="s">
        <v>236</v>
      </c>
      <c r="C61" t="s">
        <v>2</v>
      </c>
      <c r="D61" t="s">
        <v>202</v>
      </c>
      <c r="E61" t="s">
        <v>207</v>
      </c>
      <c r="F61" t="s">
        <v>179</v>
      </c>
      <c r="G61" t="s">
        <v>1</v>
      </c>
      <c r="H61" s="86">
        <v>2179</v>
      </c>
      <c r="I61" s="86">
        <v>4.9005236625671387</v>
      </c>
      <c r="J61" s="86">
        <v>4.4392271041870117</v>
      </c>
      <c r="K61" s="86">
        <v>4.0390944480895996</v>
      </c>
      <c r="L61" s="86">
        <v>3.9351503849029541</v>
      </c>
      <c r="M61" s="86">
        <v>3.9465146064758301</v>
      </c>
      <c r="N61" s="86">
        <v>3.81844162940979</v>
      </c>
      <c r="O61" s="86">
        <v>4.0358672142028809</v>
      </c>
      <c r="P61" s="86">
        <v>4.1569561958312988</v>
      </c>
      <c r="Q61" s="86">
        <v>4.2973742485046387</v>
      </c>
      <c r="R61" s="86">
        <v>4.6028327941894531</v>
      </c>
      <c r="S61" s="86">
        <v>5.0160846710205078</v>
      </c>
      <c r="T61" s="86">
        <v>5.2593326568603516</v>
      </c>
      <c r="U61" s="86">
        <v>5.6702194213867188</v>
      </c>
      <c r="V61" s="86">
        <v>6.0942549705505371</v>
      </c>
      <c r="W61" s="86">
        <v>6.4133338928222656</v>
      </c>
      <c r="X61" s="86">
        <v>6.7939820289611816</v>
      </c>
      <c r="Y61" s="86">
        <v>6.9388742446899414</v>
      </c>
      <c r="Z61" s="86">
        <v>7.1601638793945313</v>
      </c>
      <c r="AA61" s="86">
        <v>7.1477327346801758</v>
      </c>
      <c r="AB61" s="86">
        <v>6.9203934669494629</v>
      </c>
      <c r="AC61" s="86">
        <v>6.9329123497009277</v>
      </c>
      <c r="AD61" s="86">
        <v>6.9370779991149902</v>
      </c>
      <c r="AE61" s="86">
        <v>6.3165988922119141</v>
      </c>
      <c r="AF61" s="86">
        <v>5.3533773422241211</v>
      </c>
      <c r="AG61" s="86">
        <v>-0.24728979170322418</v>
      </c>
      <c r="AH61" s="86">
        <v>-0.18030373752117157</v>
      </c>
      <c r="AI61" s="86">
        <v>-0.30202054977416992</v>
      </c>
      <c r="AJ61" s="86">
        <v>-0.21410544216632843</v>
      </c>
      <c r="AK61" s="86">
        <v>-4.6456426382064819E-2</v>
      </c>
      <c r="AL61" s="86">
        <v>-0.12308508157730103</v>
      </c>
      <c r="AM61" s="86">
        <v>-8.6260266602039337E-2</v>
      </c>
      <c r="AN61" s="86">
        <v>-0.19590635597705841</v>
      </c>
      <c r="AO61" s="86">
        <v>-0.57833540439605713</v>
      </c>
      <c r="AP61" s="86">
        <v>-0.51413565874099731</v>
      </c>
      <c r="AQ61" s="86">
        <v>-0.29135590791702271</v>
      </c>
      <c r="AR61" s="86">
        <v>-0.33264923095703125</v>
      </c>
      <c r="AS61" s="86">
        <v>-0.42836654186248779</v>
      </c>
      <c r="AT61" s="86">
        <v>-0.36340060830116272</v>
      </c>
      <c r="AU61" s="86">
        <v>-0.48848339915275574</v>
      </c>
      <c r="AV61" s="86">
        <v>-0.42804551124572754</v>
      </c>
      <c r="AW61" s="86">
        <v>-0.40801748633384705</v>
      </c>
      <c r="AX61" s="86">
        <v>-0.27857881784439087</v>
      </c>
      <c r="AY61" s="86">
        <v>-0.22216428816318512</v>
      </c>
      <c r="AZ61" s="86">
        <v>5.1481176167726517E-2</v>
      </c>
      <c r="BA61" s="86">
        <v>0.3694840669631958</v>
      </c>
      <c r="BB61" s="86">
        <v>-9.8739907145500183E-2</v>
      </c>
      <c r="BC61" s="86">
        <v>-0.15310001373291016</v>
      </c>
      <c r="BD61" s="86">
        <v>-0.29694101214408875</v>
      </c>
      <c r="BE61" s="86">
        <v>-1.249172817915678E-2</v>
      </c>
      <c r="BF61" s="86">
        <v>4.4998396188020706E-2</v>
      </c>
      <c r="BG61" s="86">
        <v>-8.4032565355300903E-2</v>
      </c>
      <c r="BH61" s="86">
        <v>-9.1996509581804276E-3</v>
      </c>
      <c r="BI61" s="86">
        <v>0.1481519341468811</v>
      </c>
      <c r="BJ61" s="86">
        <v>6.8926706910133362E-2</v>
      </c>
      <c r="BK61" s="86">
        <v>0.11354220658540726</v>
      </c>
      <c r="BL61" s="86">
        <v>1.7113997600972652E-3</v>
      </c>
      <c r="BM61" s="86">
        <v>-0.27039840817451477</v>
      </c>
      <c r="BN61" s="86">
        <v>-0.24353140592575073</v>
      </c>
      <c r="BO61" s="86">
        <v>-9.1855414211750031E-3</v>
      </c>
      <c r="BP61" s="86">
        <v>-4.2339354753494263E-2</v>
      </c>
      <c r="BQ61" s="86">
        <v>-0.12467561662197113</v>
      </c>
      <c r="BR61" s="86">
        <v>-7.4257142841815948E-2</v>
      </c>
      <c r="BS61" s="86">
        <v>-0.18469464778900146</v>
      </c>
      <c r="BT61" s="86">
        <v>-0.13419827818870544</v>
      </c>
      <c r="BU61" s="86">
        <v>-0.12776562571525574</v>
      </c>
      <c r="BV61" s="86">
        <v>9.810582734644413E-3</v>
      </c>
      <c r="BW61" s="86">
        <v>5.3183291107416153E-2</v>
      </c>
      <c r="BX61" s="86">
        <v>0.33679711818695068</v>
      </c>
      <c r="BY61" s="86">
        <v>0.72747653722763062</v>
      </c>
      <c r="BZ61" s="86">
        <v>0.18388167023658752</v>
      </c>
      <c r="CA61" s="86">
        <v>0.11345212906599045</v>
      </c>
      <c r="CB61" s="86">
        <v>-5.0802309066057205E-2</v>
      </c>
      <c r="CC61" s="86">
        <v>0.15012869238853455</v>
      </c>
      <c r="CD61" s="86">
        <v>0.20104196667671204</v>
      </c>
      <c r="CE61" s="86">
        <v>6.694524735212326E-2</v>
      </c>
      <c r="CF61" s="86">
        <v>0.13271747529506683</v>
      </c>
      <c r="CG61" s="86">
        <v>0.28293707966804504</v>
      </c>
      <c r="CH61" s="86">
        <v>0.2019134908914566</v>
      </c>
      <c r="CI61" s="86">
        <v>0.2519247829914093</v>
      </c>
      <c r="CJ61" s="86">
        <v>0.13858085870742798</v>
      </c>
      <c r="CK61" s="86">
        <v>-5.7122193276882172E-2</v>
      </c>
      <c r="CL61" s="86">
        <v>-5.6111723184585571E-2</v>
      </c>
      <c r="CM61" s="86">
        <v>0.18624480068683624</v>
      </c>
      <c r="CN61" s="86">
        <v>0.15872839093208313</v>
      </c>
      <c r="CO61" s="86">
        <v>8.5659801959991455E-2</v>
      </c>
      <c r="CP61" s="86">
        <v>0.12600274384021759</v>
      </c>
      <c r="CQ61" s="86">
        <v>2.5708511471748352E-2</v>
      </c>
      <c r="CR61" s="86">
        <v>6.931941956281662E-2</v>
      </c>
      <c r="CS61" s="86">
        <v>6.6335953772068024E-2</v>
      </c>
      <c r="CT61" s="86">
        <v>0.20954820513725281</v>
      </c>
      <c r="CU61" s="86">
        <v>0.24388818442821503</v>
      </c>
      <c r="CV61" s="86">
        <v>0.53440606594085693</v>
      </c>
      <c r="CW61" s="86">
        <v>0.97542101144790649</v>
      </c>
      <c r="CX61" s="86">
        <v>0.37962451577186584</v>
      </c>
      <c r="CY61" s="86">
        <v>0.29806533455848694</v>
      </c>
      <c r="CZ61" s="86">
        <v>0.11967259645462036</v>
      </c>
      <c r="DA61" s="86">
        <v>0.31274911761283875</v>
      </c>
      <c r="DB61" s="86">
        <v>0.35708552598953247</v>
      </c>
      <c r="DC61" s="86">
        <v>0.21792306005954742</v>
      </c>
      <c r="DD61" s="86">
        <v>0.27463459968566895</v>
      </c>
      <c r="DE61" s="86">
        <v>0.41772222518920898</v>
      </c>
      <c r="DF61" s="86">
        <v>0.33490025997161865</v>
      </c>
      <c r="DG61" s="86">
        <v>0.39030736684799194</v>
      </c>
      <c r="DH61" s="86">
        <v>0.27545031905174255</v>
      </c>
      <c r="DI61" s="86">
        <v>0.15615403652191162</v>
      </c>
      <c r="DJ61" s="86">
        <v>0.13130795955657959</v>
      </c>
      <c r="DK61" s="86">
        <v>0.38167515397071838</v>
      </c>
      <c r="DL61" s="86">
        <v>0.35979613661766052</v>
      </c>
      <c r="DM61" s="86">
        <v>0.29599520564079285</v>
      </c>
      <c r="DN61" s="86">
        <v>0.32626262307167053</v>
      </c>
      <c r="DO61" s="86">
        <v>0.23611167073249817</v>
      </c>
      <c r="DP61" s="86">
        <v>0.27283713221549988</v>
      </c>
      <c r="DQ61" s="86">
        <v>0.26043754816055298</v>
      </c>
      <c r="DR61" s="86">
        <v>0.40928581357002258</v>
      </c>
      <c r="DS61" s="86">
        <v>0.4345930814743042</v>
      </c>
      <c r="DT61" s="86">
        <v>0.73201501369476318</v>
      </c>
      <c r="DU61" s="86">
        <v>1.2233655452728271</v>
      </c>
      <c r="DV61" s="86">
        <v>0.57536733150482178</v>
      </c>
      <c r="DW61" s="86">
        <v>0.48267853260040283</v>
      </c>
      <c r="DX61" s="86">
        <v>0.29014751315116882</v>
      </c>
      <c r="DY61" s="86">
        <v>0.54754716157913208</v>
      </c>
      <c r="DZ61" s="86">
        <v>0.58238768577575684</v>
      </c>
      <c r="EA61" s="86">
        <v>0.43591102957725525</v>
      </c>
      <c r="EB61" s="86">
        <v>0.4795403778553009</v>
      </c>
      <c r="EC61" s="86">
        <v>0.61233055591583252</v>
      </c>
      <c r="ED61" s="86">
        <v>0.52691209316253662</v>
      </c>
      <c r="EE61" s="86">
        <v>0.59010982513427734</v>
      </c>
      <c r="EF61" s="86">
        <v>0.47306808829307556</v>
      </c>
      <c r="EG61" s="86">
        <v>0.46409103274345398</v>
      </c>
      <c r="EH61" s="86">
        <v>0.40191221237182617</v>
      </c>
      <c r="EI61" s="86">
        <v>0.66384553909301758</v>
      </c>
      <c r="EJ61" s="86">
        <v>0.65010601282119751</v>
      </c>
      <c r="EK61" s="86">
        <v>0.5996861457824707</v>
      </c>
      <c r="EL61" s="86">
        <v>0.6154060959815979</v>
      </c>
      <c r="EM61" s="86">
        <v>0.53990042209625244</v>
      </c>
      <c r="EN61" s="86">
        <v>0.56668436527252197</v>
      </c>
      <c r="EO61" s="86">
        <v>0.54068940877914429</v>
      </c>
      <c r="EP61" s="86">
        <v>0.69767522811889648</v>
      </c>
      <c r="EQ61" s="86">
        <v>0.70994067192077637</v>
      </c>
      <c r="ER61" s="86">
        <v>1.0173310041427612</v>
      </c>
      <c r="ES61" s="86">
        <v>1.5813579559326172</v>
      </c>
      <c r="ET61" s="86">
        <v>0.85798895359039307</v>
      </c>
      <c r="EU61" s="86">
        <v>0.74923068284988403</v>
      </c>
      <c r="EV61" s="86">
        <v>0.53628617525100708</v>
      </c>
      <c r="EW61" s="86">
        <v>77.511558532714844</v>
      </c>
      <c r="EX61" s="86">
        <v>77.224945068359375</v>
      </c>
      <c r="EY61" s="86">
        <v>75.371856689453125</v>
      </c>
      <c r="EZ61" s="86">
        <v>73.335594177246094</v>
      </c>
      <c r="FA61" s="86">
        <v>71.747772216796875</v>
      </c>
      <c r="FB61" s="86">
        <v>70.5970458984375</v>
      </c>
      <c r="FC61" s="86">
        <v>69.305130004882813</v>
      </c>
      <c r="FD61" s="86">
        <v>69.914474487304688</v>
      </c>
      <c r="FE61" s="86">
        <v>72.86419677734375</v>
      </c>
      <c r="FF61" s="86">
        <v>76.738395690917969</v>
      </c>
      <c r="FG61" s="86">
        <v>79.974578857421875</v>
      </c>
      <c r="FH61" s="86">
        <v>83.309974670410156</v>
      </c>
      <c r="FI61" s="86">
        <v>86.488067626953125</v>
      </c>
      <c r="FJ61" s="86">
        <v>89.369583129882813</v>
      </c>
      <c r="FK61" s="86">
        <v>91.720436096191406</v>
      </c>
      <c r="FL61" s="86">
        <v>93.12457275390625</v>
      </c>
      <c r="FM61" s="86">
        <v>94.334831237792969</v>
      </c>
      <c r="FN61" s="86">
        <v>94.499725341796875</v>
      </c>
      <c r="FO61" s="86">
        <v>93.671241760253906</v>
      </c>
      <c r="FP61" s="86">
        <v>92.123489379882813</v>
      </c>
      <c r="FQ61" s="86">
        <v>89.7117919921875</v>
      </c>
      <c r="FR61" s="86">
        <v>86.586936950683594</v>
      </c>
      <c r="FS61" s="86">
        <v>83.511940002441406</v>
      </c>
      <c r="FT61" s="86">
        <v>80.484375</v>
      </c>
      <c r="FU61" s="86">
        <v>0.26133763790130615</v>
      </c>
      <c r="FV61" s="86">
        <v>0.34336173534393311</v>
      </c>
      <c r="FW61" s="86">
        <v>0.25171542167663574</v>
      </c>
      <c r="FX61" s="86">
        <v>176.44999694824219</v>
      </c>
      <c r="FY61" s="86">
        <v>1</v>
      </c>
    </row>
    <row r="62" spans="1:181" x14ac:dyDescent="0.25">
      <c r="A62" t="s">
        <v>186</v>
      </c>
      <c r="B62" t="s">
        <v>236</v>
      </c>
      <c r="C62" t="s">
        <v>2</v>
      </c>
      <c r="D62" t="s">
        <v>202</v>
      </c>
      <c r="E62" t="s">
        <v>207</v>
      </c>
      <c r="F62" t="s">
        <v>180</v>
      </c>
      <c r="G62" t="s">
        <v>1</v>
      </c>
      <c r="H62" s="86">
        <v>1238</v>
      </c>
      <c r="I62" s="86">
        <v>2.2294039726257324</v>
      </c>
      <c r="J62" s="86">
        <v>2.1372778415679932</v>
      </c>
      <c r="K62" s="86">
        <v>2.131671667098999</v>
      </c>
      <c r="L62" s="86">
        <v>2.1104393005371094</v>
      </c>
      <c r="M62" s="86">
        <v>2.1289067268371582</v>
      </c>
      <c r="N62" s="86">
        <v>2.185971736907959</v>
      </c>
      <c r="O62" s="86">
        <v>2.222111701965332</v>
      </c>
      <c r="P62" s="86">
        <v>2.2628567218780518</v>
      </c>
      <c r="Q62" s="86">
        <v>2.2082042694091797</v>
      </c>
      <c r="R62" s="86">
        <v>2.0900022983551025</v>
      </c>
      <c r="S62" s="86">
        <v>2.0706703662872314</v>
      </c>
      <c r="T62" s="86">
        <v>2.025456428527832</v>
      </c>
      <c r="U62" s="86">
        <v>1.7562218904495239</v>
      </c>
      <c r="V62" s="86">
        <v>1.6893428564071655</v>
      </c>
      <c r="W62" s="86">
        <v>1.6589033603668213</v>
      </c>
      <c r="X62" s="86">
        <v>1.6471110582351685</v>
      </c>
      <c r="Y62" s="86">
        <v>1.7644683122634888</v>
      </c>
      <c r="Z62" s="86">
        <v>1.8671480417251587</v>
      </c>
      <c r="AA62" s="86">
        <v>2.40212082862854</v>
      </c>
      <c r="AB62" s="86">
        <v>2.5881733894348145</v>
      </c>
      <c r="AC62" s="86">
        <v>2.7221698760986328</v>
      </c>
      <c r="AD62" s="86">
        <v>2.6586153507232666</v>
      </c>
      <c r="AE62" s="86">
        <v>2.499225378036499</v>
      </c>
      <c r="AF62" s="86">
        <v>2.3558452129364014</v>
      </c>
      <c r="AG62" s="86">
        <v>-1.1869322061538696</v>
      </c>
      <c r="AH62" s="86">
        <v>-1.1557881832122803</v>
      </c>
      <c r="AI62" s="86">
        <v>-1.1016372442245483</v>
      </c>
      <c r="AJ62" s="86">
        <v>-1.076337456703186</v>
      </c>
      <c r="AK62" s="86">
        <v>-1.0802778005599976</v>
      </c>
      <c r="AL62" s="86">
        <v>-1.0500410795211792</v>
      </c>
      <c r="AM62" s="86">
        <v>-1.1367969512939453</v>
      </c>
      <c r="AN62" s="86">
        <v>-0.95488065481185913</v>
      </c>
      <c r="AO62" s="86">
        <v>-0.84217512607574463</v>
      </c>
      <c r="AP62" s="86">
        <v>-0.62935692071914673</v>
      </c>
      <c r="AQ62" s="86">
        <v>-0.4805806577205658</v>
      </c>
      <c r="AR62" s="86">
        <v>-0.48335447907447815</v>
      </c>
      <c r="AS62" s="86">
        <v>-0.56397032737731934</v>
      </c>
      <c r="AT62" s="86">
        <v>-0.56358706951141357</v>
      </c>
      <c r="AU62" s="86">
        <v>-0.56846374273300171</v>
      </c>
      <c r="AV62" s="86">
        <v>-0.43451035022735596</v>
      </c>
      <c r="AW62" s="86">
        <v>-0.40652856230735779</v>
      </c>
      <c r="AX62" s="86">
        <v>-0.40023195743560791</v>
      </c>
      <c r="AY62" s="86">
        <v>-0.14855167269706726</v>
      </c>
      <c r="AZ62" s="86">
        <v>-0.28797730803489685</v>
      </c>
      <c r="BA62" s="86">
        <v>-0.41828027367591858</v>
      </c>
      <c r="BB62" s="86">
        <v>-1.0410547256469727</v>
      </c>
      <c r="BC62" s="86">
        <v>-1.2384059429168701</v>
      </c>
      <c r="BD62" s="86">
        <v>-1.2394478321075439</v>
      </c>
      <c r="BE62" s="86">
        <v>-0.96011316776275635</v>
      </c>
      <c r="BF62" s="86">
        <v>-0.94096046686172485</v>
      </c>
      <c r="BG62" s="86">
        <v>-0.88798916339874268</v>
      </c>
      <c r="BH62" s="86">
        <v>-0.86492919921875</v>
      </c>
      <c r="BI62" s="86">
        <v>-0.87515288591384888</v>
      </c>
      <c r="BJ62" s="86">
        <v>-0.83853048086166382</v>
      </c>
      <c r="BK62" s="86">
        <v>-0.92044001817703247</v>
      </c>
      <c r="BL62" s="86">
        <v>-0.75864535570144653</v>
      </c>
      <c r="BM62" s="86">
        <v>-0.64951223134994507</v>
      </c>
      <c r="BN62" s="86">
        <v>-0.45596683025360107</v>
      </c>
      <c r="BO62" s="86">
        <v>-0.31953233480453491</v>
      </c>
      <c r="BP62" s="86">
        <v>-0.31757843494415283</v>
      </c>
      <c r="BQ62" s="86">
        <v>-0.39850953221321106</v>
      </c>
      <c r="BR62" s="86">
        <v>-0.40931770205497742</v>
      </c>
      <c r="BS62" s="86">
        <v>-0.41654461622238159</v>
      </c>
      <c r="BT62" s="86">
        <v>-0.28452137112617493</v>
      </c>
      <c r="BU62" s="86">
        <v>-0.24112644791603088</v>
      </c>
      <c r="BV62" s="86">
        <v>-0.22169072926044464</v>
      </c>
      <c r="BW62" s="86">
        <v>5.0148028880357742E-2</v>
      </c>
      <c r="BX62" s="86">
        <v>-8.4665924310684204E-2</v>
      </c>
      <c r="BY62" s="86">
        <v>-0.19079096615314484</v>
      </c>
      <c r="BZ62" s="86">
        <v>-0.80552530288696289</v>
      </c>
      <c r="CA62" s="86">
        <v>-1.0006105899810791</v>
      </c>
      <c r="CB62" s="86">
        <v>-0.99953997135162354</v>
      </c>
      <c r="CC62" s="86">
        <v>-0.80301898717880249</v>
      </c>
      <c r="CD62" s="86">
        <v>-0.79217147827148438</v>
      </c>
      <c r="CE62" s="86">
        <v>-0.7400171160697937</v>
      </c>
      <c r="CF62" s="86">
        <v>-0.71850842237472534</v>
      </c>
      <c r="CG62" s="86">
        <v>-0.73308402299880981</v>
      </c>
      <c r="CH62" s="86">
        <v>-0.692038893699646</v>
      </c>
      <c r="CI62" s="86">
        <v>-0.77059179544448853</v>
      </c>
      <c r="CJ62" s="86">
        <v>-0.62273335456848145</v>
      </c>
      <c r="CK62" s="86">
        <v>-0.516074538230896</v>
      </c>
      <c r="CL62" s="86">
        <v>-0.33587735891342163</v>
      </c>
      <c r="CM62" s="86">
        <v>-0.20799076557159424</v>
      </c>
      <c r="CN62" s="86">
        <v>-0.20276245474815369</v>
      </c>
      <c r="CO62" s="86">
        <v>-0.28391188383102417</v>
      </c>
      <c r="CP62" s="86">
        <v>-0.30247119069099426</v>
      </c>
      <c r="CQ62" s="86">
        <v>-0.31132587790489197</v>
      </c>
      <c r="CR62" s="86">
        <v>-0.18063947558403015</v>
      </c>
      <c r="CS62" s="86">
        <v>-0.12656943500041962</v>
      </c>
      <c r="CT62" s="86">
        <v>-9.8033599555492401E-2</v>
      </c>
      <c r="CU62" s="86">
        <v>0.18776683509349823</v>
      </c>
      <c r="CV62" s="86">
        <v>5.6146919727325439E-2</v>
      </c>
      <c r="CW62" s="86">
        <v>-3.3232562243938446E-2</v>
      </c>
      <c r="CX62" s="86">
        <v>-0.64239829778671265</v>
      </c>
      <c r="CY62" s="86">
        <v>-0.83591431379318237</v>
      </c>
      <c r="CZ62" s="86">
        <v>-0.83338052034378052</v>
      </c>
      <c r="DA62" s="86">
        <v>-0.64592480659484863</v>
      </c>
      <c r="DB62" s="86">
        <v>-0.6433824896812439</v>
      </c>
      <c r="DC62" s="86">
        <v>-0.59204506874084473</v>
      </c>
      <c r="DD62" s="86">
        <v>-0.57208764553070068</v>
      </c>
      <c r="DE62" s="86">
        <v>-0.59101516008377075</v>
      </c>
      <c r="DF62" s="86">
        <v>-0.54554730653762817</v>
      </c>
      <c r="DG62" s="86">
        <v>-0.62074357271194458</v>
      </c>
      <c r="DH62" s="86">
        <v>-0.48682138323783875</v>
      </c>
      <c r="DI62" s="86">
        <v>-0.38263681530952454</v>
      </c>
      <c r="DJ62" s="86">
        <v>-0.21578790247440338</v>
      </c>
      <c r="DK62" s="86">
        <v>-9.6449188888072968E-2</v>
      </c>
      <c r="DL62" s="86">
        <v>-8.7946467101573944E-2</v>
      </c>
      <c r="DM62" s="86">
        <v>-0.16931423544883728</v>
      </c>
      <c r="DN62" s="86">
        <v>-0.19562467932701111</v>
      </c>
      <c r="DO62" s="86">
        <v>-0.20610713958740234</v>
      </c>
      <c r="DP62" s="86">
        <v>-7.6757565140724182E-2</v>
      </c>
      <c r="DQ62" s="86">
        <v>-1.2012427672743797E-2</v>
      </c>
      <c r="DR62" s="86">
        <v>2.5623524561524391E-2</v>
      </c>
      <c r="DS62" s="86">
        <v>0.32538563013076782</v>
      </c>
      <c r="DT62" s="86">
        <v>0.19695976376533508</v>
      </c>
      <c r="DU62" s="86">
        <v>0.12432584166526794</v>
      </c>
      <c r="DV62" s="86">
        <v>-0.47927132248878479</v>
      </c>
      <c r="DW62" s="86">
        <v>-0.67121797800064087</v>
      </c>
      <c r="DX62" s="86">
        <v>-0.6672210693359375</v>
      </c>
      <c r="DY62" s="86">
        <v>-0.41910582780838013</v>
      </c>
      <c r="DZ62" s="86">
        <v>-0.42855477333068848</v>
      </c>
      <c r="EA62" s="86">
        <v>-0.37839698791503906</v>
      </c>
      <c r="EB62" s="86">
        <v>-0.36067932844161987</v>
      </c>
      <c r="EC62" s="86">
        <v>-0.38589024543762207</v>
      </c>
      <c r="ED62" s="86">
        <v>-0.33403664827346802</v>
      </c>
      <c r="EE62" s="86">
        <v>-0.40438657999038696</v>
      </c>
      <c r="EF62" s="86">
        <v>-0.29058605432510376</v>
      </c>
      <c r="EG62" s="86">
        <v>-0.18997393548488617</v>
      </c>
      <c r="EH62" s="86">
        <v>-4.2397785931825638E-2</v>
      </c>
      <c r="EI62" s="86">
        <v>6.4599126577377319E-2</v>
      </c>
      <c r="EJ62" s="86">
        <v>7.782958447933197E-2</v>
      </c>
      <c r="EK62" s="86">
        <v>-3.8534426130354404E-3</v>
      </c>
      <c r="EL62" s="86">
        <v>-4.1355304419994354E-2</v>
      </c>
      <c r="EM62" s="86">
        <v>-5.4188001900911331E-2</v>
      </c>
      <c r="EN62" s="86">
        <v>7.3231413960456848E-2</v>
      </c>
      <c r="EO62" s="86">
        <v>0.15338969230651855</v>
      </c>
      <c r="EP62" s="86">
        <v>0.2041647732257843</v>
      </c>
      <c r="EQ62" s="86">
        <v>0.52408534288406372</v>
      </c>
      <c r="ER62" s="86">
        <v>0.40027114748954773</v>
      </c>
      <c r="ES62" s="86">
        <v>0.35181513428688049</v>
      </c>
      <c r="ET62" s="86">
        <v>-0.24374186992645264</v>
      </c>
      <c r="EU62" s="86">
        <v>-0.43342268466949463</v>
      </c>
      <c r="EV62" s="86">
        <v>-0.42731314897537231</v>
      </c>
      <c r="EW62" s="86">
        <v>57.210750579833984</v>
      </c>
      <c r="EX62" s="86">
        <v>56.580356597900391</v>
      </c>
      <c r="EY62" s="86">
        <v>55.302192687988281</v>
      </c>
      <c r="EZ62" s="86">
        <v>54.599224090576172</v>
      </c>
      <c r="FA62" s="86">
        <v>53.512516021728516</v>
      </c>
      <c r="FB62" s="86">
        <v>52.816898345947266</v>
      </c>
      <c r="FC62" s="86">
        <v>52.353553771972656</v>
      </c>
      <c r="FD62" s="86">
        <v>53.39019775390625</v>
      </c>
      <c r="FE62" s="86">
        <v>57.022209167480469</v>
      </c>
      <c r="FF62" s="86">
        <v>60.925788879394531</v>
      </c>
      <c r="FG62" s="86">
        <v>64.082206726074219</v>
      </c>
      <c r="FH62" s="86">
        <v>66.700309753417969</v>
      </c>
      <c r="FI62" s="86">
        <v>68.685638427734375</v>
      </c>
      <c r="FJ62" s="86">
        <v>70.684219360351563</v>
      </c>
      <c r="FK62" s="86">
        <v>71.509895324707031</v>
      </c>
      <c r="FL62" s="86">
        <v>72.474151611328125</v>
      </c>
      <c r="FM62" s="86">
        <v>72.315864562988281</v>
      </c>
      <c r="FN62" s="86">
        <v>71.659996032714844</v>
      </c>
      <c r="FO62" s="86">
        <v>70.673728942871094</v>
      </c>
      <c r="FP62" s="86">
        <v>68.557998657226563</v>
      </c>
      <c r="FQ62" s="86">
        <v>65.170417785644531</v>
      </c>
      <c r="FR62" s="86">
        <v>61.872173309326172</v>
      </c>
      <c r="FS62" s="86">
        <v>60.101589202880859</v>
      </c>
      <c r="FT62" s="86">
        <v>58.427280426025391</v>
      </c>
      <c r="FU62" s="86">
        <v>0.22268155217170715</v>
      </c>
      <c r="FV62" s="86">
        <v>0.23575276136398315</v>
      </c>
      <c r="FW62" s="86">
        <v>0.22834117710590363</v>
      </c>
      <c r="FX62" s="86">
        <v>206.85000610351563</v>
      </c>
      <c r="FY62" s="86">
        <v>1</v>
      </c>
    </row>
    <row r="63" spans="1:181" x14ac:dyDescent="0.25">
      <c r="A63" t="s">
        <v>186</v>
      </c>
      <c r="B63" t="s">
        <v>236</v>
      </c>
      <c r="C63" t="s">
        <v>2</v>
      </c>
      <c r="D63" t="s">
        <v>202</v>
      </c>
      <c r="E63" t="s">
        <v>207</v>
      </c>
      <c r="F63" t="s">
        <v>181</v>
      </c>
      <c r="G63" t="s">
        <v>1</v>
      </c>
      <c r="H63" s="86">
        <v>620</v>
      </c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  <c r="EK63" s="86"/>
      <c r="EL63" s="86"/>
      <c r="EM63" s="86"/>
      <c r="EN63" s="86"/>
      <c r="EO63" s="86"/>
      <c r="EP63" s="86"/>
      <c r="EQ63" s="86"/>
      <c r="ER63" s="86"/>
      <c r="ES63" s="86"/>
      <c r="ET63" s="86"/>
      <c r="EU63" s="86"/>
      <c r="EV63" s="86"/>
      <c r="EW63" s="86"/>
      <c r="EX63" s="86"/>
      <c r="EY63" s="86"/>
      <c r="EZ63" s="86"/>
      <c r="FA63" s="86"/>
      <c r="FB63" s="86"/>
      <c r="FC63" s="86"/>
      <c r="FD63" s="86"/>
      <c r="FE63" s="86"/>
      <c r="FF63" s="86"/>
      <c r="FG63" s="86"/>
      <c r="FH63" s="86"/>
      <c r="FI63" s="86"/>
      <c r="FJ63" s="86"/>
      <c r="FK63" s="86"/>
      <c r="FL63" s="86"/>
      <c r="FM63" s="86"/>
      <c r="FN63" s="86"/>
      <c r="FO63" s="86"/>
      <c r="FP63" s="86"/>
      <c r="FQ63" s="86"/>
      <c r="FR63" s="86"/>
      <c r="FS63" s="86"/>
      <c r="FT63" s="86"/>
      <c r="FU63" s="86"/>
      <c r="FV63" s="86"/>
      <c r="FW63" s="86"/>
      <c r="FX63" s="86">
        <v>37.200000762939453</v>
      </c>
      <c r="FY63" s="86">
        <v>0</v>
      </c>
    </row>
    <row r="64" spans="1:181" x14ac:dyDescent="0.25">
      <c r="A64" t="s">
        <v>186</v>
      </c>
      <c r="B64" t="s">
        <v>236</v>
      </c>
      <c r="C64" t="s">
        <v>2</v>
      </c>
      <c r="D64" t="s">
        <v>202</v>
      </c>
      <c r="E64" t="s">
        <v>207</v>
      </c>
      <c r="F64" t="s">
        <v>182</v>
      </c>
      <c r="G64" t="s">
        <v>1</v>
      </c>
      <c r="H64" s="86">
        <v>3137</v>
      </c>
      <c r="I64" s="86">
        <v>3.8806116580963135</v>
      </c>
      <c r="J64" s="86">
        <v>3.5503661632537842</v>
      </c>
      <c r="K64" s="86">
        <v>3.4369893074035645</v>
      </c>
      <c r="L64" s="86">
        <v>3.2907538414001465</v>
      </c>
      <c r="M64" s="86">
        <v>3.2637231349945068</v>
      </c>
      <c r="N64" s="86">
        <v>3.4172072410583496</v>
      </c>
      <c r="O64" s="86">
        <v>3.9636461734771729</v>
      </c>
      <c r="P64" s="86">
        <v>4.5651159286499023</v>
      </c>
      <c r="Q64" s="86">
        <v>4.8665380477905273</v>
      </c>
      <c r="R64" s="86">
        <v>4.9849472045898438</v>
      </c>
      <c r="S64" s="86">
        <v>5.0135388374328613</v>
      </c>
      <c r="T64" s="86">
        <v>5.0788168907165527</v>
      </c>
      <c r="U64" s="86">
        <v>5.2227535247802734</v>
      </c>
      <c r="V64" s="86">
        <v>5.2385449409484863</v>
      </c>
      <c r="W64" s="86">
        <v>5.4238700866699219</v>
      </c>
      <c r="X64" s="86">
        <v>5.5074987411499023</v>
      </c>
      <c r="Y64" s="86">
        <v>5.5451755523681641</v>
      </c>
      <c r="Z64" s="86">
        <v>5.7752761840820313</v>
      </c>
      <c r="AA64" s="86">
        <v>5.9355573654174805</v>
      </c>
      <c r="AB64" s="86">
        <v>5.9771528244018555</v>
      </c>
      <c r="AC64" s="86">
        <v>5.9900240898132324</v>
      </c>
      <c r="AD64" s="86">
        <v>5.9466032981872559</v>
      </c>
      <c r="AE64" s="86">
        <v>5.167792797088623</v>
      </c>
      <c r="AF64" s="86">
        <v>4.423741340637207</v>
      </c>
      <c r="AG64" s="86">
        <v>-0.55182027816772461</v>
      </c>
      <c r="AH64" s="86">
        <v>-0.65815699100494385</v>
      </c>
      <c r="AI64" s="86">
        <v>-0.51456528902053833</v>
      </c>
      <c r="AJ64" s="86">
        <v>-0.51103472709655762</v>
      </c>
      <c r="AK64" s="86">
        <v>-0.5664178729057312</v>
      </c>
      <c r="AL64" s="86">
        <v>-0.54792225360870361</v>
      </c>
      <c r="AM64" s="86">
        <v>-0.43519216775894165</v>
      </c>
      <c r="AN64" s="86">
        <v>-0.38198003172874451</v>
      </c>
      <c r="AO64" s="86">
        <v>-0.23179325461387634</v>
      </c>
      <c r="AP64" s="86">
        <v>6.0324985533952713E-2</v>
      </c>
      <c r="AQ64" s="86">
        <v>-0.13948675990104675</v>
      </c>
      <c r="AR64" s="86">
        <v>-0.24602429568767548</v>
      </c>
      <c r="AS64" s="86">
        <v>-0.24731427431106567</v>
      </c>
      <c r="AT64" s="86">
        <v>-0.26422932744026184</v>
      </c>
      <c r="AU64" s="86">
        <v>-0.10812069475650787</v>
      </c>
      <c r="AV64" s="86">
        <v>-0.15015025436878204</v>
      </c>
      <c r="AW64" s="86">
        <v>-9.2871695756912231E-2</v>
      </c>
      <c r="AX64" s="86">
        <v>-4.5013967901468277E-2</v>
      </c>
      <c r="AY64" s="86">
        <v>-4.5089159160852432E-2</v>
      </c>
      <c r="AZ64" s="86">
        <v>4.0719784796237946E-2</v>
      </c>
      <c r="BA64" s="86">
        <v>3.8863778114318848E-2</v>
      </c>
      <c r="BB64" s="86">
        <v>-0.42398780584335327</v>
      </c>
      <c r="BC64" s="86">
        <v>-0.66943359375</v>
      </c>
      <c r="BD64" s="86">
        <v>-0.54727369546890259</v>
      </c>
      <c r="BE64" s="86">
        <v>-0.3662433922290802</v>
      </c>
      <c r="BF64" s="86">
        <v>-0.47992497682571411</v>
      </c>
      <c r="BG64" s="86">
        <v>-0.34203144907951355</v>
      </c>
      <c r="BH64" s="86">
        <v>-0.33754989504814148</v>
      </c>
      <c r="BI64" s="86">
        <v>-0.39555847644805908</v>
      </c>
      <c r="BJ64" s="86">
        <v>-0.37376502156257629</v>
      </c>
      <c r="BK64" s="86">
        <v>-0.2579372227191925</v>
      </c>
      <c r="BL64" s="86">
        <v>-0.17322389781475067</v>
      </c>
      <c r="BM64" s="86">
        <v>-2.1274266764521599E-2</v>
      </c>
      <c r="BN64" s="86">
        <v>0.20849885046482086</v>
      </c>
      <c r="BO64" s="86">
        <v>5.5181910283863544E-4</v>
      </c>
      <c r="BP64" s="86">
        <v>-0.10677405446767807</v>
      </c>
      <c r="BQ64" s="86">
        <v>-0.11173474043607712</v>
      </c>
      <c r="BR64" s="86">
        <v>-0.12990739941596985</v>
      </c>
      <c r="BS64" s="86">
        <v>1.7907356843352318E-2</v>
      </c>
      <c r="BT64" s="86">
        <v>-2.0915256813168526E-2</v>
      </c>
      <c r="BU64" s="86">
        <v>3.7964008748531342E-2</v>
      </c>
      <c r="BV64" s="86">
        <v>0.10646624863147736</v>
      </c>
      <c r="BW64" s="86">
        <v>0.11608148366212845</v>
      </c>
      <c r="BX64" s="86">
        <v>0.2092069685459137</v>
      </c>
      <c r="BY64" s="86">
        <v>0.20333391427993774</v>
      </c>
      <c r="BZ64" s="86">
        <v>-0.23721736669540405</v>
      </c>
      <c r="CA64" s="86">
        <v>-0.48266345262527466</v>
      </c>
      <c r="CB64" s="86">
        <v>-0.36476606130599976</v>
      </c>
      <c r="CC64" s="86">
        <v>-0.23771339654922485</v>
      </c>
      <c r="CD64" s="86">
        <v>-0.35648199915885925</v>
      </c>
      <c r="CE64" s="86">
        <v>-0.22253501415252686</v>
      </c>
      <c r="CF64" s="86">
        <v>-0.21739482879638672</v>
      </c>
      <c r="CG64" s="86">
        <v>-0.27722179889678955</v>
      </c>
      <c r="CH64" s="86">
        <v>-0.25314423441886902</v>
      </c>
      <c r="CI64" s="86">
        <v>-0.13517098128795624</v>
      </c>
      <c r="CJ64" s="86">
        <v>-2.8640022501349449E-2</v>
      </c>
      <c r="CK64" s="86">
        <v>0.12453053891658783</v>
      </c>
      <c r="CL64" s="86">
        <v>0.31112360954284668</v>
      </c>
      <c r="CM64" s="86">
        <v>9.7542114555835724E-2</v>
      </c>
      <c r="CN64" s="86">
        <v>-1.0329761542379856E-2</v>
      </c>
      <c r="CO64" s="86">
        <v>-1.7832765355706215E-2</v>
      </c>
      <c r="CP64" s="86">
        <v>-3.6876440048217773E-2</v>
      </c>
      <c r="CQ64" s="86">
        <v>0.10519400238990784</v>
      </c>
      <c r="CR64" s="86">
        <v>6.8592511117458344E-2</v>
      </c>
      <c r="CS64" s="86">
        <v>0.12858042120933533</v>
      </c>
      <c r="CT64" s="86">
        <v>0.21138098835945129</v>
      </c>
      <c r="CU64" s="86">
        <v>0.22770777344703674</v>
      </c>
      <c r="CV64" s="86">
        <v>0.32590067386627197</v>
      </c>
      <c r="CW64" s="86">
        <v>0.31724542379379272</v>
      </c>
      <c r="CX64" s="86">
        <v>-0.1078607365489006</v>
      </c>
      <c r="CY64" s="86">
        <v>-0.35330703854560852</v>
      </c>
      <c r="CZ64" s="86">
        <v>-0.23836183547973633</v>
      </c>
      <c r="DA64" s="86">
        <v>-0.10918340086936951</v>
      </c>
      <c r="DB64" s="86">
        <v>-0.23303903639316559</v>
      </c>
      <c r="DC64" s="86">
        <v>-0.10303858667612076</v>
      </c>
      <c r="DD64" s="86">
        <v>-9.7239769995212555E-2</v>
      </c>
      <c r="DE64" s="86">
        <v>-0.15888512134552002</v>
      </c>
      <c r="DF64" s="86">
        <v>-0.13252344727516174</v>
      </c>
      <c r="DG64" s="86">
        <v>-1.2404744513332844E-2</v>
      </c>
      <c r="DH64" s="86">
        <v>0.11594384908676147</v>
      </c>
      <c r="DI64" s="86">
        <v>0.27033534646034241</v>
      </c>
      <c r="DJ64" s="86">
        <v>0.41374838352203369</v>
      </c>
      <c r="DK64" s="86">
        <v>0.19453240931034088</v>
      </c>
      <c r="DL64" s="86">
        <v>8.6114533245563507E-2</v>
      </c>
      <c r="DM64" s="86">
        <v>7.606920599937439E-2</v>
      </c>
      <c r="DN64" s="86">
        <v>5.6154519319534302E-2</v>
      </c>
      <c r="DO64" s="86">
        <v>0.1924806535243988</v>
      </c>
      <c r="DP64" s="86">
        <v>0.15810027718544006</v>
      </c>
      <c r="DQ64" s="86">
        <v>0.21919682621955872</v>
      </c>
      <c r="DR64" s="86">
        <v>0.31629571318626404</v>
      </c>
      <c r="DS64" s="86">
        <v>0.33933407068252563</v>
      </c>
      <c r="DT64" s="86">
        <v>0.44259437918663025</v>
      </c>
      <c r="DU64" s="86">
        <v>0.43115693330764771</v>
      </c>
      <c r="DV64" s="86">
        <v>2.1495893597602844E-2</v>
      </c>
      <c r="DW64" s="86">
        <v>-0.22395060956478119</v>
      </c>
      <c r="DX64" s="86">
        <v>-0.1119576022028923</v>
      </c>
      <c r="DY64" s="86">
        <v>7.6393507421016693E-2</v>
      </c>
      <c r="DZ64" s="86">
        <v>-5.4806992411613464E-2</v>
      </c>
      <c r="EA64" s="86">
        <v>6.949528306722641E-2</v>
      </c>
      <c r="EB64" s="86">
        <v>7.6245062053203583E-2</v>
      </c>
      <c r="EC64" s="86">
        <v>1.1974249966442585E-2</v>
      </c>
      <c r="ED64" s="86">
        <v>4.1633810847997665E-2</v>
      </c>
      <c r="EE64" s="86">
        <v>0.16485020518302917</v>
      </c>
      <c r="EF64" s="86">
        <v>0.3246999979019165</v>
      </c>
      <c r="EG64" s="86">
        <v>0.480854332447052</v>
      </c>
      <c r="EH64" s="86">
        <v>0.56192225217819214</v>
      </c>
      <c r="EI64" s="86">
        <v>0.33457100391387939</v>
      </c>
      <c r="EJ64" s="86">
        <v>0.22536477446556091</v>
      </c>
      <c r="EK64" s="86">
        <v>0.21164874732494354</v>
      </c>
      <c r="EL64" s="86">
        <v>0.19047644734382629</v>
      </c>
      <c r="EM64" s="86">
        <v>0.31850871443748474</v>
      </c>
      <c r="EN64" s="86">
        <v>0.28733527660369873</v>
      </c>
      <c r="EO64" s="86">
        <v>0.35003253817558289</v>
      </c>
      <c r="EP64" s="86">
        <v>0.46777594089508057</v>
      </c>
      <c r="EQ64" s="86">
        <v>0.50050473213195801</v>
      </c>
      <c r="ER64" s="86">
        <v>0.61108154058456421</v>
      </c>
      <c r="ES64" s="86">
        <v>0.5956270694732666</v>
      </c>
      <c r="ET64" s="86">
        <v>0.20826631784439087</v>
      </c>
      <c r="EU64" s="86">
        <v>-3.7180472165346146E-2</v>
      </c>
      <c r="EV64" s="86">
        <v>7.0550031960010529E-2</v>
      </c>
      <c r="EW64" s="86">
        <v>61.161426544189453</v>
      </c>
      <c r="EX64" s="86">
        <v>60.276073455810547</v>
      </c>
      <c r="EY64" s="86">
        <v>58.989326477050781</v>
      </c>
      <c r="EZ64" s="86">
        <v>58.099609375</v>
      </c>
      <c r="FA64" s="86">
        <v>57.055145263671875</v>
      </c>
      <c r="FB64" s="86">
        <v>56.089500427246094</v>
      </c>
      <c r="FC64" s="86">
        <v>55.521099090576172</v>
      </c>
      <c r="FD64" s="86">
        <v>56.427452087402344</v>
      </c>
      <c r="FE64" s="86">
        <v>59.838260650634766</v>
      </c>
      <c r="FF64" s="86">
        <v>63.957450866699219</v>
      </c>
      <c r="FG64" s="86">
        <v>68.273735046386719</v>
      </c>
      <c r="FH64" s="86">
        <v>72.695960998535156</v>
      </c>
      <c r="FI64" s="86">
        <v>76.870262145996094</v>
      </c>
      <c r="FJ64" s="86">
        <v>79.872413635253906</v>
      </c>
      <c r="FK64" s="86">
        <v>81.812141418457031</v>
      </c>
      <c r="FL64" s="86">
        <v>82.716926574707031</v>
      </c>
      <c r="FM64" s="86">
        <v>83.048866271972656</v>
      </c>
      <c r="FN64" s="86">
        <v>81.986198425292969</v>
      </c>
      <c r="FO64" s="86">
        <v>80.250801086425781</v>
      </c>
      <c r="FP64" s="86">
        <v>77.39404296875</v>
      </c>
      <c r="FQ64" s="86">
        <v>73.128463745117188</v>
      </c>
      <c r="FR64" s="86">
        <v>68.301567077636719</v>
      </c>
      <c r="FS64" s="86">
        <v>65.015464782714844</v>
      </c>
      <c r="FT64" s="86">
        <v>62.781005859375</v>
      </c>
      <c r="FU64" s="86">
        <v>0.16588757932186127</v>
      </c>
      <c r="FV64" s="86">
        <v>0.18320153653621674</v>
      </c>
      <c r="FW64" s="86">
        <v>0.17592149972915649</v>
      </c>
      <c r="FX64" s="86">
        <v>358.89999389648438</v>
      </c>
      <c r="FY64" s="86">
        <v>1</v>
      </c>
    </row>
    <row r="65" spans="1:181" x14ac:dyDescent="0.25">
      <c r="A65" t="s">
        <v>186</v>
      </c>
      <c r="B65" t="s">
        <v>236</v>
      </c>
      <c r="C65" t="s">
        <v>2</v>
      </c>
      <c r="D65" t="s">
        <v>202</v>
      </c>
      <c r="E65" t="s">
        <v>207</v>
      </c>
      <c r="F65" t="s">
        <v>183</v>
      </c>
      <c r="G65" t="s">
        <v>1</v>
      </c>
      <c r="H65" s="86">
        <v>3735</v>
      </c>
      <c r="I65" s="86">
        <v>6.8995046615600586</v>
      </c>
      <c r="J65" s="86">
        <v>6.2460794448852539</v>
      </c>
      <c r="K65" s="86">
        <v>5.7996129989624023</v>
      </c>
      <c r="L65" s="86">
        <v>5.4700374603271484</v>
      </c>
      <c r="M65" s="86">
        <v>5.3064875602722168</v>
      </c>
      <c r="N65" s="86">
        <v>5.3984184265136719</v>
      </c>
      <c r="O65" s="86">
        <v>5.7342524528503418</v>
      </c>
      <c r="P65" s="86">
        <v>5.9245748519897461</v>
      </c>
      <c r="Q65" s="86">
        <v>6.1626806259155273</v>
      </c>
      <c r="R65" s="86">
        <v>6.2745704650878906</v>
      </c>
      <c r="S65" s="86">
        <v>6.6218376159667969</v>
      </c>
      <c r="T65" s="86">
        <v>7.0442643165588379</v>
      </c>
      <c r="U65" s="86">
        <v>7.5057086944580078</v>
      </c>
      <c r="V65" s="86">
        <v>8.0287055969238281</v>
      </c>
      <c r="W65" s="86">
        <v>8.7226095199584961</v>
      </c>
      <c r="X65" s="86">
        <v>9.2067661285400391</v>
      </c>
      <c r="Y65" s="86">
        <v>9.5628337860107422</v>
      </c>
      <c r="Z65" s="86">
        <v>10.113572120666504</v>
      </c>
      <c r="AA65" s="86">
        <v>10.331601142883301</v>
      </c>
      <c r="AB65" s="86">
        <v>10.113510131835938</v>
      </c>
      <c r="AC65" s="86">
        <v>9.8590478897094727</v>
      </c>
      <c r="AD65" s="86">
        <v>9.7646675109863281</v>
      </c>
      <c r="AE65" s="86">
        <v>8.8710393905639648</v>
      </c>
      <c r="AF65" s="86">
        <v>7.8311805725097656</v>
      </c>
      <c r="AG65" s="86">
        <v>-1.0950003862380981</v>
      </c>
      <c r="AH65" s="86">
        <v>-1.0225621461868286</v>
      </c>
      <c r="AI65" s="86">
        <v>-1.0102901458740234</v>
      </c>
      <c r="AJ65" s="86">
        <v>-1.0549330711364746</v>
      </c>
      <c r="AK65" s="86">
        <v>-1.1469994783401489</v>
      </c>
      <c r="AL65" s="86">
        <v>-1.1284763813018799</v>
      </c>
      <c r="AM65" s="86">
        <v>-1.1006951332092285</v>
      </c>
      <c r="AN65" s="86">
        <v>-1.351832389831543</v>
      </c>
      <c r="AO65" s="86">
        <v>-1.5279256105422974</v>
      </c>
      <c r="AP65" s="86">
        <v>-0.98230427503585815</v>
      </c>
      <c r="AQ65" s="86">
        <v>-1.1040364503860474</v>
      </c>
      <c r="AR65" s="86">
        <v>-1.2322466373443604</v>
      </c>
      <c r="AS65" s="86">
        <v>-1.160194993019104</v>
      </c>
      <c r="AT65" s="86">
        <v>-1.2514450550079346</v>
      </c>
      <c r="AU65" s="86">
        <v>-1.0240254402160645</v>
      </c>
      <c r="AV65" s="86">
        <v>-0.91486632823944092</v>
      </c>
      <c r="AW65" s="86">
        <v>-0.71562075614929199</v>
      </c>
      <c r="AX65" s="86">
        <v>-0.52339047193527222</v>
      </c>
      <c r="AY65" s="86">
        <v>-0.26589444279670715</v>
      </c>
      <c r="AZ65" s="86">
        <v>-6.2763877213001251E-2</v>
      </c>
      <c r="BA65" s="86">
        <v>-8.5235275328159332E-3</v>
      </c>
      <c r="BB65" s="86">
        <v>-0.60140657424926758</v>
      </c>
      <c r="BC65" s="86">
        <v>-0.95381438732147217</v>
      </c>
      <c r="BD65" s="86">
        <v>-1.1161550283432007</v>
      </c>
      <c r="BE65" s="86">
        <v>-0.75272679328918457</v>
      </c>
      <c r="BF65" s="86">
        <v>-0.69386923313140869</v>
      </c>
      <c r="BG65" s="86">
        <v>-0.69945162534713745</v>
      </c>
      <c r="BH65" s="86">
        <v>-0.74898570775985718</v>
      </c>
      <c r="BI65" s="86">
        <v>-0.85148566961288452</v>
      </c>
      <c r="BJ65" s="86">
        <v>-0.84059441089630127</v>
      </c>
      <c r="BK65" s="86">
        <v>-0.7968713641166687</v>
      </c>
      <c r="BL65" s="86">
        <v>-1.0441431999206543</v>
      </c>
      <c r="BM65" s="86">
        <v>-1.1909409761428833</v>
      </c>
      <c r="BN65" s="86">
        <v>-0.69693958759307861</v>
      </c>
      <c r="BO65" s="86">
        <v>-0.81435537338256836</v>
      </c>
      <c r="BP65" s="86">
        <v>-0.92902994155883789</v>
      </c>
      <c r="BQ65" s="86">
        <v>-0.84832757711410522</v>
      </c>
      <c r="BR65" s="86">
        <v>-0.93247503042221069</v>
      </c>
      <c r="BS65" s="86">
        <v>-0.69359511137008667</v>
      </c>
      <c r="BT65" s="86">
        <v>-0.59204703569412231</v>
      </c>
      <c r="BU65" s="86">
        <v>-0.40188723802566528</v>
      </c>
      <c r="BV65" s="86">
        <v>-0.21009662747383118</v>
      </c>
      <c r="BW65" s="86">
        <v>6.358075886964798E-2</v>
      </c>
      <c r="BX65" s="86">
        <v>0.24869824945926666</v>
      </c>
      <c r="BY65" s="86">
        <v>0.37435457110404968</v>
      </c>
      <c r="BZ65" s="86">
        <v>-0.22894816100597382</v>
      </c>
      <c r="CA65" s="86">
        <v>-0.56043475866317749</v>
      </c>
      <c r="CB65" s="86">
        <v>-0.72228819131851196</v>
      </c>
      <c r="CC65" s="86">
        <v>-0.51566916704177856</v>
      </c>
      <c r="CD65" s="86">
        <v>-0.46621757745742798</v>
      </c>
      <c r="CE65" s="86">
        <v>-0.48416584730148315</v>
      </c>
      <c r="CF65" s="86">
        <v>-0.53708744049072266</v>
      </c>
      <c r="CG65" s="86">
        <v>-0.64681375026702881</v>
      </c>
      <c r="CH65" s="86">
        <v>-0.6412082314491272</v>
      </c>
      <c r="CI65" s="86">
        <v>-0.58644390106201172</v>
      </c>
      <c r="CJ65" s="86">
        <v>-0.83103853464126587</v>
      </c>
      <c r="CK65" s="86">
        <v>-0.9575464129447937</v>
      </c>
      <c r="CL65" s="86">
        <v>-0.49929690361022949</v>
      </c>
      <c r="CM65" s="86">
        <v>-0.61372309923171997</v>
      </c>
      <c r="CN65" s="86">
        <v>-0.71902304887771606</v>
      </c>
      <c r="CO65" s="86">
        <v>-0.63232916593551636</v>
      </c>
      <c r="CP65" s="86">
        <v>-0.71155732870101929</v>
      </c>
      <c r="CQ65" s="86">
        <v>-0.46474006772041321</v>
      </c>
      <c r="CR65" s="86">
        <v>-0.36846336722373962</v>
      </c>
      <c r="CS65" s="86">
        <v>-0.18459635972976685</v>
      </c>
      <c r="CT65" s="86">
        <v>6.889724638313055E-3</v>
      </c>
      <c r="CU65" s="86">
        <v>0.29177427291870117</v>
      </c>
      <c r="CV65" s="86">
        <v>0.46441596746444702</v>
      </c>
      <c r="CW65" s="86">
        <v>0.63953477144241333</v>
      </c>
      <c r="CX65" s="86">
        <v>2.9015388339757919E-2</v>
      </c>
      <c r="CY65" s="86">
        <v>-0.28798121213912964</v>
      </c>
      <c r="CZ65" s="86">
        <v>-0.44949719309806824</v>
      </c>
      <c r="DA65" s="86">
        <v>-0.27861154079437256</v>
      </c>
      <c r="DB65" s="86">
        <v>-0.23856589198112488</v>
      </c>
      <c r="DC65" s="86">
        <v>-0.26888006925582886</v>
      </c>
      <c r="DD65" s="86">
        <v>-0.32518920302391052</v>
      </c>
      <c r="DE65" s="86">
        <v>-0.4421418309211731</v>
      </c>
      <c r="DF65" s="86">
        <v>-0.44182205200195313</v>
      </c>
      <c r="DG65" s="86">
        <v>-0.37601646780967712</v>
      </c>
      <c r="DH65" s="86">
        <v>-0.61793392896652222</v>
      </c>
      <c r="DI65" s="86">
        <v>-0.7241518497467041</v>
      </c>
      <c r="DJ65" s="86">
        <v>-0.30165418982505798</v>
      </c>
      <c r="DK65" s="86">
        <v>-0.41309082508087158</v>
      </c>
      <c r="DL65" s="86">
        <v>-0.50901615619659424</v>
      </c>
      <c r="DM65" s="86">
        <v>-0.4163307249546051</v>
      </c>
      <c r="DN65" s="86">
        <v>-0.49063965678215027</v>
      </c>
      <c r="DO65" s="86">
        <v>-0.23588500916957855</v>
      </c>
      <c r="DP65" s="86">
        <v>-0.14487971365451813</v>
      </c>
      <c r="DQ65" s="86">
        <v>3.2694529742002487E-2</v>
      </c>
      <c r="DR65" s="86">
        <v>0.22387607395648956</v>
      </c>
      <c r="DS65" s="86">
        <v>0.51996779441833496</v>
      </c>
      <c r="DT65" s="86">
        <v>0.68013370037078857</v>
      </c>
      <c r="DU65" s="86">
        <v>0.90471500158309937</v>
      </c>
      <c r="DV65" s="86">
        <v>0.28697893023490906</v>
      </c>
      <c r="DW65" s="86">
        <v>-1.5527678653597832E-2</v>
      </c>
      <c r="DX65" s="86">
        <v>-0.17670619487762451</v>
      </c>
      <c r="DY65" s="86">
        <v>6.3662044703960419E-2</v>
      </c>
      <c r="DZ65" s="86">
        <v>9.0126976370811462E-2</v>
      </c>
      <c r="EA65" s="86">
        <v>4.1958406567573547E-2</v>
      </c>
      <c r="EB65" s="86">
        <v>-1.9241800531744957E-2</v>
      </c>
      <c r="EC65" s="86">
        <v>-0.14662805199623108</v>
      </c>
      <c r="ED65" s="86">
        <v>-0.15394005179405212</v>
      </c>
      <c r="EE65" s="86">
        <v>-7.2192646563053131E-2</v>
      </c>
      <c r="EF65" s="86">
        <v>-0.31024470925331116</v>
      </c>
      <c r="EG65" s="86">
        <v>-0.38716718554496765</v>
      </c>
      <c r="EH65" s="86">
        <v>-1.6289521008729935E-2</v>
      </c>
      <c r="EI65" s="86">
        <v>-0.1234096959233284</v>
      </c>
      <c r="EJ65" s="86">
        <v>-0.20579952001571655</v>
      </c>
      <c r="EK65" s="86">
        <v>-0.10446328669786453</v>
      </c>
      <c r="EL65" s="86">
        <v>-0.1716696172952652</v>
      </c>
      <c r="EM65" s="86">
        <v>9.4545349478721619E-2</v>
      </c>
      <c r="EN65" s="86">
        <v>0.17793957889080048</v>
      </c>
      <c r="EO65" s="86">
        <v>0.34642806649208069</v>
      </c>
      <c r="EP65" s="86">
        <v>0.53716987371444702</v>
      </c>
      <c r="EQ65" s="86">
        <v>0.84944295883178711</v>
      </c>
      <c r="ER65" s="86">
        <v>0.9915958046913147</v>
      </c>
      <c r="ES65" s="86">
        <v>1.2875931262969971</v>
      </c>
      <c r="ET65" s="86">
        <v>0.65943729877471924</v>
      </c>
      <c r="EU65" s="86">
        <v>0.37785196304321289</v>
      </c>
      <c r="EV65" s="86">
        <v>0.2171606719493866</v>
      </c>
      <c r="EW65" s="86">
        <v>71.486419677734375</v>
      </c>
      <c r="EX65" s="86">
        <v>70.9000244140625</v>
      </c>
      <c r="EY65" s="86">
        <v>69.245590209960938</v>
      </c>
      <c r="EZ65" s="86">
        <v>67.6612548828125</v>
      </c>
      <c r="FA65" s="86">
        <v>66.58648681640625</v>
      </c>
      <c r="FB65" s="86">
        <v>65.257644653320313</v>
      </c>
      <c r="FC65" s="86">
        <v>64.267646789550781</v>
      </c>
      <c r="FD65" s="86">
        <v>65.568862915039063</v>
      </c>
      <c r="FE65" s="86">
        <v>68.970863342285156</v>
      </c>
      <c r="FF65" s="86">
        <v>72.8572998046875</v>
      </c>
      <c r="FG65" s="86">
        <v>76.890083312988281</v>
      </c>
      <c r="FH65" s="86">
        <v>80.574356079101563</v>
      </c>
      <c r="FI65" s="86">
        <v>83.870002746582031</v>
      </c>
      <c r="FJ65" s="86">
        <v>86.411827087402344</v>
      </c>
      <c r="FK65" s="86">
        <v>88.554237365722656</v>
      </c>
      <c r="FL65" s="86">
        <v>90.048606872558594</v>
      </c>
      <c r="FM65" s="86">
        <v>90.7581787109375</v>
      </c>
      <c r="FN65" s="86">
        <v>90.750457763671875</v>
      </c>
      <c r="FO65" s="86">
        <v>89.555198669433594</v>
      </c>
      <c r="FP65" s="86">
        <v>87.732284545898438</v>
      </c>
      <c r="FQ65" s="86">
        <v>83.8741455078125</v>
      </c>
      <c r="FR65" s="86">
        <v>79.886505126953125</v>
      </c>
      <c r="FS65" s="86">
        <v>76.627876281738281</v>
      </c>
      <c r="FT65" s="86">
        <v>73.906646728515625</v>
      </c>
      <c r="FU65" s="86">
        <v>0.34732159972190857</v>
      </c>
      <c r="FV65" s="86">
        <v>0.39814531803131104</v>
      </c>
      <c r="FW65" s="86">
        <v>0.35210973024368286</v>
      </c>
      <c r="FX65" s="86">
        <v>272.54998779296875</v>
      </c>
      <c r="FY65" s="86">
        <v>1</v>
      </c>
    </row>
    <row r="66" spans="1:181" x14ac:dyDescent="0.25">
      <c r="A66" t="s">
        <v>186</v>
      </c>
      <c r="B66" t="s">
        <v>236</v>
      </c>
      <c r="C66" t="s">
        <v>2</v>
      </c>
      <c r="D66" t="s">
        <v>202</v>
      </c>
      <c r="E66" t="s">
        <v>207</v>
      </c>
      <c r="F66" t="s">
        <v>184</v>
      </c>
      <c r="G66" t="s">
        <v>1</v>
      </c>
      <c r="H66" s="86">
        <v>2571</v>
      </c>
      <c r="I66" s="86">
        <v>4.8183422088623047</v>
      </c>
      <c r="J66" s="86">
        <v>4.4115281105041504</v>
      </c>
      <c r="K66" s="86">
        <v>4.1239447593688965</v>
      </c>
      <c r="L66" s="86">
        <v>3.9431474208831787</v>
      </c>
      <c r="M66" s="86">
        <v>3.8797411918640137</v>
      </c>
      <c r="N66" s="86">
        <v>3.9447441101074219</v>
      </c>
      <c r="O66" s="86">
        <v>4.5407586097717285</v>
      </c>
      <c r="P66" s="86">
        <v>4.8027911186218262</v>
      </c>
      <c r="Q66" s="86">
        <v>5.1147818565368652</v>
      </c>
      <c r="R66" s="86">
        <v>5.2860465049743652</v>
      </c>
      <c r="S66" s="86">
        <v>5.9986639022827148</v>
      </c>
      <c r="T66" s="86">
        <v>6.5078015327453613</v>
      </c>
      <c r="U66" s="86">
        <v>6.8586797714233398</v>
      </c>
      <c r="V66" s="86">
        <v>7.216193675994873</v>
      </c>
      <c r="W66" s="86">
        <v>7.5697417259216309</v>
      </c>
      <c r="X66" s="86">
        <v>8.026515007019043</v>
      </c>
      <c r="Y66" s="86">
        <v>8.4528083801269531</v>
      </c>
      <c r="Z66" s="86">
        <v>8.8193426132202148</v>
      </c>
      <c r="AA66" s="86">
        <v>8.591064453125</v>
      </c>
      <c r="AB66" s="86">
        <v>8.0624408721923828</v>
      </c>
      <c r="AC66" s="86">
        <v>7.6835746765136719</v>
      </c>
      <c r="AD66" s="86">
        <v>7.3612766265869141</v>
      </c>
      <c r="AE66" s="86">
        <v>6.4359159469604492</v>
      </c>
      <c r="AF66" s="86">
        <v>5.4860968589782715</v>
      </c>
      <c r="AG66" s="86">
        <v>-0.97728890180587769</v>
      </c>
      <c r="AH66" s="86">
        <v>-0.81628358364105225</v>
      </c>
      <c r="AI66" s="86">
        <v>-0.81688356399536133</v>
      </c>
      <c r="AJ66" s="86">
        <v>-0.70439457893371582</v>
      </c>
      <c r="AK66" s="86">
        <v>-0.59820204973220825</v>
      </c>
      <c r="AL66" s="86">
        <v>-0.58726465702056885</v>
      </c>
      <c r="AM66" s="86">
        <v>-0.41076254844665527</v>
      </c>
      <c r="AN66" s="86">
        <v>-0.54276400804519653</v>
      </c>
      <c r="AO66" s="86">
        <v>-0.69203042984008789</v>
      </c>
      <c r="AP66" s="86">
        <v>-0.74957996606826782</v>
      </c>
      <c r="AQ66" s="86">
        <v>-0.36276677250862122</v>
      </c>
      <c r="AR66" s="86">
        <v>-0.34259408712387085</v>
      </c>
      <c r="AS66" s="86">
        <v>-0.43110993504524231</v>
      </c>
      <c r="AT66" s="86">
        <v>-0.32343626022338867</v>
      </c>
      <c r="AU66" s="86">
        <v>-0.3198341429233551</v>
      </c>
      <c r="AV66" s="86">
        <v>-0.23500390350818634</v>
      </c>
      <c r="AW66" s="86">
        <v>-1.6349092125892639E-2</v>
      </c>
      <c r="AX66" s="86">
        <v>1.8791221082210541E-2</v>
      </c>
      <c r="AY66" s="86">
        <v>-0.29642969369888306</v>
      </c>
      <c r="AZ66" s="86">
        <v>-0.15328226983547211</v>
      </c>
      <c r="BA66" s="86">
        <v>-0.21833260357379913</v>
      </c>
      <c r="BB66" s="86">
        <v>-0.61456280946731567</v>
      </c>
      <c r="BC66" s="86">
        <v>-0.9931371808052063</v>
      </c>
      <c r="BD66" s="86">
        <v>-1.1293240785598755</v>
      </c>
      <c r="BE66" s="86">
        <v>-0.70119196176528931</v>
      </c>
      <c r="BF66" s="86">
        <v>-0.55435025691986084</v>
      </c>
      <c r="BG66" s="86">
        <v>-0.55794054269790649</v>
      </c>
      <c r="BH66" s="86">
        <v>-0.45951327681541443</v>
      </c>
      <c r="BI66" s="86">
        <v>-0.35992872714996338</v>
      </c>
      <c r="BJ66" s="86">
        <v>-0.34055432677268982</v>
      </c>
      <c r="BK66" s="86">
        <v>-0.16860616207122803</v>
      </c>
      <c r="BL66" s="86">
        <v>-0.28110319375991821</v>
      </c>
      <c r="BM66" s="86">
        <v>-0.45244351029396057</v>
      </c>
      <c r="BN66" s="86">
        <v>-0.52896243333816528</v>
      </c>
      <c r="BO66" s="86">
        <v>-0.14643110334873199</v>
      </c>
      <c r="BP66" s="86">
        <v>-0.13129378855228424</v>
      </c>
      <c r="BQ66" s="86">
        <v>-0.20592610538005829</v>
      </c>
      <c r="BR66" s="86">
        <v>-9.5047652721405029E-2</v>
      </c>
      <c r="BS66" s="86">
        <v>-8.6350284516811371E-2</v>
      </c>
      <c r="BT66" s="86">
        <v>1.7423359677195549E-2</v>
      </c>
      <c r="BU66" s="86">
        <v>0.24450497329235077</v>
      </c>
      <c r="BV66" s="86">
        <v>0.31247994303703308</v>
      </c>
      <c r="BW66" s="86">
        <v>1.9250761717557907E-2</v>
      </c>
      <c r="BX66" s="86">
        <v>0.11866721510887146</v>
      </c>
      <c r="BY66" s="86">
        <v>6.2624774873256683E-2</v>
      </c>
      <c r="BZ66" s="86">
        <v>-0.32800045609474182</v>
      </c>
      <c r="CA66" s="86">
        <v>-0.69089806079864502</v>
      </c>
      <c r="CB66" s="86">
        <v>-0.83153432607650757</v>
      </c>
      <c r="CC66" s="86">
        <v>-0.50996804237365723</v>
      </c>
      <c r="CD66" s="86">
        <v>-0.37293598055839539</v>
      </c>
      <c r="CE66" s="86">
        <v>-0.37859734892845154</v>
      </c>
      <c r="CF66" s="86">
        <v>-0.2899092435836792</v>
      </c>
      <c r="CG66" s="86">
        <v>-0.19490137696266174</v>
      </c>
      <c r="CH66" s="86">
        <v>-0.16968350112438202</v>
      </c>
      <c r="CI66" s="86">
        <v>-8.8939664419740438E-4</v>
      </c>
      <c r="CJ66" s="86">
        <v>-9.9877692759037018E-2</v>
      </c>
      <c r="CK66" s="86">
        <v>-0.28650632500648499</v>
      </c>
      <c r="CL66" s="86">
        <v>-0.37616336345672607</v>
      </c>
      <c r="CM66" s="86">
        <v>3.4023360349237919E-3</v>
      </c>
      <c r="CN66" s="86">
        <v>1.5052154660224915E-2</v>
      </c>
      <c r="CO66" s="86">
        <v>-4.9964465200901031E-2</v>
      </c>
      <c r="CP66" s="86">
        <v>6.3133597373962402E-2</v>
      </c>
      <c r="CQ66" s="86">
        <v>7.5359933078289032E-2</v>
      </c>
      <c r="CR66" s="86">
        <v>0.1922537088394165</v>
      </c>
      <c r="CS66" s="86">
        <v>0.42517170310020447</v>
      </c>
      <c r="CT66" s="86">
        <v>0.51588785648345947</v>
      </c>
      <c r="CU66" s="86">
        <v>0.23789007961750031</v>
      </c>
      <c r="CV66" s="86">
        <v>0.30701860785484314</v>
      </c>
      <c r="CW66" s="86">
        <v>0.2572149932384491</v>
      </c>
      <c r="CX66" s="86">
        <v>-0.1295282393693924</v>
      </c>
      <c r="CY66" s="86">
        <v>-0.48156818747520447</v>
      </c>
      <c r="CZ66" s="86">
        <v>-0.6252860426902771</v>
      </c>
      <c r="DA66" s="86">
        <v>-0.31874412298202515</v>
      </c>
      <c r="DB66" s="86">
        <v>-0.19152173399925232</v>
      </c>
      <c r="DC66" s="86">
        <v>-0.19925417006015778</v>
      </c>
      <c r="DD66" s="86">
        <v>-0.12030521035194397</v>
      </c>
      <c r="DE66" s="86">
        <v>-2.987402118742466E-2</v>
      </c>
      <c r="DF66" s="86">
        <v>1.1873190524056554E-3</v>
      </c>
      <c r="DG66" s="86">
        <v>0.16682736575603485</v>
      </c>
      <c r="DH66" s="86">
        <v>8.1347793340682983E-2</v>
      </c>
      <c r="DI66" s="86">
        <v>-0.1205691397190094</v>
      </c>
      <c r="DJ66" s="86">
        <v>-0.22336430847644806</v>
      </c>
      <c r="DK66" s="86">
        <v>0.15323576331138611</v>
      </c>
      <c r="DL66" s="86">
        <v>0.16139809787273407</v>
      </c>
      <c r="DM66" s="86">
        <v>0.10599717497825623</v>
      </c>
      <c r="DN66" s="86">
        <v>0.22131484746932983</v>
      </c>
      <c r="DO66" s="86">
        <v>0.23707015812397003</v>
      </c>
      <c r="DP66" s="86">
        <v>0.36708405613899231</v>
      </c>
      <c r="DQ66" s="86">
        <v>0.60583841800689697</v>
      </c>
      <c r="DR66" s="86">
        <v>0.71929579973220825</v>
      </c>
      <c r="DS66" s="86">
        <v>0.4565294086933136</v>
      </c>
      <c r="DT66" s="86">
        <v>0.49537000060081482</v>
      </c>
      <c r="DU66" s="86">
        <v>0.45180520415306091</v>
      </c>
      <c r="DV66" s="86">
        <v>6.8943969905376434E-2</v>
      </c>
      <c r="DW66" s="86">
        <v>-0.27223828434944153</v>
      </c>
      <c r="DX66" s="86">
        <v>-0.41903775930404663</v>
      </c>
      <c r="DY66" s="86">
        <v>-4.2647160589694977E-2</v>
      </c>
      <c r="DZ66" s="86">
        <v>7.0411637425422668E-2</v>
      </c>
      <c r="EA66" s="86">
        <v>5.9688888490200043E-2</v>
      </c>
      <c r="EB66" s="86">
        <v>0.12457607686519623</v>
      </c>
      <c r="EC66" s="86">
        <v>0.20839926600456238</v>
      </c>
      <c r="ED66" s="86">
        <v>0.24789763987064362</v>
      </c>
      <c r="EE66" s="86">
        <v>0.4089837372303009</v>
      </c>
      <c r="EF66" s="86">
        <v>0.3430086076259613</v>
      </c>
      <c r="EG66" s="86">
        <v>0.11901779472827911</v>
      </c>
      <c r="EH66" s="86">
        <v>-2.746757585555315E-3</v>
      </c>
      <c r="EI66" s="86">
        <v>0.36957144737243652</v>
      </c>
      <c r="EJ66" s="86">
        <v>0.37269839644432068</v>
      </c>
      <c r="EK66" s="86">
        <v>0.33118101954460144</v>
      </c>
      <c r="EL66" s="86">
        <v>0.44970345497131348</v>
      </c>
      <c r="EM66" s="86">
        <v>0.47055402398109436</v>
      </c>
      <c r="EN66" s="86">
        <v>0.61951130628585815</v>
      </c>
      <c r="EO66" s="86">
        <v>0.86669248342514038</v>
      </c>
      <c r="EP66" s="86">
        <v>1.0129845142364502</v>
      </c>
      <c r="EQ66" s="86">
        <v>0.77220982313156128</v>
      </c>
      <c r="ER66" s="86">
        <v>0.76731950044631958</v>
      </c>
      <c r="ES66" s="86">
        <v>0.73276257514953613</v>
      </c>
      <c r="ET66" s="86">
        <v>0.35550633072853088</v>
      </c>
      <c r="EU66" s="86">
        <v>3.0000824481248856E-2</v>
      </c>
      <c r="EV66" s="86">
        <v>-0.12124796956777573</v>
      </c>
      <c r="EW66" s="86">
        <v>68.662948608398438</v>
      </c>
      <c r="EX66" s="86">
        <v>68.505996704101563</v>
      </c>
      <c r="EY66" s="86">
        <v>67.136024475097656</v>
      </c>
      <c r="EZ66" s="86">
        <v>65.885612487792969</v>
      </c>
      <c r="FA66" s="86">
        <v>65.06884765625</v>
      </c>
      <c r="FB66" s="86">
        <v>63.967338562011719</v>
      </c>
      <c r="FC66" s="86">
        <v>62.829971313476563</v>
      </c>
      <c r="FD66" s="86">
        <v>64.136299133300781</v>
      </c>
      <c r="FE66" s="86">
        <v>67.915672302246094</v>
      </c>
      <c r="FF66" s="86">
        <v>72.200645446777344</v>
      </c>
      <c r="FG66" s="86">
        <v>76.035552978515625</v>
      </c>
      <c r="FH66" s="86">
        <v>79.50146484375</v>
      </c>
      <c r="FI66" s="86">
        <v>82.722618103027344</v>
      </c>
      <c r="FJ66" s="86">
        <v>85.312118530273438</v>
      </c>
      <c r="FK66" s="86">
        <v>87.213409423828125</v>
      </c>
      <c r="FL66" s="86">
        <v>89.007705688476563</v>
      </c>
      <c r="FM66" s="86">
        <v>90.039848327636719</v>
      </c>
      <c r="FN66" s="86">
        <v>90.289169311523438</v>
      </c>
      <c r="FO66" s="86">
        <v>89.540367126464844</v>
      </c>
      <c r="FP66" s="86">
        <v>87.975936889648438</v>
      </c>
      <c r="FQ66" s="86">
        <v>83.230964660644531</v>
      </c>
      <c r="FR66" s="86">
        <v>76.972236633300781</v>
      </c>
      <c r="FS66" s="86">
        <v>73.294723510742188</v>
      </c>
      <c r="FT66" s="86">
        <v>70.619682312011719</v>
      </c>
      <c r="FU66" s="86">
        <v>0.25292465090751648</v>
      </c>
      <c r="FV66" s="86">
        <v>0.34040454030036926</v>
      </c>
      <c r="FW66" s="86">
        <v>0.25107449293136597</v>
      </c>
      <c r="FX66" s="86">
        <v>246.14999389648438</v>
      </c>
      <c r="FY66" s="86">
        <v>1</v>
      </c>
    </row>
    <row r="67" spans="1:181" x14ac:dyDescent="0.25">
      <c r="A67" t="s">
        <v>186</v>
      </c>
      <c r="B67" t="s">
        <v>236</v>
      </c>
      <c r="C67" t="s">
        <v>2</v>
      </c>
      <c r="D67" t="s">
        <v>202</v>
      </c>
      <c r="E67" t="s">
        <v>207</v>
      </c>
      <c r="F67" t="s">
        <v>185</v>
      </c>
      <c r="G67" t="s">
        <v>1</v>
      </c>
      <c r="H67" s="86">
        <v>1029</v>
      </c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86"/>
      <c r="BG67" s="86"/>
      <c r="BH67" s="86"/>
      <c r="BI67" s="86"/>
      <c r="BJ67" s="86"/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  <c r="EK67" s="86"/>
      <c r="EL67" s="86"/>
      <c r="EM67" s="86"/>
      <c r="EN67" s="86"/>
      <c r="EO67" s="86"/>
      <c r="EP67" s="86"/>
      <c r="EQ67" s="86"/>
      <c r="ER67" s="86"/>
      <c r="ES67" s="86"/>
      <c r="ET67" s="86"/>
      <c r="EU67" s="86"/>
      <c r="EV67" s="86"/>
      <c r="EW67" s="86"/>
      <c r="EX67" s="86"/>
      <c r="EY67" s="86"/>
      <c r="EZ67" s="86"/>
      <c r="FA67" s="86"/>
      <c r="FB67" s="86"/>
      <c r="FC67" s="86"/>
      <c r="FD67" s="86"/>
      <c r="FE67" s="86"/>
      <c r="FF67" s="86"/>
      <c r="FG67" s="86"/>
      <c r="FH67" s="86"/>
      <c r="FI67" s="86"/>
      <c r="FJ67" s="86"/>
      <c r="FK67" s="86"/>
      <c r="FL67" s="86"/>
      <c r="FM67" s="86"/>
      <c r="FN67" s="86"/>
      <c r="FO67" s="86"/>
      <c r="FP67" s="86"/>
      <c r="FQ67" s="86"/>
      <c r="FR67" s="86"/>
      <c r="FS67" s="86"/>
      <c r="FT67" s="86"/>
      <c r="FU67" s="86"/>
      <c r="FV67" s="86"/>
      <c r="FW67" s="86"/>
      <c r="FX67" s="86">
        <v>83.400001525878906</v>
      </c>
      <c r="FY67" s="86">
        <v>0</v>
      </c>
    </row>
    <row r="68" spans="1:181" x14ac:dyDescent="0.25">
      <c r="A68" t="s">
        <v>186</v>
      </c>
      <c r="B68" t="s">
        <v>236</v>
      </c>
      <c r="C68" t="s">
        <v>2</v>
      </c>
      <c r="D68" t="s">
        <v>202</v>
      </c>
      <c r="E68" t="s">
        <v>208</v>
      </c>
      <c r="F68" t="s">
        <v>1</v>
      </c>
      <c r="G68" t="s">
        <v>198</v>
      </c>
      <c r="H68" s="86">
        <v>27794</v>
      </c>
      <c r="I68" s="86">
        <v>40.534828186035156</v>
      </c>
      <c r="J68" s="86">
        <v>36.877899169921875</v>
      </c>
      <c r="K68" s="86">
        <v>34.492595672607422</v>
      </c>
      <c r="L68" s="86">
        <v>32.813480377197266</v>
      </c>
      <c r="M68" s="86">
        <v>31.943656921386719</v>
      </c>
      <c r="N68" s="86">
        <v>32.572044372558594</v>
      </c>
      <c r="O68" s="86">
        <v>35.085056304931641</v>
      </c>
      <c r="P68" s="86">
        <v>37.765602111816406</v>
      </c>
      <c r="Q68" s="86">
        <v>40.598907470703125</v>
      </c>
      <c r="R68" s="86">
        <v>42.566211700439453</v>
      </c>
      <c r="S68" s="86">
        <v>45.330265045166016</v>
      </c>
      <c r="T68" s="86">
        <v>47.403560638427734</v>
      </c>
      <c r="U68" s="86">
        <v>49.030323028564453</v>
      </c>
      <c r="V68" s="86">
        <v>51.561012268066406</v>
      </c>
      <c r="W68" s="86">
        <v>54.909095764160156</v>
      </c>
      <c r="X68" s="86">
        <v>57.732151031494141</v>
      </c>
      <c r="Y68" s="86">
        <v>60.030044555664063</v>
      </c>
      <c r="Z68" s="86">
        <v>62.405410766601563</v>
      </c>
      <c r="AA68" s="86">
        <v>63.186214447021484</v>
      </c>
      <c r="AB68" s="86">
        <v>61.400749206542969</v>
      </c>
      <c r="AC68" s="86">
        <v>60.023853302001953</v>
      </c>
      <c r="AD68" s="86">
        <v>59.592548370361328</v>
      </c>
      <c r="AE68" s="86">
        <v>53.898174285888672</v>
      </c>
      <c r="AF68" s="86">
        <v>46.212306976318359</v>
      </c>
      <c r="AG68" s="86">
        <v>-5.6965827941894531</v>
      </c>
      <c r="AH68" s="86">
        <v>-5.423607349395752</v>
      </c>
      <c r="AI68" s="86">
        <v>-5.0201120376586914</v>
      </c>
      <c r="AJ68" s="86">
        <v>-4.812934398651123</v>
      </c>
      <c r="AK68" s="86">
        <v>-4.7792515754699707</v>
      </c>
      <c r="AL68" s="86">
        <v>-4.537811279296875</v>
      </c>
      <c r="AM68" s="86">
        <v>-4.273991584777832</v>
      </c>
      <c r="AN68" s="86">
        <v>-4.9487390518188477</v>
      </c>
      <c r="AO68" s="86">
        <v>-4.7545762062072754</v>
      </c>
      <c r="AP68" s="86">
        <v>-3.3598253726959229</v>
      </c>
      <c r="AQ68" s="86">
        <v>-2.5753002166748047</v>
      </c>
      <c r="AR68" s="86">
        <v>-3.3618788719177246</v>
      </c>
      <c r="AS68" s="86">
        <v>-3.9408421516418457</v>
      </c>
      <c r="AT68" s="86">
        <v>-3.5965535640716553</v>
      </c>
      <c r="AU68" s="86">
        <v>-1.9797828197479248</v>
      </c>
      <c r="AV68" s="86">
        <v>-0.79870957136154175</v>
      </c>
      <c r="AW68" s="86">
        <v>1.3517130613327026</v>
      </c>
      <c r="AX68" s="86">
        <v>1.6807701587677002</v>
      </c>
      <c r="AY68" s="86">
        <v>1.4772346019744873</v>
      </c>
      <c r="AZ68" s="86">
        <v>1.7542262077331543</v>
      </c>
      <c r="BA68" s="86">
        <v>1.2008720636367798</v>
      </c>
      <c r="BB68" s="86">
        <v>-2.8504607677459717</v>
      </c>
      <c r="BC68" s="86">
        <v>-4.8822450637817383</v>
      </c>
      <c r="BD68" s="86">
        <v>-5.7275700569152832</v>
      </c>
      <c r="BE68" s="86">
        <v>-4.9402031898498535</v>
      </c>
      <c r="BF68" s="86">
        <v>-4.7013716697692871</v>
      </c>
      <c r="BG68" s="86">
        <v>-4.3211236000061035</v>
      </c>
      <c r="BH68" s="86">
        <v>-4.1323370933532715</v>
      </c>
      <c r="BI68" s="86">
        <v>-4.1159224510192871</v>
      </c>
      <c r="BJ68" s="86">
        <v>-3.8570725917816162</v>
      </c>
      <c r="BK68" s="86">
        <v>-3.5951392650604248</v>
      </c>
      <c r="BL68" s="86">
        <v>-4.2572207450866699</v>
      </c>
      <c r="BM68" s="86">
        <v>-4.0585188865661621</v>
      </c>
      <c r="BN68" s="86">
        <v>-2.7851226329803467</v>
      </c>
      <c r="BO68" s="86">
        <v>-1.9961768388748169</v>
      </c>
      <c r="BP68" s="86">
        <v>-2.7629125118255615</v>
      </c>
      <c r="BQ68" s="86">
        <v>-3.2991909980773926</v>
      </c>
      <c r="BR68" s="86">
        <v>-2.9514377117156982</v>
      </c>
      <c r="BS68" s="86">
        <v>-1.3477599620819092</v>
      </c>
      <c r="BT68" s="86">
        <v>-0.15241862833499908</v>
      </c>
      <c r="BU68" s="86">
        <v>2.0159745216369629</v>
      </c>
      <c r="BV68" s="86">
        <v>2.3803548812866211</v>
      </c>
      <c r="BW68" s="86">
        <v>2.1944370269775391</v>
      </c>
      <c r="BX68" s="86">
        <v>2.4478867053985596</v>
      </c>
      <c r="BY68" s="86">
        <v>1.9540568590164185</v>
      </c>
      <c r="BZ68" s="86">
        <v>-2.0704524517059326</v>
      </c>
      <c r="CA68" s="86">
        <v>-4.0684800148010254</v>
      </c>
      <c r="CB68" s="86">
        <v>-4.9264130592346191</v>
      </c>
      <c r="CC68" s="86">
        <v>-4.4163370132446289</v>
      </c>
      <c r="CD68" s="86">
        <v>-4.2011532783508301</v>
      </c>
      <c r="CE68" s="86">
        <v>-3.8370063304901123</v>
      </c>
      <c r="CF68" s="86">
        <v>-3.6609573364257813</v>
      </c>
      <c r="CG68" s="86">
        <v>-3.6565029621124268</v>
      </c>
      <c r="CH68" s="86">
        <v>-3.3855948448181152</v>
      </c>
      <c r="CI68" s="86">
        <v>-3.1249680519104004</v>
      </c>
      <c r="CJ68" s="86">
        <v>-3.7782771587371826</v>
      </c>
      <c r="CK68" s="86">
        <v>-3.5764317512512207</v>
      </c>
      <c r="CL68" s="86">
        <v>-2.3870851993560791</v>
      </c>
      <c r="CM68" s="86">
        <v>-1.5950778722763062</v>
      </c>
      <c r="CN68" s="86">
        <v>-2.3480701446533203</v>
      </c>
      <c r="CO68" s="86">
        <v>-2.8547854423522949</v>
      </c>
      <c r="CP68" s="86">
        <v>-2.5046324729919434</v>
      </c>
      <c r="CQ68" s="86">
        <v>-0.91002273559570313</v>
      </c>
      <c r="CR68" s="86">
        <v>0.29520052671432495</v>
      </c>
      <c r="CS68" s="86">
        <v>2.4760401248931885</v>
      </c>
      <c r="CT68" s="86">
        <v>2.8648850917816162</v>
      </c>
      <c r="CU68" s="86">
        <v>2.691169261932373</v>
      </c>
      <c r="CV68" s="86">
        <v>2.9283137321472168</v>
      </c>
      <c r="CW68" s="86">
        <v>2.475710391998291</v>
      </c>
      <c r="CX68" s="86">
        <v>-1.5302211046218872</v>
      </c>
      <c r="CY68" s="86">
        <v>-3.5048689842224121</v>
      </c>
      <c r="CZ68" s="86">
        <v>-4.3715343475341797</v>
      </c>
      <c r="DA68" s="86">
        <v>-3.8924708366394043</v>
      </c>
      <c r="DB68" s="86">
        <v>-3.7009351253509521</v>
      </c>
      <c r="DC68" s="86">
        <v>-3.3528890609741211</v>
      </c>
      <c r="DD68" s="86">
        <v>-3.1895778179168701</v>
      </c>
      <c r="DE68" s="86">
        <v>-3.1970832347869873</v>
      </c>
      <c r="DF68" s="86">
        <v>-2.9141170978546143</v>
      </c>
      <c r="DG68" s="86">
        <v>-2.654796838760376</v>
      </c>
      <c r="DH68" s="86">
        <v>-3.2993335723876953</v>
      </c>
      <c r="DI68" s="86">
        <v>-3.0943446159362793</v>
      </c>
      <c r="DJ68" s="86">
        <v>-1.9890477657318115</v>
      </c>
      <c r="DK68" s="86">
        <v>-1.1939789056777954</v>
      </c>
      <c r="DL68" s="86">
        <v>-1.9332278966903687</v>
      </c>
      <c r="DM68" s="86">
        <v>-2.4103798866271973</v>
      </c>
      <c r="DN68" s="86">
        <v>-2.0578272342681885</v>
      </c>
      <c r="DO68" s="86">
        <v>-0.47228556871414185</v>
      </c>
      <c r="DP68" s="86">
        <v>0.74281966686248779</v>
      </c>
      <c r="DQ68" s="86">
        <v>2.9361057281494141</v>
      </c>
      <c r="DR68" s="86">
        <v>3.3494153022766113</v>
      </c>
      <c r="DS68" s="86">
        <v>3.187901496887207</v>
      </c>
      <c r="DT68" s="86">
        <v>3.408740758895874</v>
      </c>
      <c r="DU68" s="86">
        <v>2.997363805770874</v>
      </c>
      <c r="DV68" s="86">
        <v>-0.9899897575378418</v>
      </c>
      <c r="DW68" s="86">
        <v>-2.9412579536437988</v>
      </c>
      <c r="DX68" s="86">
        <v>-3.8166556358337402</v>
      </c>
      <c r="DY68" s="86">
        <v>-3.1360914707183838</v>
      </c>
      <c r="DZ68" s="86">
        <v>-2.9786994457244873</v>
      </c>
      <c r="EA68" s="86">
        <v>-2.6539008617401123</v>
      </c>
      <c r="EB68" s="86">
        <v>-2.5089805126190186</v>
      </c>
      <c r="EC68" s="86">
        <v>-2.5337541103363037</v>
      </c>
      <c r="ED68" s="86">
        <v>-2.2333781719207764</v>
      </c>
      <c r="EE68" s="86">
        <v>-1.9759442806243896</v>
      </c>
      <c r="EF68" s="86">
        <v>-2.6078155040740967</v>
      </c>
      <c r="EG68" s="86">
        <v>-2.3982870578765869</v>
      </c>
      <c r="EH68" s="86">
        <v>-1.4143450260162354</v>
      </c>
      <c r="EI68" s="86">
        <v>-0.61485564708709717</v>
      </c>
      <c r="EJ68" s="86">
        <v>-1.3342615365982056</v>
      </c>
      <c r="EK68" s="86">
        <v>-1.7687288522720337</v>
      </c>
      <c r="EL68" s="86">
        <v>-1.4127112627029419</v>
      </c>
      <c r="EM68" s="86">
        <v>0.15973739326000214</v>
      </c>
      <c r="EN68" s="86">
        <v>1.3891106843948364</v>
      </c>
      <c r="EO68" s="86">
        <v>3.6003670692443848</v>
      </c>
      <c r="EP68" s="86">
        <v>4.0490002632141113</v>
      </c>
      <c r="EQ68" s="86">
        <v>3.9051039218902588</v>
      </c>
      <c r="ER68" s="86">
        <v>4.1024012565612793</v>
      </c>
      <c r="ES68" s="86">
        <v>3.7505486011505127</v>
      </c>
      <c r="ET68" s="86">
        <v>-0.2099815309047699</v>
      </c>
      <c r="EU68" s="86">
        <v>-2.1274929046630859</v>
      </c>
      <c r="EV68" s="86">
        <v>-3.0154988765716553</v>
      </c>
      <c r="EW68" s="86">
        <v>66.167625427246094</v>
      </c>
      <c r="EX68" s="86">
        <v>65.485496520996094</v>
      </c>
      <c r="EY68" s="86">
        <v>64.30426025390625</v>
      </c>
      <c r="EZ68" s="86">
        <v>63.450382232666016</v>
      </c>
      <c r="FA68" s="86">
        <v>62.515098571777344</v>
      </c>
      <c r="FB68" s="86">
        <v>61.747344970703125</v>
      </c>
      <c r="FC68" s="86">
        <v>61.004722595214844</v>
      </c>
      <c r="FD68" s="86">
        <v>61.501708984375</v>
      </c>
      <c r="FE68" s="86">
        <v>64.252838134765625</v>
      </c>
      <c r="FF68" s="86">
        <v>67.671333312988281</v>
      </c>
      <c r="FG68" s="86">
        <v>71.280105590820313</v>
      </c>
      <c r="FH68" s="86">
        <v>74.81683349609375</v>
      </c>
      <c r="FI68" s="86">
        <v>78.163787841796875</v>
      </c>
      <c r="FJ68" s="86">
        <v>81.041854858398438</v>
      </c>
      <c r="FK68" s="86">
        <v>83.06610107421875</v>
      </c>
      <c r="FL68" s="86">
        <v>84.291458129882813</v>
      </c>
      <c r="FM68" s="86">
        <v>84.79119873046875</v>
      </c>
      <c r="FN68" s="86">
        <v>84.22369384765625</v>
      </c>
      <c r="FO68" s="86">
        <v>82.636436462402344</v>
      </c>
      <c r="FP68" s="86">
        <v>79.906013488769531</v>
      </c>
      <c r="FQ68" s="86">
        <v>75.854812622070313</v>
      </c>
      <c r="FR68" s="86">
        <v>72.093528747558594</v>
      </c>
      <c r="FS68" s="86">
        <v>69.581298828125</v>
      </c>
      <c r="FT68" s="86">
        <v>67.740547180175781</v>
      </c>
      <c r="FU68" s="86">
        <v>0.66265380382537842</v>
      </c>
      <c r="FV68" s="86">
        <v>0.83688044548034668</v>
      </c>
      <c r="FW68" s="86">
        <v>0.6864858865737915</v>
      </c>
      <c r="FX68" s="86">
        <v>2958</v>
      </c>
      <c r="FY68" s="86">
        <v>1</v>
      </c>
    </row>
    <row r="69" spans="1:181" x14ac:dyDescent="0.25">
      <c r="A69" t="s">
        <v>186</v>
      </c>
      <c r="B69" t="s">
        <v>236</v>
      </c>
      <c r="C69" t="s">
        <v>2</v>
      </c>
      <c r="D69" t="s">
        <v>202</v>
      </c>
      <c r="E69" t="s">
        <v>208</v>
      </c>
      <c r="F69" t="s">
        <v>1</v>
      </c>
      <c r="G69" t="s">
        <v>200</v>
      </c>
      <c r="H69" s="86">
        <v>6293</v>
      </c>
      <c r="I69" s="86">
        <v>9.1741104125976563</v>
      </c>
      <c r="J69" s="86">
        <v>8.149226188659668</v>
      </c>
      <c r="K69" s="86">
        <v>7.4389314651489258</v>
      </c>
      <c r="L69" s="86">
        <v>6.8468766212463379</v>
      </c>
      <c r="M69" s="86">
        <v>6.6371245384216309</v>
      </c>
      <c r="N69" s="86">
        <v>6.6132674217224121</v>
      </c>
      <c r="O69" s="86">
        <v>6.7298307418823242</v>
      </c>
      <c r="P69" s="86">
        <v>7.1031284332275391</v>
      </c>
      <c r="Q69" s="86">
        <v>7.4314351081848145</v>
      </c>
      <c r="R69" s="86">
        <v>7.9996137619018555</v>
      </c>
      <c r="S69" s="86">
        <v>8.9424362182617188</v>
      </c>
      <c r="T69" s="86">
        <v>10.06834888458252</v>
      </c>
      <c r="U69" s="86">
        <v>11.161590576171875</v>
      </c>
      <c r="V69" s="86">
        <v>12.275040626525879</v>
      </c>
      <c r="W69" s="86">
        <v>13.069690704345703</v>
      </c>
      <c r="X69" s="86">
        <v>13.905192375183105</v>
      </c>
      <c r="Y69" s="86">
        <v>14.621581077575684</v>
      </c>
      <c r="Z69" s="86">
        <v>15.206357002258301</v>
      </c>
      <c r="AA69" s="86">
        <v>15.199558258056641</v>
      </c>
      <c r="AB69" s="86">
        <v>14.504853248596191</v>
      </c>
      <c r="AC69" s="86">
        <v>13.777877807617188</v>
      </c>
      <c r="AD69" s="86">
        <v>13.36024284362793</v>
      </c>
      <c r="AE69" s="86">
        <v>12.125215530395508</v>
      </c>
      <c r="AF69" s="86">
        <v>10.483160018920898</v>
      </c>
      <c r="AG69" s="86">
        <v>-1.1727828979492188</v>
      </c>
      <c r="AH69" s="86">
        <v>-1.1108132600784302</v>
      </c>
      <c r="AI69" s="86">
        <v>-1.1407597064971924</v>
      </c>
      <c r="AJ69" s="86">
        <v>-1.4049338102340698</v>
      </c>
      <c r="AK69" s="86">
        <v>-1.3582295179367065</v>
      </c>
      <c r="AL69" s="86">
        <v>-1.3048028945922852</v>
      </c>
      <c r="AM69" s="86">
        <v>-1.3398457765579224</v>
      </c>
      <c r="AN69" s="86">
        <v>-1.3539340496063232</v>
      </c>
      <c r="AO69" s="86">
        <v>-1.2956924438476563</v>
      </c>
      <c r="AP69" s="86">
        <v>-0.93716132640838623</v>
      </c>
      <c r="AQ69" s="86">
        <v>-0.8899044394493103</v>
      </c>
      <c r="AR69" s="86">
        <v>-0.64762890338897705</v>
      </c>
      <c r="AS69" s="86">
        <v>-0.6395646333694458</v>
      </c>
      <c r="AT69" s="86">
        <v>-0.39859291911125183</v>
      </c>
      <c r="AU69" s="86">
        <v>-0.40970852971076965</v>
      </c>
      <c r="AV69" s="86">
        <v>-6.6560894250869751E-2</v>
      </c>
      <c r="AW69" s="86">
        <v>0.40092414617538452</v>
      </c>
      <c r="AX69" s="86">
        <v>0.65156763792037964</v>
      </c>
      <c r="AY69" s="86">
        <v>0.62543970346450806</v>
      </c>
      <c r="AZ69" s="86">
        <v>0.50727963447570801</v>
      </c>
      <c r="BA69" s="86">
        <v>0.29072895646095276</v>
      </c>
      <c r="BB69" s="86">
        <v>-0.56043928861618042</v>
      </c>
      <c r="BC69" s="86">
        <v>-1.0162856578826904</v>
      </c>
      <c r="BD69" s="86">
        <v>-1.2624292373657227</v>
      </c>
      <c r="BE69" s="86">
        <v>-0.9589352011680603</v>
      </c>
      <c r="BF69" s="86">
        <v>-0.90167582035064697</v>
      </c>
      <c r="BG69" s="86">
        <v>-0.93625044822692871</v>
      </c>
      <c r="BH69" s="86">
        <v>-1.1861215829849243</v>
      </c>
      <c r="BI69" s="86">
        <v>-1.14008629322052</v>
      </c>
      <c r="BJ69" s="86">
        <v>-1.0861997604370117</v>
      </c>
      <c r="BK69" s="86">
        <v>-1.1218327283859253</v>
      </c>
      <c r="BL69" s="86">
        <v>-1.1364148855209351</v>
      </c>
      <c r="BM69" s="86">
        <v>-1.0883699655532837</v>
      </c>
      <c r="BN69" s="86">
        <v>-0.74051707983016968</v>
      </c>
      <c r="BO69" s="86">
        <v>-0.68202555179595947</v>
      </c>
      <c r="BP69" s="86">
        <v>-0.44372639060020447</v>
      </c>
      <c r="BQ69" s="86">
        <v>-0.42917436361312866</v>
      </c>
      <c r="BR69" s="86">
        <v>-0.18445336818695068</v>
      </c>
      <c r="BS69" s="86">
        <v>-0.20028723776340485</v>
      </c>
      <c r="BT69" s="86">
        <v>0.1195749044418335</v>
      </c>
      <c r="BU69" s="86">
        <v>0.58867925405502319</v>
      </c>
      <c r="BV69" s="86">
        <v>0.84346246719360352</v>
      </c>
      <c r="BW69" s="86">
        <v>0.81663304567337036</v>
      </c>
      <c r="BX69" s="86">
        <v>0.6981806755065918</v>
      </c>
      <c r="BY69" s="86">
        <v>0.48971116542816162</v>
      </c>
      <c r="BZ69" s="86">
        <v>-0.36270096898078918</v>
      </c>
      <c r="CA69" s="86">
        <v>-0.81315040588378906</v>
      </c>
      <c r="CB69" s="86">
        <v>-1.0501320362091064</v>
      </c>
      <c r="CC69" s="86">
        <v>-0.8108249306678772</v>
      </c>
      <c r="CD69" s="86">
        <v>-0.75682789087295532</v>
      </c>
      <c r="CE69" s="86">
        <v>-0.79460793733596802</v>
      </c>
      <c r="CF69" s="86">
        <v>-1.0345728397369385</v>
      </c>
      <c r="CG69" s="86">
        <v>-0.98900091648101807</v>
      </c>
      <c r="CH69" s="86">
        <v>-0.93479585647583008</v>
      </c>
      <c r="CI69" s="86">
        <v>-0.97083759307861328</v>
      </c>
      <c r="CJ69" s="86">
        <v>-0.98576182126998901</v>
      </c>
      <c r="CK69" s="86">
        <v>-0.94477897882461548</v>
      </c>
      <c r="CL69" s="86">
        <v>-0.60432183742523193</v>
      </c>
      <c r="CM69" s="86">
        <v>-0.53804922103881836</v>
      </c>
      <c r="CN69" s="86">
        <v>-0.30250412225723267</v>
      </c>
      <c r="CO69" s="86">
        <v>-0.28345867991447449</v>
      </c>
      <c r="CP69" s="86">
        <v>-3.6140967160463333E-2</v>
      </c>
      <c r="CQ69" s="86">
        <v>-5.5242687463760376E-2</v>
      </c>
      <c r="CR69" s="86">
        <v>0.24849198758602142</v>
      </c>
      <c r="CS69" s="86">
        <v>0.71871787309646606</v>
      </c>
      <c r="CT69" s="86">
        <v>0.97636830806732178</v>
      </c>
      <c r="CU69" s="86">
        <v>0.94905298948287964</v>
      </c>
      <c r="CV69" s="86">
        <v>0.83039814233779907</v>
      </c>
      <c r="CW69" s="86">
        <v>0.62752562761306763</v>
      </c>
      <c r="CX69" s="86">
        <v>-0.22574798762798309</v>
      </c>
      <c r="CY69" s="86">
        <v>-0.67245960235595703</v>
      </c>
      <c r="CZ69" s="86">
        <v>-0.90309566259384155</v>
      </c>
      <c r="DA69" s="86">
        <v>-0.66271466016769409</v>
      </c>
      <c r="DB69" s="86">
        <v>-0.61197996139526367</v>
      </c>
      <c r="DC69" s="86">
        <v>-0.65296542644500732</v>
      </c>
      <c r="DD69" s="86">
        <v>-0.88302415609359741</v>
      </c>
      <c r="DE69" s="86">
        <v>-0.83791553974151611</v>
      </c>
      <c r="DF69" s="86">
        <v>-0.78339195251464844</v>
      </c>
      <c r="DG69" s="86">
        <v>-0.81984245777130127</v>
      </c>
      <c r="DH69" s="86">
        <v>-0.83510869741439819</v>
      </c>
      <c r="DI69" s="86">
        <v>-0.80118805170059204</v>
      </c>
      <c r="DJ69" s="86">
        <v>-0.46812662482261658</v>
      </c>
      <c r="DK69" s="86">
        <v>-0.39407292008399963</v>
      </c>
      <c r="DL69" s="86">
        <v>-0.16128185391426086</v>
      </c>
      <c r="DM69" s="86">
        <v>-0.13774301111698151</v>
      </c>
      <c r="DN69" s="86">
        <v>0.11217143386602402</v>
      </c>
      <c r="DO69" s="86">
        <v>8.9801855385303497E-2</v>
      </c>
      <c r="DP69" s="86">
        <v>0.37740907073020935</v>
      </c>
      <c r="DQ69" s="86">
        <v>0.84875649213790894</v>
      </c>
      <c r="DR69" s="86">
        <v>1.10927414894104</v>
      </c>
      <c r="DS69" s="86">
        <v>1.0814728736877441</v>
      </c>
      <c r="DT69" s="86">
        <v>0.96261560916900635</v>
      </c>
      <c r="DU69" s="86">
        <v>0.76534008979797363</v>
      </c>
      <c r="DV69" s="86">
        <v>-8.8795006275177002E-2</v>
      </c>
      <c r="DW69" s="86">
        <v>-0.531768798828125</v>
      </c>
      <c r="DX69" s="86">
        <v>-0.75605928897857666</v>
      </c>
      <c r="DY69" s="86">
        <v>-0.44886696338653564</v>
      </c>
      <c r="DZ69" s="86">
        <v>-0.40284252166748047</v>
      </c>
      <c r="EA69" s="86">
        <v>-0.44845613837242126</v>
      </c>
      <c r="EB69" s="86">
        <v>-0.66421186923980713</v>
      </c>
      <c r="EC69" s="86">
        <v>-0.61977231502532959</v>
      </c>
      <c r="ED69" s="86">
        <v>-0.56478875875473022</v>
      </c>
      <c r="EE69" s="86">
        <v>-0.60182946920394897</v>
      </c>
      <c r="EF69" s="86">
        <v>-0.61758953332901001</v>
      </c>
      <c r="EG69" s="86">
        <v>-0.59386551380157471</v>
      </c>
      <c r="EH69" s="86">
        <v>-0.27148237824440002</v>
      </c>
      <c r="EI69" s="86">
        <v>-0.18619400262832642</v>
      </c>
      <c r="EJ69" s="86">
        <v>4.2620670050382614E-2</v>
      </c>
      <c r="EK69" s="86">
        <v>7.264728844165802E-2</v>
      </c>
      <c r="EL69" s="86">
        <v>0.32631099224090576</v>
      </c>
      <c r="EM69" s="86">
        <v>0.2992231547832489</v>
      </c>
      <c r="EN69" s="86">
        <v>0.5635448694229126</v>
      </c>
      <c r="EO69" s="86">
        <v>1.0365116596221924</v>
      </c>
      <c r="EP69" s="86">
        <v>1.3011690378189087</v>
      </c>
      <c r="EQ69" s="86">
        <v>1.2726662158966064</v>
      </c>
      <c r="ER69" s="86">
        <v>1.1535166501998901</v>
      </c>
      <c r="ES69" s="86">
        <v>0.96432226896286011</v>
      </c>
      <c r="ET69" s="86">
        <v>0.10894334316253662</v>
      </c>
      <c r="EU69" s="86">
        <v>-0.32863357663154602</v>
      </c>
      <c r="EV69" s="86">
        <v>-0.54376214742660522</v>
      </c>
      <c r="EW69" s="86">
        <v>71.123329162597656</v>
      </c>
      <c r="EX69" s="86">
        <v>70.055259704589844</v>
      </c>
      <c r="EY69" s="86">
        <v>68.576698303222656</v>
      </c>
      <c r="EZ69" s="86">
        <v>67.390739440917969</v>
      </c>
      <c r="FA69" s="86">
        <v>66.265167236328125</v>
      </c>
      <c r="FB69" s="86">
        <v>65.259307861328125</v>
      </c>
      <c r="FC69" s="86">
        <v>64.264366149902344</v>
      </c>
      <c r="FD69" s="86">
        <v>64.751045227050781</v>
      </c>
      <c r="FE69" s="86">
        <v>67.754951477050781</v>
      </c>
      <c r="FF69" s="86">
        <v>71.647323608398438</v>
      </c>
      <c r="FG69" s="86">
        <v>75.608512878417969</v>
      </c>
      <c r="FH69" s="86">
        <v>79.286643981933594</v>
      </c>
      <c r="FI69" s="86">
        <v>82.520706176757813</v>
      </c>
      <c r="FJ69" s="86">
        <v>85.372962951660156</v>
      </c>
      <c r="FK69" s="86">
        <v>87.680862426757813</v>
      </c>
      <c r="FL69" s="86">
        <v>89.170341491699219</v>
      </c>
      <c r="FM69" s="86">
        <v>89.921607971191406</v>
      </c>
      <c r="FN69" s="86">
        <v>89.815818786621094</v>
      </c>
      <c r="FO69" s="86">
        <v>88.643844604492188</v>
      </c>
      <c r="FP69" s="86">
        <v>86.397781372070313</v>
      </c>
      <c r="FQ69" s="86">
        <v>82.625953674316406</v>
      </c>
      <c r="FR69" s="86">
        <v>78.290489196777344</v>
      </c>
      <c r="FS69" s="86">
        <v>75.395477294921875</v>
      </c>
      <c r="FT69" s="86">
        <v>73.19219970703125</v>
      </c>
      <c r="FU69" s="86">
        <v>0.2122332751750946</v>
      </c>
      <c r="FV69" s="86">
        <v>0.23151589930057526</v>
      </c>
      <c r="FW69" s="86">
        <v>0.22573880851268768</v>
      </c>
      <c r="FX69" s="86">
        <v>1163.0909423828125</v>
      </c>
      <c r="FY69" s="86">
        <v>1</v>
      </c>
    </row>
    <row r="70" spans="1:181" x14ac:dyDescent="0.25">
      <c r="A70" t="s">
        <v>186</v>
      </c>
      <c r="B70" t="s">
        <v>236</v>
      </c>
      <c r="C70" t="s">
        <v>2</v>
      </c>
      <c r="D70" t="s">
        <v>202</v>
      </c>
      <c r="E70" t="s">
        <v>208</v>
      </c>
      <c r="F70" t="s">
        <v>1</v>
      </c>
      <c r="G70" t="s">
        <v>1</v>
      </c>
      <c r="H70" s="86">
        <v>34087</v>
      </c>
      <c r="I70" s="86">
        <v>49.708938598632813</v>
      </c>
      <c r="J70" s="86">
        <v>45.027126312255859</v>
      </c>
      <c r="K70" s="86">
        <v>41.931529998779297</v>
      </c>
      <c r="L70" s="86">
        <v>39.660358428955078</v>
      </c>
      <c r="M70" s="86">
        <v>38.580780029296875</v>
      </c>
      <c r="N70" s="86">
        <v>39.185310363769531</v>
      </c>
      <c r="O70" s="86">
        <v>41.814888000488281</v>
      </c>
      <c r="P70" s="86">
        <v>44.868732452392578</v>
      </c>
      <c r="Q70" s="86">
        <v>48.030342102050781</v>
      </c>
      <c r="R70" s="86">
        <v>50.565822601318359</v>
      </c>
      <c r="S70" s="86">
        <v>54.272701263427734</v>
      </c>
      <c r="T70" s="86">
        <v>57.471908569335938</v>
      </c>
      <c r="U70" s="86">
        <v>60.191913604736328</v>
      </c>
      <c r="V70" s="86">
        <v>63.836055755615234</v>
      </c>
      <c r="W70" s="86">
        <v>67.978782653808594</v>
      </c>
      <c r="X70" s="86">
        <v>71.637344360351563</v>
      </c>
      <c r="Y70" s="86">
        <v>74.651626586914063</v>
      </c>
      <c r="Z70" s="86">
        <v>77.611770629882813</v>
      </c>
      <c r="AA70" s="86">
        <v>78.385772705078125</v>
      </c>
      <c r="AB70" s="86">
        <v>75.905601501464844</v>
      </c>
      <c r="AC70" s="86">
        <v>73.801734924316406</v>
      </c>
      <c r="AD70" s="86">
        <v>72.952789306640625</v>
      </c>
      <c r="AE70" s="86">
        <v>66.023391723632813</v>
      </c>
      <c r="AF70" s="86">
        <v>56.695465087890625</v>
      </c>
      <c r="AG70" s="86">
        <v>-6.557591438293457</v>
      </c>
      <c r="AH70" s="86">
        <v>-6.2306551933288574</v>
      </c>
      <c r="AI70" s="86">
        <v>-5.8643183708190918</v>
      </c>
      <c r="AJ70" s="86">
        <v>-5.9055790901184082</v>
      </c>
      <c r="AK70" s="86">
        <v>-5.8274068832397461</v>
      </c>
      <c r="AL70" s="86">
        <v>-5.5305595397949219</v>
      </c>
      <c r="AM70" s="86">
        <v>-5.3026289939880371</v>
      </c>
      <c r="AN70" s="86">
        <v>-5.9910402297973633</v>
      </c>
      <c r="AO70" s="86">
        <v>-5.7505054473876953</v>
      </c>
      <c r="AP70" s="86">
        <v>-4.0195145606994629</v>
      </c>
      <c r="AQ70" s="86">
        <v>-3.174586296081543</v>
      </c>
      <c r="AR70" s="86">
        <v>-3.7215173244476318</v>
      </c>
      <c r="AS70" s="86">
        <v>-4.2811923027038574</v>
      </c>
      <c r="AT70" s="86">
        <v>-3.6912789344787598</v>
      </c>
      <c r="AU70" s="86">
        <v>-2.0922226905822754</v>
      </c>
      <c r="AV70" s="86">
        <v>-0.59468245506286621</v>
      </c>
      <c r="AW70" s="86">
        <v>2.026381254196167</v>
      </c>
      <c r="AX70" s="86">
        <v>2.6134002208709717</v>
      </c>
      <c r="AY70" s="86">
        <v>2.3838930130004883</v>
      </c>
      <c r="AZ70" s="86">
        <v>2.5409731864929199</v>
      </c>
      <c r="BA70" s="86">
        <v>1.7846595048904419</v>
      </c>
      <c r="BB70" s="86">
        <v>-3.117971658706665</v>
      </c>
      <c r="BC70" s="86">
        <v>-5.5969696044921875</v>
      </c>
      <c r="BD70" s="86">
        <v>-6.6774673461914063</v>
      </c>
      <c r="BE70" s="86">
        <v>-5.7715630531311035</v>
      </c>
      <c r="BF70" s="86">
        <v>-5.4787487983703613</v>
      </c>
      <c r="BG70" s="86">
        <v>-5.1360268592834473</v>
      </c>
      <c r="BH70" s="86">
        <v>-5.1906723976135254</v>
      </c>
      <c r="BI70" s="86">
        <v>-5.1291289329528809</v>
      </c>
      <c r="BJ70" s="86">
        <v>-4.8155817985534668</v>
      </c>
      <c r="BK70" s="86">
        <v>-4.5896282196044922</v>
      </c>
      <c r="BL70" s="86">
        <v>-5.266118049621582</v>
      </c>
      <c r="BM70" s="86">
        <v>-5.0242280960083008</v>
      </c>
      <c r="BN70" s="86">
        <v>-3.4121003150939941</v>
      </c>
      <c r="BO70" s="86">
        <v>-2.5592837333679199</v>
      </c>
      <c r="BP70" s="86">
        <v>-3.0887954235076904</v>
      </c>
      <c r="BQ70" s="86">
        <v>-3.6059293746948242</v>
      </c>
      <c r="BR70" s="86">
        <v>-3.0115509033203125</v>
      </c>
      <c r="BS70" s="86">
        <v>-1.4264072179794312</v>
      </c>
      <c r="BT70" s="86">
        <v>7.7878706157207489E-2</v>
      </c>
      <c r="BU70" s="86">
        <v>2.716667652130127</v>
      </c>
      <c r="BV70" s="86">
        <v>3.3388259410858154</v>
      </c>
      <c r="BW70" s="86">
        <v>3.1261425018310547</v>
      </c>
      <c r="BX70" s="86">
        <v>3.2604231834411621</v>
      </c>
      <c r="BY70" s="86">
        <v>2.5636851787567139</v>
      </c>
      <c r="BZ70" s="86">
        <v>-2.3132894039154053</v>
      </c>
      <c r="CA70" s="86">
        <v>-4.7582345008850098</v>
      </c>
      <c r="CB70" s="86">
        <v>-5.8486599922180176</v>
      </c>
      <c r="CC70" s="86">
        <v>-5.2271618843078613</v>
      </c>
      <c r="CD70" s="86">
        <v>-4.9579811096191406</v>
      </c>
      <c r="CE70" s="86">
        <v>-4.6316142082214355</v>
      </c>
      <c r="CF70" s="86">
        <v>-4.6955304145812988</v>
      </c>
      <c r="CG70" s="86">
        <v>-4.6455039978027344</v>
      </c>
      <c r="CH70" s="86">
        <v>-4.3203907012939453</v>
      </c>
      <c r="CI70" s="86">
        <v>-4.0958056449890137</v>
      </c>
      <c r="CJ70" s="86">
        <v>-4.7640390396118164</v>
      </c>
      <c r="CK70" s="86">
        <v>-4.5212106704711914</v>
      </c>
      <c r="CL70" s="86">
        <v>-2.9914069175720215</v>
      </c>
      <c r="CM70" s="86">
        <v>-2.133126974105835</v>
      </c>
      <c r="CN70" s="86">
        <v>-2.6505742073059082</v>
      </c>
      <c r="CO70" s="86">
        <v>-3.1382441520690918</v>
      </c>
      <c r="CP70" s="86">
        <v>-2.5407733917236328</v>
      </c>
      <c r="CQ70" s="86">
        <v>-0.96526545286178589</v>
      </c>
      <c r="CR70" s="86">
        <v>0.54369252920150757</v>
      </c>
      <c r="CS70" s="86">
        <v>3.1947579383850098</v>
      </c>
      <c r="CT70" s="86">
        <v>3.8412535190582275</v>
      </c>
      <c r="CU70" s="86">
        <v>3.6402220726013184</v>
      </c>
      <c r="CV70" s="86">
        <v>3.7587118148803711</v>
      </c>
      <c r="CW70" s="86">
        <v>3.103236198425293</v>
      </c>
      <c r="CX70" s="86">
        <v>-1.7559690475463867</v>
      </c>
      <c r="CY70" s="86">
        <v>-4.1773285865783691</v>
      </c>
      <c r="CZ70" s="86">
        <v>-5.274630069732666</v>
      </c>
      <c r="DA70" s="86">
        <v>-4.6827607154846191</v>
      </c>
      <c r="DB70" s="86">
        <v>-4.4372134208679199</v>
      </c>
      <c r="DC70" s="86">
        <v>-4.1272015571594238</v>
      </c>
      <c r="DD70" s="86">
        <v>-4.2003884315490723</v>
      </c>
      <c r="DE70" s="86">
        <v>-4.1618790626525879</v>
      </c>
      <c r="DF70" s="86">
        <v>-3.8251993656158447</v>
      </c>
      <c r="DG70" s="86">
        <v>-3.6019833087921143</v>
      </c>
      <c r="DH70" s="86">
        <v>-4.2619600296020508</v>
      </c>
      <c r="DI70" s="86">
        <v>-4.018193244934082</v>
      </c>
      <c r="DJ70" s="86">
        <v>-2.5707135200500488</v>
      </c>
      <c r="DK70" s="86">
        <v>-1.70697021484375</v>
      </c>
      <c r="DL70" s="86">
        <v>-2.212352991104126</v>
      </c>
      <c r="DM70" s="86">
        <v>-2.6705589294433594</v>
      </c>
      <c r="DN70" s="86">
        <v>-2.0699958801269531</v>
      </c>
      <c r="DO70" s="86">
        <v>-0.50412362813949585</v>
      </c>
      <c r="DP70" s="86">
        <v>1.0095063447952271</v>
      </c>
      <c r="DQ70" s="86">
        <v>3.6728482246398926</v>
      </c>
      <c r="DR70" s="86">
        <v>4.3436813354492188</v>
      </c>
      <c r="DS70" s="86">
        <v>4.154301643371582</v>
      </c>
      <c r="DT70" s="86">
        <v>4.2570004463195801</v>
      </c>
      <c r="DU70" s="86">
        <v>3.6427872180938721</v>
      </c>
      <c r="DV70" s="86">
        <v>-1.1986486911773682</v>
      </c>
      <c r="DW70" s="86">
        <v>-3.5964229106903076</v>
      </c>
      <c r="DX70" s="86">
        <v>-4.7006001472473145</v>
      </c>
      <c r="DY70" s="86">
        <v>-3.8967325687408447</v>
      </c>
      <c r="DZ70" s="86">
        <v>-3.6853070259094238</v>
      </c>
      <c r="EA70" s="86">
        <v>-3.3989100456237793</v>
      </c>
      <c r="EB70" s="86">
        <v>-3.4854817390441895</v>
      </c>
      <c r="EC70" s="86">
        <v>-3.4636011123657227</v>
      </c>
      <c r="ED70" s="86">
        <v>-3.1102218627929688</v>
      </c>
      <c r="EE70" s="86">
        <v>-2.8889822959899902</v>
      </c>
      <c r="EF70" s="86">
        <v>-3.5370380878448486</v>
      </c>
      <c r="EG70" s="86">
        <v>-3.2919161319732666</v>
      </c>
      <c r="EH70" s="86">
        <v>-1.9632991552352905</v>
      </c>
      <c r="EI70" s="86">
        <v>-1.0916675329208374</v>
      </c>
      <c r="EJ70" s="86">
        <v>-1.5796310901641846</v>
      </c>
      <c r="EK70" s="86">
        <v>-1.9952960014343262</v>
      </c>
      <c r="EL70" s="86">
        <v>-1.3902677297592163</v>
      </c>
      <c r="EM70" s="86">
        <v>0.16169185936450958</v>
      </c>
      <c r="EN70" s="86">
        <v>1.6820675134658813</v>
      </c>
      <c r="EO70" s="86">
        <v>4.3631348609924316</v>
      </c>
      <c r="EP70" s="86">
        <v>5.0691070556640625</v>
      </c>
      <c r="EQ70" s="86">
        <v>4.8965511322021484</v>
      </c>
      <c r="ER70" s="86">
        <v>4.9764504432678223</v>
      </c>
      <c r="ES70" s="86">
        <v>4.4218130111694336</v>
      </c>
      <c r="ET70" s="86">
        <v>-0.39396652579307556</v>
      </c>
      <c r="EU70" s="86">
        <v>-2.7576873302459717</v>
      </c>
      <c r="EV70" s="86">
        <v>-3.8717925548553467</v>
      </c>
      <c r="EW70" s="86">
        <v>67.068351745605469</v>
      </c>
      <c r="EX70" s="86">
        <v>66.299713134765625</v>
      </c>
      <c r="EY70" s="86">
        <v>65.059730529785156</v>
      </c>
      <c r="EZ70" s="86">
        <v>64.150535583496094</v>
      </c>
      <c r="FA70" s="86">
        <v>63.176700592041016</v>
      </c>
      <c r="FB70" s="86">
        <v>62.356658935546875</v>
      </c>
      <c r="FC70" s="86">
        <v>61.551467895507813</v>
      </c>
      <c r="FD70" s="86">
        <v>62.031269073486328</v>
      </c>
      <c r="FE70" s="86">
        <v>64.811042785644531</v>
      </c>
      <c r="FF70" s="86">
        <v>68.310073852539063</v>
      </c>
      <c r="FG70" s="86">
        <v>72.007606506347656</v>
      </c>
      <c r="FH70" s="86">
        <v>75.587852478027344</v>
      </c>
      <c r="FI70" s="86">
        <v>78.951171875</v>
      </c>
      <c r="FJ70" s="86">
        <v>81.845161437988281</v>
      </c>
      <c r="FK70" s="86">
        <v>83.944618225097656</v>
      </c>
      <c r="FL70" s="86">
        <v>85.228660583496094</v>
      </c>
      <c r="FM70" s="86">
        <v>85.789382934570313</v>
      </c>
      <c r="FN70" s="86">
        <v>85.302391052246094</v>
      </c>
      <c r="FO70" s="86">
        <v>83.781768798828125</v>
      </c>
      <c r="FP70" s="86">
        <v>81.136436462402344</v>
      </c>
      <c r="FQ70" s="86">
        <v>77.114288330078125</v>
      </c>
      <c r="FR70" s="86">
        <v>73.220466613769531</v>
      </c>
      <c r="FS70" s="86">
        <v>70.641227722167969</v>
      </c>
      <c r="FT70" s="86">
        <v>68.742225646972656</v>
      </c>
      <c r="FU70" s="86">
        <v>0.69581103324890137</v>
      </c>
      <c r="FV70" s="86">
        <v>0.86831361055374146</v>
      </c>
      <c r="FW70" s="86">
        <v>0.72264856100082397</v>
      </c>
      <c r="FX70" s="86">
        <v>4121.0908203125</v>
      </c>
      <c r="FY70" s="86">
        <v>1</v>
      </c>
    </row>
    <row r="71" spans="1:181" x14ac:dyDescent="0.25">
      <c r="A71" t="s">
        <v>186</v>
      </c>
      <c r="B71" t="s">
        <v>236</v>
      </c>
      <c r="C71" t="s">
        <v>2</v>
      </c>
      <c r="D71" t="s">
        <v>202</v>
      </c>
      <c r="E71" t="s">
        <v>208</v>
      </c>
      <c r="F71" t="s">
        <v>178</v>
      </c>
      <c r="G71" t="s">
        <v>1</v>
      </c>
      <c r="H71" s="86">
        <v>18746</v>
      </c>
      <c r="I71" s="86">
        <v>21.80769157409668</v>
      </c>
      <c r="J71" s="86">
        <v>19.743511199951172</v>
      </c>
      <c r="K71" s="86">
        <v>18.307706832885742</v>
      </c>
      <c r="L71" s="86">
        <v>17.477878570556641</v>
      </c>
      <c r="M71" s="86">
        <v>17.196247100830078</v>
      </c>
      <c r="N71" s="86">
        <v>17.577251434326172</v>
      </c>
      <c r="O71" s="86">
        <v>19.009679794311523</v>
      </c>
      <c r="P71" s="86">
        <v>20.768325805664063</v>
      </c>
      <c r="Q71" s="86">
        <v>22.147268295288086</v>
      </c>
      <c r="R71" s="86">
        <v>23.468936920166016</v>
      </c>
      <c r="S71" s="86">
        <v>24.860816955566406</v>
      </c>
      <c r="T71" s="86">
        <v>25.895505905151367</v>
      </c>
      <c r="U71" s="86">
        <v>26.768291473388672</v>
      </c>
      <c r="V71" s="86">
        <v>27.516929626464844</v>
      </c>
      <c r="W71" s="86">
        <v>28.772069931030273</v>
      </c>
      <c r="X71" s="86">
        <v>29.734233856201172</v>
      </c>
      <c r="Y71" s="86">
        <v>30.597206115722656</v>
      </c>
      <c r="Z71" s="86">
        <v>31.62969970703125</v>
      </c>
      <c r="AA71" s="86">
        <v>32.045291900634766</v>
      </c>
      <c r="AB71" s="86">
        <v>31.437868118286133</v>
      </c>
      <c r="AC71" s="86">
        <v>31.674165725708008</v>
      </c>
      <c r="AD71" s="86">
        <v>32.023387908935547</v>
      </c>
      <c r="AE71" s="86">
        <v>29.378644943237305</v>
      </c>
      <c r="AF71" s="86">
        <v>25.106060028076172</v>
      </c>
      <c r="AG71" s="86">
        <v>-3.4803667068481445</v>
      </c>
      <c r="AH71" s="86">
        <v>-3.1447815895080566</v>
      </c>
      <c r="AI71" s="86">
        <v>-3.0149555206298828</v>
      </c>
      <c r="AJ71" s="86">
        <v>-2.5114223957061768</v>
      </c>
      <c r="AK71" s="86">
        <v>-2.3610808849334717</v>
      </c>
      <c r="AL71" s="86">
        <v>-2.1447679996490479</v>
      </c>
      <c r="AM71" s="86">
        <v>-2.0912580490112305</v>
      </c>
      <c r="AN71" s="86">
        <v>-2.318225622177124</v>
      </c>
      <c r="AO71" s="86">
        <v>-2.2045395374298096</v>
      </c>
      <c r="AP71" s="86">
        <v>-1.4400620460510254</v>
      </c>
      <c r="AQ71" s="86">
        <v>-1.1884051561355591</v>
      </c>
      <c r="AR71" s="86">
        <v>-1.3704893589019775</v>
      </c>
      <c r="AS71" s="86">
        <v>-1.2535246610641479</v>
      </c>
      <c r="AT71" s="86">
        <v>-1.3684964179992676</v>
      </c>
      <c r="AU71" s="86">
        <v>-0.69153505563735962</v>
      </c>
      <c r="AV71" s="86">
        <v>-0.27015012502670288</v>
      </c>
      <c r="AW71" s="86">
        <v>0.50019711256027222</v>
      </c>
      <c r="AX71" s="86">
        <v>0.40489229559898376</v>
      </c>
      <c r="AY71" s="86">
        <v>-8.475225418806076E-2</v>
      </c>
      <c r="AZ71" s="86">
        <v>-0.16991092264652252</v>
      </c>
      <c r="BA71" s="86">
        <v>-5.1138948649168015E-2</v>
      </c>
      <c r="BB71" s="86">
        <v>-1.5261160135269165</v>
      </c>
      <c r="BC71" s="86">
        <v>-2.5748968124389648</v>
      </c>
      <c r="BD71" s="86">
        <v>-3.1456568241119385</v>
      </c>
      <c r="BE71" s="86">
        <v>-3.0841867923736572</v>
      </c>
      <c r="BF71" s="86">
        <v>-2.7542905807495117</v>
      </c>
      <c r="BG71" s="86">
        <v>-2.6307933330535889</v>
      </c>
      <c r="BH71" s="86">
        <v>-2.1380815505981445</v>
      </c>
      <c r="BI71" s="86">
        <v>-1.9815539121627808</v>
      </c>
      <c r="BJ71" s="86">
        <v>-1.7736655473709106</v>
      </c>
      <c r="BK71" s="86">
        <v>-1.7026344537734985</v>
      </c>
      <c r="BL71" s="86">
        <v>-1.9379122257232666</v>
      </c>
      <c r="BM71" s="86">
        <v>-1.8458931446075439</v>
      </c>
      <c r="BN71" s="86">
        <v>-1.1153101921081543</v>
      </c>
      <c r="BO71" s="86">
        <v>-0.87131845951080322</v>
      </c>
      <c r="BP71" s="86">
        <v>-1.0492020845413208</v>
      </c>
      <c r="BQ71" s="86">
        <v>-0.92122888565063477</v>
      </c>
      <c r="BR71" s="86">
        <v>-1.0294934511184692</v>
      </c>
      <c r="BS71" s="86">
        <v>-0.33648794889450073</v>
      </c>
      <c r="BT71" s="86">
        <v>8.7326914072036743E-2</v>
      </c>
      <c r="BU71" s="86">
        <v>0.8779226541519165</v>
      </c>
      <c r="BV71" s="86">
        <v>0.77648437023162842</v>
      </c>
      <c r="BW71" s="86">
        <v>0.30686813592910767</v>
      </c>
      <c r="BX71" s="86">
        <v>0.21767202019691467</v>
      </c>
      <c r="BY71" s="86">
        <v>0.33969956636428833</v>
      </c>
      <c r="BZ71" s="86">
        <v>-1.1361818313598633</v>
      </c>
      <c r="CA71" s="86">
        <v>-2.1667916774749756</v>
      </c>
      <c r="CB71" s="86">
        <v>-2.745945930480957</v>
      </c>
      <c r="CC71" s="86">
        <v>-2.8097939491271973</v>
      </c>
      <c r="CD71" s="86">
        <v>-2.4838376045227051</v>
      </c>
      <c r="CE71" s="86">
        <v>-2.3647236824035645</v>
      </c>
      <c r="CF71" s="86">
        <v>-1.8795067071914673</v>
      </c>
      <c r="CG71" s="86">
        <v>-1.7186946868896484</v>
      </c>
      <c r="CH71" s="86">
        <v>-1.5166412591934204</v>
      </c>
      <c r="CI71" s="86">
        <v>-1.4334750175476074</v>
      </c>
      <c r="CJ71" s="86">
        <v>-1.6745083332061768</v>
      </c>
      <c r="CK71" s="86">
        <v>-1.5974957942962646</v>
      </c>
      <c r="CL71" s="86">
        <v>-0.8903881311416626</v>
      </c>
      <c r="CM71" s="86">
        <v>-0.65170520544052124</v>
      </c>
      <c r="CN71" s="86">
        <v>-0.82667940855026245</v>
      </c>
      <c r="CO71" s="86">
        <v>-0.69108188152313232</v>
      </c>
      <c r="CP71" s="86">
        <v>-0.79470115900039673</v>
      </c>
      <c r="CQ71" s="86">
        <v>-9.0583428740501404E-2</v>
      </c>
      <c r="CR71" s="86">
        <v>0.33491441607475281</v>
      </c>
      <c r="CS71" s="86">
        <v>1.1395342350006104</v>
      </c>
      <c r="CT71" s="86">
        <v>1.0338479280471802</v>
      </c>
      <c r="CU71" s="86">
        <v>0.57810324430465698</v>
      </c>
      <c r="CV71" s="86">
        <v>0.48611077666282654</v>
      </c>
      <c r="CW71" s="86">
        <v>0.61039310693740845</v>
      </c>
      <c r="CX71" s="86">
        <v>-0.86611461639404297</v>
      </c>
      <c r="CY71" s="86">
        <v>-1.8841391801834106</v>
      </c>
      <c r="CZ71" s="86">
        <v>-2.4691073894500732</v>
      </c>
      <c r="DA71" s="86">
        <v>-2.5354011058807373</v>
      </c>
      <c r="DB71" s="86">
        <v>-2.2133846282958984</v>
      </c>
      <c r="DC71" s="86">
        <v>-2.09865403175354</v>
      </c>
      <c r="DD71" s="86">
        <v>-1.6209319829940796</v>
      </c>
      <c r="DE71" s="86">
        <v>-1.4558354616165161</v>
      </c>
      <c r="DF71" s="86">
        <v>-1.2596169710159302</v>
      </c>
      <c r="DG71" s="86">
        <v>-1.1643155813217163</v>
      </c>
      <c r="DH71" s="86">
        <v>-1.4111044406890869</v>
      </c>
      <c r="DI71" s="86">
        <v>-1.3490984439849854</v>
      </c>
      <c r="DJ71" s="86">
        <v>-0.66546601057052612</v>
      </c>
      <c r="DK71" s="86">
        <v>-0.43209195137023926</v>
      </c>
      <c r="DL71" s="86">
        <v>-0.60415679216384888</v>
      </c>
      <c r="DM71" s="86">
        <v>-0.46093487739562988</v>
      </c>
      <c r="DN71" s="86">
        <v>-0.55990880727767944</v>
      </c>
      <c r="DO71" s="86">
        <v>0.15532109141349792</v>
      </c>
      <c r="DP71" s="86">
        <v>0.58250194787979126</v>
      </c>
      <c r="DQ71" s="86">
        <v>1.4011458158493042</v>
      </c>
      <c r="DR71" s="86">
        <v>1.2912114858627319</v>
      </c>
      <c r="DS71" s="86">
        <v>0.8493383526802063</v>
      </c>
      <c r="DT71" s="86">
        <v>0.75454956293106079</v>
      </c>
      <c r="DU71" s="86">
        <v>0.88108664751052856</v>
      </c>
      <c r="DV71" s="86">
        <v>-0.59604740142822266</v>
      </c>
      <c r="DW71" s="86">
        <v>-1.6014866828918457</v>
      </c>
      <c r="DX71" s="86">
        <v>-2.1922688484191895</v>
      </c>
      <c r="DY71" s="86">
        <v>-2.13922119140625</v>
      </c>
      <c r="DZ71" s="86">
        <v>-1.8228936195373535</v>
      </c>
      <c r="EA71" s="86">
        <v>-1.7144917249679565</v>
      </c>
      <c r="EB71" s="86">
        <v>-1.2475911378860474</v>
      </c>
      <c r="EC71" s="86">
        <v>-1.0763083696365356</v>
      </c>
      <c r="ED71" s="86">
        <v>-0.88851457834243774</v>
      </c>
      <c r="EE71" s="86">
        <v>-0.77569198608398438</v>
      </c>
      <c r="EF71" s="86">
        <v>-1.0307909250259399</v>
      </c>
      <c r="EG71" s="86">
        <v>-0.99045205116271973</v>
      </c>
      <c r="EH71" s="86">
        <v>-0.34071424603462219</v>
      </c>
      <c r="EI71" s="86">
        <v>-0.11500527709722519</v>
      </c>
      <c r="EJ71" s="86">
        <v>-0.28286945819854736</v>
      </c>
      <c r="EK71" s="86">
        <v>-0.12863911688327789</v>
      </c>
      <c r="EL71" s="86">
        <v>-0.22090594470500946</v>
      </c>
      <c r="EM71" s="86">
        <v>0.51036816835403442</v>
      </c>
      <c r="EN71" s="86">
        <v>0.9399789571762085</v>
      </c>
      <c r="EO71" s="86">
        <v>1.7788712978363037</v>
      </c>
      <c r="EP71" s="86">
        <v>1.6628035306930542</v>
      </c>
      <c r="EQ71" s="86">
        <v>1.2409586906433105</v>
      </c>
      <c r="ER71" s="86">
        <v>1.1421325206756592</v>
      </c>
      <c r="ES71" s="86">
        <v>1.2719252109527588</v>
      </c>
      <c r="ET71" s="86">
        <v>-0.20611317455768585</v>
      </c>
      <c r="EU71" s="86">
        <v>-1.1933814287185669</v>
      </c>
      <c r="EV71" s="86">
        <v>-1.7925580739974976</v>
      </c>
      <c r="EW71" s="86">
        <v>61.699913024902344</v>
      </c>
      <c r="EX71" s="86">
        <v>61.511333465576172</v>
      </c>
      <c r="EY71" s="86">
        <v>60.817192077636719</v>
      </c>
      <c r="EZ71" s="86">
        <v>60.214599609375</v>
      </c>
      <c r="FA71" s="86">
        <v>59.614933013916016</v>
      </c>
      <c r="FB71" s="86">
        <v>59.329673767089844</v>
      </c>
      <c r="FC71" s="86">
        <v>58.918891906738281</v>
      </c>
      <c r="FD71" s="86">
        <v>59.315639495849609</v>
      </c>
      <c r="FE71" s="86">
        <v>61.316329956054688</v>
      </c>
      <c r="FF71" s="86">
        <v>63.971809387207031</v>
      </c>
      <c r="FG71" s="86">
        <v>67.096221923828125</v>
      </c>
      <c r="FH71" s="86">
        <v>70.135475158691406</v>
      </c>
      <c r="FI71" s="86">
        <v>73.147628784179688</v>
      </c>
      <c r="FJ71" s="86">
        <v>75.677101135253906</v>
      </c>
      <c r="FK71" s="86">
        <v>77.258811950683594</v>
      </c>
      <c r="FL71" s="86">
        <v>78.012191772460938</v>
      </c>
      <c r="FM71" s="86">
        <v>78.198829650878906</v>
      </c>
      <c r="FN71" s="86">
        <v>77.230384826660156</v>
      </c>
      <c r="FO71" s="86">
        <v>75.313209533691406</v>
      </c>
      <c r="FP71" s="86">
        <v>72.433212280273438</v>
      </c>
      <c r="FQ71" s="86">
        <v>68.902236938476563</v>
      </c>
      <c r="FR71" s="86">
        <v>65.715591430664063</v>
      </c>
      <c r="FS71" s="86">
        <v>63.879177093505859</v>
      </c>
      <c r="FT71" s="86">
        <v>62.678565979003906</v>
      </c>
      <c r="FU71" s="86">
        <v>0.35707610845565796</v>
      </c>
      <c r="FV71" s="86">
        <v>0.4573807418346405</v>
      </c>
      <c r="FW71" s="86">
        <v>0.37212398648262024</v>
      </c>
      <c r="FX71" s="86">
        <v>2681.9091796875</v>
      </c>
      <c r="FY71" s="86">
        <v>1</v>
      </c>
    </row>
    <row r="72" spans="1:181" x14ac:dyDescent="0.25">
      <c r="A72" t="s">
        <v>186</v>
      </c>
      <c r="B72" t="s">
        <v>236</v>
      </c>
      <c r="C72" t="s">
        <v>2</v>
      </c>
      <c r="D72" t="s">
        <v>202</v>
      </c>
      <c r="E72" t="s">
        <v>208</v>
      </c>
      <c r="F72" t="s">
        <v>179</v>
      </c>
      <c r="G72" t="s">
        <v>1</v>
      </c>
      <c r="H72" s="86">
        <v>2318</v>
      </c>
      <c r="I72" s="86">
        <v>5.2748374938964844</v>
      </c>
      <c r="J72" s="86">
        <v>4.6626377105712891</v>
      </c>
      <c r="K72" s="86">
        <v>4.3652291297912598</v>
      </c>
      <c r="L72" s="86">
        <v>4.0400171279907227</v>
      </c>
      <c r="M72" s="86">
        <v>4.0111336708068848</v>
      </c>
      <c r="N72" s="86">
        <v>3.9632000923156738</v>
      </c>
      <c r="O72" s="86">
        <v>4.0399060249328613</v>
      </c>
      <c r="P72" s="86">
        <v>4.2198748588562012</v>
      </c>
      <c r="Q72" s="86">
        <v>4.6842765808105469</v>
      </c>
      <c r="R72" s="86">
        <v>4.9203801155090332</v>
      </c>
      <c r="S72" s="86">
        <v>5.4143261909484863</v>
      </c>
      <c r="T72" s="86">
        <v>5.8414874076843262</v>
      </c>
      <c r="U72" s="86">
        <v>6.3625950813293457</v>
      </c>
      <c r="V72" s="86">
        <v>7.1438765525817871</v>
      </c>
      <c r="W72" s="86">
        <v>7.9677119255065918</v>
      </c>
      <c r="X72" s="86">
        <v>8.4338455200195313</v>
      </c>
      <c r="Y72" s="86">
        <v>8.9904489517211914</v>
      </c>
      <c r="Z72" s="86">
        <v>9.3250551223754883</v>
      </c>
      <c r="AA72" s="86">
        <v>9.1982746124267578</v>
      </c>
      <c r="AB72" s="86">
        <v>8.6124410629272461</v>
      </c>
      <c r="AC72" s="86">
        <v>8.1752901077270508</v>
      </c>
      <c r="AD72" s="86">
        <v>7.8306884765625</v>
      </c>
      <c r="AE72" s="86">
        <v>7.1417317390441895</v>
      </c>
      <c r="AF72" s="86">
        <v>6.1676473617553711</v>
      </c>
      <c r="AG72" s="86">
        <v>-0.86685240268707275</v>
      </c>
      <c r="AH72" s="86">
        <v>-0.88327544927597046</v>
      </c>
      <c r="AI72" s="86">
        <v>-0.81114965677261353</v>
      </c>
      <c r="AJ72" s="86">
        <v>-1.0798609256744385</v>
      </c>
      <c r="AK72" s="86">
        <v>-0.97604846954345703</v>
      </c>
      <c r="AL72" s="86">
        <v>-0.86056751012802124</v>
      </c>
      <c r="AM72" s="86">
        <v>-0.8662644624710083</v>
      </c>
      <c r="AN72" s="86">
        <v>-1.1278489828109741</v>
      </c>
      <c r="AO72" s="86">
        <v>-0.99439358711242676</v>
      </c>
      <c r="AP72" s="86">
        <v>-0.51624691486358643</v>
      </c>
      <c r="AQ72" s="86">
        <v>-0.2787594199180603</v>
      </c>
      <c r="AR72" s="86">
        <v>-0.41602757573127747</v>
      </c>
      <c r="AS72" s="86">
        <v>-0.72614789009094238</v>
      </c>
      <c r="AT72" s="86">
        <v>-0.68179315328598022</v>
      </c>
      <c r="AU72" s="86">
        <v>-0.38207212090492249</v>
      </c>
      <c r="AV72" s="86">
        <v>-0.35820811986923218</v>
      </c>
      <c r="AW72" s="86">
        <v>-6.7020226269960403E-3</v>
      </c>
      <c r="AX72" s="86">
        <v>0.28696206212043762</v>
      </c>
      <c r="AY72" s="86">
        <v>0.35689824819564819</v>
      </c>
      <c r="AZ72" s="86">
        <v>0.42723977565765381</v>
      </c>
      <c r="BA72" s="86">
        <v>0.45519107580184937</v>
      </c>
      <c r="BB72" s="86">
        <v>-0.67631727457046509</v>
      </c>
      <c r="BC72" s="86">
        <v>-0.7484591007232666</v>
      </c>
      <c r="BD72" s="86">
        <v>-0.81272763013839722</v>
      </c>
      <c r="BE72" s="86">
        <v>-0.56806117296218872</v>
      </c>
      <c r="BF72" s="86">
        <v>-0.57945162057876587</v>
      </c>
      <c r="BG72" s="86">
        <v>-0.51053118705749512</v>
      </c>
      <c r="BH72" s="86">
        <v>-0.77594548463821411</v>
      </c>
      <c r="BI72" s="86">
        <v>-0.67079538106918335</v>
      </c>
      <c r="BJ72" s="86">
        <v>-0.55300921201705933</v>
      </c>
      <c r="BK72" s="86">
        <v>-0.55690145492553711</v>
      </c>
      <c r="BL72" s="86">
        <v>-0.79426795244216919</v>
      </c>
      <c r="BM72" s="86">
        <v>-0.60091972351074219</v>
      </c>
      <c r="BN72" s="86">
        <v>-0.27506917715072632</v>
      </c>
      <c r="BO72" s="86">
        <v>-3.3486261963844299E-2</v>
      </c>
      <c r="BP72" s="86">
        <v>-0.18225760757923126</v>
      </c>
      <c r="BQ72" s="86">
        <v>-0.46399188041687012</v>
      </c>
      <c r="BR72" s="86">
        <v>-0.41816610097885132</v>
      </c>
      <c r="BS72" s="86">
        <v>-0.1481497585773468</v>
      </c>
      <c r="BT72" s="86">
        <v>-0.12976847589015961</v>
      </c>
      <c r="BU72" s="86">
        <v>0.24020561575889587</v>
      </c>
      <c r="BV72" s="86">
        <v>0.53781968355178833</v>
      </c>
      <c r="BW72" s="86">
        <v>0.59744542837142944</v>
      </c>
      <c r="BX72" s="86">
        <v>0.64887934923171997</v>
      </c>
      <c r="BY72" s="86">
        <v>0.71753406524658203</v>
      </c>
      <c r="BZ72" s="86">
        <v>-0.35414803028106689</v>
      </c>
      <c r="CA72" s="86">
        <v>-0.42264282703399658</v>
      </c>
      <c r="CB72" s="86">
        <v>-0.49179509282112122</v>
      </c>
      <c r="CC72" s="86">
        <v>-0.36111930012702942</v>
      </c>
      <c r="CD72" s="86">
        <v>-0.3690241277217865</v>
      </c>
      <c r="CE72" s="86">
        <v>-0.30232375860214233</v>
      </c>
      <c r="CF72" s="86">
        <v>-0.56545454263687134</v>
      </c>
      <c r="CG72" s="86">
        <v>-0.45937806367874146</v>
      </c>
      <c r="CH72" s="86">
        <v>-0.33999526500701904</v>
      </c>
      <c r="CI72" s="86">
        <v>-0.34263753890991211</v>
      </c>
      <c r="CJ72" s="86">
        <v>-0.56323069334030151</v>
      </c>
      <c r="CK72" s="86">
        <v>-0.32840093970298767</v>
      </c>
      <c r="CL72" s="86">
        <v>-0.10803018510341644</v>
      </c>
      <c r="CM72" s="86">
        <v>0.13638918101787567</v>
      </c>
      <c r="CN72" s="86">
        <v>-2.0349243655800819E-2</v>
      </c>
      <c r="CO72" s="86">
        <v>-0.28242343664169312</v>
      </c>
      <c r="CP72" s="86">
        <v>-0.23557877540588379</v>
      </c>
      <c r="CQ72" s="86">
        <v>1.3864173553884029E-2</v>
      </c>
      <c r="CR72" s="86">
        <v>2.8448121622204781E-2</v>
      </c>
      <c r="CS72" s="86">
        <v>0.41121309995651245</v>
      </c>
      <c r="CT72" s="86">
        <v>0.7115628719329834</v>
      </c>
      <c r="CU72" s="86">
        <v>0.76404768228530884</v>
      </c>
      <c r="CV72" s="86">
        <v>0.80238628387451172</v>
      </c>
      <c r="CW72" s="86">
        <v>0.89923202991485596</v>
      </c>
      <c r="CX72" s="86">
        <v>-0.13101458549499512</v>
      </c>
      <c r="CY72" s="86">
        <v>-0.19698348641395569</v>
      </c>
      <c r="CZ72" s="86">
        <v>-0.26951819658279419</v>
      </c>
      <c r="DA72" s="86">
        <v>-0.15417742729187012</v>
      </c>
      <c r="DB72" s="86">
        <v>-0.15859664976596832</v>
      </c>
      <c r="DC72" s="86">
        <v>-9.4116315245628357E-2</v>
      </c>
      <c r="DD72" s="86">
        <v>-0.35496360063552856</v>
      </c>
      <c r="DE72" s="86">
        <v>-0.24796071648597717</v>
      </c>
      <c r="DF72" s="86">
        <v>-0.12698133289813995</v>
      </c>
      <c r="DG72" s="86">
        <v>-0.1283736526966095</v>
      </c>
      <c r="DH72" s="86">
        <v>-0.33219346404075623</v>
      </c>
      <c r="DI72" s="86">
        <v>-5.5882155895233154E-2</v>
      </c>
      <c r="DJ72" s="86">
        <v>5.9008803218603134E-2</v>
      </c>
      <c r="DK72" s="86">
        <v>0.30626460909843445</v>
      </c>
      <c r="DL72" s="86">
        <v>0.14155912399291992</v>
      </c>
      <c r="DM72" s="86">
        <v>-0.10085498541593552</v>
      </c>
      <c r="DN72" s="86">
        <v>-5.2991461008787155E-2</v>
      </c>
      <c r="DO72" s="86">
        <v>0.17587810754776001</v>
      </c>
      <c r="DP72" s="86">
        <v>0.18666471540927887</v>
      </c>
      <c r="DQ72" s="86">
        <v>0.58222055435180664</v>
      </c>
      <c r="DR72" s="86">
        <v>0.88530606031417847</v>
      </c>
      <c r="DS72" s="86">
        <v>0.93064993619918823</v>
      </c>
      <c r="DT72" s="86">
        <v>0.95589321851730347</v>
      </c>
      <c r="DU72" s="86">
        <v>1.0809299945831299</v>
      </c>
      <c r="DV72" s="86">
        <v>9.211885929107666E-2</v>
      </c>
      <c r="DW72" s="86">
        <v>2.8675856068730354E-2</v>
      </c>
      <c r="DX72" s="86">
        <v>-4.724130779504776E-2</v>
      </c>
      <c r="DY72" s="86">
        <v>0.14461378753185272</v>
      </c>
      <c r="DZ72" s="86">
        <v>0.14522719383239746</v>
      </c>
      <c r="EA72" s="86">
        <v>0.20650216937065125</v>
      </c>
      <c r="EB72" s="86">
        <v>-5.1048122346401215E-2</v>
      </c>
      <c r="EC72" s="86">
        <v>5.7292342185974121E-2</v>
      </c>
      <c r="ED72" s="86">
        <v>0.18057696521282196</v>
      </c>
      <c r="EE72" s="86">
        <v>0.18098938465118408</v>
      </c>
      <c r="EF72" s="86">
        <v>1.3876113807782531E-3</v>
      </c>
      <c r="EG72" s="86">
        <v>0.33759167790412903</v>
      </c>
      <c r="EH72" s="86">
        <v>0.30018657445907593</v>
      </c>
      <c r="EI72" s="86">
        <v>0.55153775215148926</v>
      </c>
      <c r="EJ72" s="86">
        <v>0.37532907724380493</v>
      </c>
      <c r="EK72" s="86">
        <v>0.16130103170871735</v>
      </c>
      <c r="EL72" s="86">
        <v>0.21063561737537384</v>
      </c>
      <c r="EM72" s="86">
        <v>0.40980046987533569</v>
      </c>
      <c r="EN72" s="86">
        <v>0.41510435938835144</v>
      </c>
      <c r="EO72" s="86">
        <v>0.8291282057762146</v>
      </c>
      <c r="EP72" s="86">
        <v>1.1361637115478516</v>
      </c>
      <c r="EQ72" s="86">
        <v>1.1711971759796143</v>
      </c>
      <c r="ER72" s="86">
        <v>1.1775327920913696</v>
      </c>
      <c r="ES72" s="86">
        <v>1.3432729244232178</v>
      </c>
      <c r="ET72" s="86">
        <v>0.41428810358047485</v>
      </c>
      <c r="EU72" s="86">
        <v>0.35449209809303284</v>
      </c>
      <c r="EV72" s="86">
        <v>0.27369120717048645</v>
      </c>
      <c r="EW72" s="86">
        <v>79.969818115234375</v>
      </c>
      <c r="EX72" s="86">
        <v>78.341476440429688</v>
      </c>
      <c r="EY72" s="86">
        <v>76.149223327636719</v>
      </c>
      <c r="EZ72" s="86">
        <v>74.470603942871094</v>
      </c>
      <c r="FA72" s="86">
        <v>73.1119384765625</v>
      </c>
      <c r="FB72" s="86">
        <v>71.897979736328125</v>
      </c>
      <c r="FC72" s="86">
        <v>70.803504943847656</v>
      </c>
      <c r="FD72" s="86">
        <v>70.808013916015625</v>
      </c>
      <c r="FE72" s="86">
        <v>73.782943725585938</v>
      </c>
      <c r="FF72" s="86">
        <v>78.002487182617188</v>
      </c>
      <c r="FG72" s="86">
        <v>82.271614074707031</v>
      </c>
      <c r="FH72" s="86">
        <v>85.813278198242188</v>
      </c>
      <c r="FI72" s="86">
        <v>88.797286987304688</v>
      </c>
      <c r="FJ72" s="86">
        <v>91.299758911132813</v>
      </c>
      <c r="FK72" s="86">
        <v>93.561927795410156</v>
      </c>
      <c r="FL72" s="86">
        <v>95.325096130371094</v>
      </c>
      <c r="FM72" s="86">
        <v>96.395027160644531</v>
      </c>
      <c r="FN72" s="86">
        <v>96.821174621582031</v>
      </c>
      <c r="FO72" s="86">
        <v>96.411994934082031</v>
      </c>
      <c r="FP72" s="86">
        <v>94.555908203125</v>
      </c>
      <c r="FQ72" s="86">
        <v>91.833335876464844</v>
      </c>
      <c r="FR72" s="86">
        <v>88.749237060546875</v>
      </c>
      <c r="FS72" s="86">
        <v>85.832511901855469</v>
      </c>
      <c r="FT72" s="86">
        <v>83.033843994140625</v>
      </c>
      <c r="FU72" s="86">
        <v>0.28027555346488953</v>
      </c>
      <c r="FV72" s="86">
        <v>0.28203210234642029</v>
      </c>
      <c r="FW72" s="86">
        <v>0.31050717830657959</v>
      </c>
      <c r="FX72" s="86">
        <v>181.45454406738281</v>
      </c>
      <c r="FY72" s="86">
        <v>1</v>
      </c>
    </row>
    <row r="73" spans="1:181" x14ac:dyDescent="0.25">
      <c r="A73" t="s">
        <v>186</v>
      </c>
      <c r="B73" t="s">
        <v>236</v>
      </c>
      <c r="C73" t="s">
        <v>2</v>
      </c>
      <c r="D73" t="s">
        <v>202</v>
      </c>
      <c r="E73" t="s">
        <v>208</v>
      </c>
      <c r="F73" t="s">
        <v>180</v>
      </c>
      <c r="G73" t="s">
        <v>1</v>
      </c>
      <c r="H73" s="86">
        <v>1279</v>
      </c>
      <c r="I73" s="86">
        <v>2.0104775428771973</v>
      </c>
      <c r="J73" s="86">
        <v>1.9309133291244507</v>
      </c>
      <c r="K73" s="86">
        <v>1.8804202079772949</v>
      </c>
      <c r="L73" s="86">
        <v>1.8597648143768311</v>
      </c>
      <c r="M73" s="86">
        <v>1.9094736576080322</v>
      </c>
      <c r="N73" s="86">
        <v>1.9458060264587402</v>
      </c>
      <c r="O73" s="86">
        <v>2.0097761154174805</v>
      </c>
      <c r="P73" s="86">
        <v>2.0182731151580811</v>
      </c>
      <c r="Q73" s="86">
        <v>1.9376423358917236</v>
      </c>
      <c r="R73" s="86">
        <v>1.8784341812133789</v>
      </c>
      <c r="S73" s="86">
        <v>1.9390555620193481</v>
      </c>
      <c r="T73" s="86">
        <v>1.9169282913208008</v>
      </c>
      <c r="U73" s="86">
        <v>1.6905878782272339</v>
      </c>
      <c r="V73" s="86">
        <v>1.6599323749542236</v>
      </c>
      <c r="W73" s="86">
        <v>1.6627349853515625</v>
      </c>
      <c r="X73" s="86">
        <v>1.7215151786804199</v>
      </c>
      <c r="Y73" s="86">
        <v>1.760062575340271</v>
      </c>
      <c r="Z73" s="86">
        <v>1.9301875829696655</v>
      </c>
      <c r="AA73" s="86">
        <v>2.2725517749786377</v>
      </c>
      <c r="AB73" s="86">
        <v>2.2262563705444336</v>
      </c>
      <c r="AC73" s="86">
        <v>2.477684497833252</v>
      </c>
      <c r="AD73" s="86">
        <v>2.4455270767211914</v>
      </c>
      <c r="AE73" s="86">
        <v>2.2617247104644775</v>
      </c>
      <c r="AF73" s="86">
        <v>2.0959458351135254</v>
      </c>
      <c r="AG73" s="86">
        <v>-1.1219910383224487</v>
      </c>
      <c r="AH73" s="86">
        <v>-1.1026010513305664</v>
      </c>
      <c r="AI73" s="86">
        <v>-1.0858089923858643</v>
      </c>
      <c r="AJ73" s="86">
        <v>-1.0595152378082275</v>
      </c>
      <c r="AK73" s="86">
        <v>-1.0112272500991821</v>
      </c>
      <c r="AL73" s="86">
        <v>-0.99571371078491211</v>
      </c>
      <c r="AM73" s="86">
        <v>-0.96738678216934204</v>
      </c>
      <c r="AN73" s="86">
        <v>-0.7844855785369873</v>
      </c>
      <c r="AO73" s="86">
        <v>-0.72793704271316528</v>
      </c>
      <c r="AP73" s="86">
        <v>-0.53382974863052368</v>
      </c>
      <c r="AQ73" s="86">
        <v>-0.31807181239128113</v>
      </c>
      <c r="AR73" s="86">
        <v>-0.34538558125495911</v>
      </c>
      <c r="AS73" s="86">
        <v>-0.40747341513633728</v>
      </c>
      <c r="AT73" s="86">
        <v>-0.42464363574981689</v>
      </c>
      <c r="AU73" s="86">
        <v>-0.38184264302253723</v>
      </c>
      <c r="AV73" s="86">
        <v>-0.24725671112537384</v>
      </c>
      <c r="AW73" s="86">
        <v>-0.25358876585960388</v>
      </c>
      <c r="AX73" s="86">
        <v>-0.14645618200302124</v>
      </c>
      <c r="AY73" s="86">
        <v>-0.12960679829120636</v>
      </c>
      <c r="AZ73" s="86">
        <v>-0.42199841141700745</v>
      </c>
      <c r="BA73" s="86">
        <v>-0.46660792827606201</v>
      </c>
      <c r="BB73" s="86">
        <v>-0.88554400205612183</v>
      </c>
      <c r="BC73" s="86">
        <v>-1.1301950216293335</v>
      </c>
      <c r="BD73" s="86">
        <v>-1.1740235090255737</v>
      </c>
      <c r="BE73" s="86">
        <v>-0.88378828763961792</v>
      </c>
      <c r="BF73" s="86">
        <v>-0.8714752197265625</v>
      </c>
      <c r="BG73" s="86">
        <v>-0.86243098974227905</v>
      </c>
      <c r="BH73" s="86">
        <v>-0.83649510145187378</v>
      </c>
      <c r="BI73" s="86">
        <v>-0.79058170318603516</v>
      </c>
      <c r="BJ73" s="86">
        <v>-0.77553176879882813</v>
      </c>
      <c r="BK73" s="86">
        <v>-0.76354998350143433</v>
      </c>
      <c r="BL73" s="86">
        <v>-0.6012534499168396</v>
      </c>
      <c r="BM73" s="86">
        <v>-0.55762827396392822</v>
      </c>
      <c r="BN73" s="86">
        <v>-0.38943582773208618</v>
      </c>
      <c r="BO73" s="86">
        <v>-0.18796038627624512</v>
      </c>
      <c r="BP73" s="86">
        <v>-0.21222199499607086</v>
      </c>
      <c r="BQ73" s="86">
        <v>-0.26898378133773804</v>
      </c>
      <c r="BR73" s="86">
        <v>-0.28811919689178467</v>
      </c>
      <c r="BS73" s="86">
        <v>-0.24726845324039459</v>
      </c>
      <c r="BT73" s="86">
        <v>-0.11184529960155487</v>
      </c>
      <c r="BU73" s="86">
        <v>-0.12168470770120621</v>
      </c>
      <c r="BV73" s="86">
        <v>-4.2998939752578735E-3</v>
      </c>
      <c r="BW73" s="86">
        <v>3.8813907653093338E-2</v>
      </c>
      <c r="BX73" s="86">
        <v>-0.2373802661895752</v>
      </c>
      <c r="BY73" s="86">
        <v>-0.25792676210403442</v>
      </c>
      <c r="BZ73" s="86">
        <v>-0.65983057022094727</v>
      </c>
      <c r="CA73" s="86">
        <v>-0.8908461332321167</v>
      </c>
      <c r="CB73" s="86">
        <v>-0.92833942174911499</v>
      </c>
      <c r="CC73" s="86">
        <v>-0.71880978345870972</v>
      </c>
      <c r="CD73" s="86">
        <v>-0.71139818429946899</v>
      </c>
      <c r="CE73" s="86">
        <v>-0.70772010087966919</v>
      </c>
      <c r="CF73" s="86">
        <v>-0.68203204870223999</v>
      </c>
      <c r="CG73" s="86">
        <v>-0.63776332139968872</v>
      </c>
      <c r="CH73" s="86">
        <v>-0.62303447723388672</v>
      </c>
      <c r="CI73" s="86">
        <v>-0.62237328290939331</v>
      </c>
      <c r="CJ73" s="86">
        <v>-0.47434744238853455</v>
      </c>
      <c r="CK73" s="86">
        <v>-0.43967294692993164</v>
      </c>
      <c r="CL73" s="86">
        <v>-0.28942903876304626</v>
      </c>
      <c r="CM73" s="86">
        <v>-9.7845613956451416E-2</v>
      </c>
      <c r="CN73" s="86">
        <v>-0.11999329179525375</v>
      </c>
      <c r="CO73" s="86">
        <v>-0.17306625843048096</v>
      </c>
      <c r="CP73" s="86">
        <v>-0.19356279075145721</v>
      </c>
      <c r="CQ73" s="86">
        <v>-0.15406276285648346</v>
      </c>
      <c r="CR73" s="86">
        <v>-1.8059777095913887E-2</v>
      </c>
      <c r="CS73" s="86">
        <v>-3.0328365042805672E-2</v>
      </c>
      <c r="CT73" s="86">
        <v>9.4157122075557709E-2</v>
      </c>
      <c r="CU73" s="86">
        <v>0.15546157956123352</v>
      </c>
      <c r="CV73" s="86">
        <v>-0.10951429605484009</v>
      </c>
      <c r="CW73" s="86">
        <v>-0.11339482665061951</v>
      </c>
      <c r="CX73" s="86">
        <v>-0.50350213050842285</v>
      </c>
      <c r="CY73" s="86">
        <v>-0.72507381439208984</v>
      </c>
      <c r="CZ73" s="86">
        <v>-0.7581794261932373</v>
      </c>
      <c r="DA73" s="86">
        <v>-0.55383127927780151</v>
      </c>
      <c r="DB73" s="86">
        <v>-0.55132114887237549</v>
      </c>
      <c r="DC73" s="86">
        <v>-0.55300921201705933</v>
      </c>
      <c r="DD73" s="86">
        <v>-0.5275689959526062</v>
      </c>
      <c r="DE73" s="86">
        <v>-0.48494493961334229</v>
      </c>
      <c r="DF73" s="86">
        <v>-0.47053715586662292</v>
      </c>
      <c r="DG73" s="86">
        <v>-0.48119655251502991</v>
      </c>
      <c r="DH73" s="86">
        <v>-0.34744143486022949</v>
      </c>
      <c r="DI73" s="86">
        <v>-0.32171759009361267</v>
      </c>
      <c r="DJ73" s="86">
        <v>-0.18942223489284515</v>
      </c>
      <c r="DK73" s="86">
        <v>-7.7308421023190022E-3</v>
      </c>
      <c r="DL73" s="86">
        <v>-2.7764590457081795E-2</v>
      </c>
      <c r="DM73" s="86">
        <v>-7.7148742973804474E-2</v>
      </c>
      <c r="DN73" s="86">
        <v>-9.9006384611129761E-2</v>
      </c>
      <c r="DO73" s="86">
        <v>-6.0857079923152924E-2</v>
      </c>
      <c r="DP73" s="86">
        <v>7.5725749135017395E-2</v>
      </c>
      <c r="DQ73" s="86">
        <v>6.1027977615594864E-2</v>
      </c>
      <c r="DR73" s="86">
        <v>0.19261413812637329</v>
      </c>
      <c r="DS73" s="86">
        <v>0.27210924029350281</v>
      </c>
      <c r="DT73" s="86">
        <v>1.8351675942540169E-2</v>
      </c>
      <c r="DU73" s="86">
        <v>3.1137106940150261E-2</v>
      </c>
      <c r="DV73" s="86">
        <v>-0.34717369079589844</v>
      </c>
      <c r="DW73" s="86">
        <v>-0.55930149555206299</v>
      </c>
      <c r="DX73" s="86">
        <v>-0.58801943063735962</v>
      </c>
      <c r="DY73" s="86">
        <v>-0.31562849879264832</v>
      </c>
      <c r="DZ73" s="86">
        <v>-0.32019537687301636</v>
      </c>
      <c r="EA73" s="86">
        <v>-0.3296312689781189</v>
      </c>
      <c r="EB73" s="86">
        <v>-0.30454891920089722</v>
      </c>
      <c r="EC73" s="86">
        <v>-0.26429945230484009</v>
      </c>
      <c r="ED73" s="86">
        <v>-0.25035524368286133</v>
      </c>
      <c r="EE73" s="86">
        <v>-0.27735978364944458</v>
      </c>
      <c r="EF73" s="86">
        <v>-0.16420929133892059</v>
      </c>
      <c r="EG73" s="86">
        <v>-0.15140882134437561</v>
      </c>
      <c r="EH73" s="86">
        <v>-4.5028302818536758E-2</v>
      </c>
      <c r="EI73" s="86">
        <v>0.1223805770277977</v>
      </c>
      <c r="EJ73" s="86">
        <v>0.1053990051150322</v>
      </c>
      <c r="EK73" s="86">
        <v>6.1340909451246262E-2</v>
      </c>
      <c r="EL73" s="86">
        <v>3.7518054246902466E-2</v>
      </c>
      <c r="EM73" s="86">
        <v>7.3717124760150909E-2</v>
      </c>
      <c r="EN73" s="86">
        <v>0.21113714575767517</v>
      </c>
      <c r="EO73" s="86">
        <v>0.19293202459812164</v>
      </c>
      <c r="EP73" s="86">
        <v>0.33477044105529785</v>
      </c>
      <c r="EQ73" s="86">
        <v>0.44052997231483459</v>
      </c>
      <c r="ER73" s="86">
        <v>0.20296983420848846</v>
      </c>
      <c r="ES73" s="86">
        <v>0.2398182600736618</v>
      </c>
      <c r="ET73" s="86">
        <v>-0.12146023660898209</v>
      </c>
      <c r="EU73" s="86">
        <v>-0.31995254755020142</v>
      </c>
      <c r="EV73" s="86">
        <v>-0.34233537316322327</v>
      </c>
      <c r="EW73" s="86">
        <v>60.854488372802734</v>
      </c>
      <c r="EX73" s="86">
        <v>59.968212127685547</v>
      </c>
      <c r="EY73" s="86">
        <v>59.141330718994141</v>
      </c>
      <c r="EZ73" s="86">
        <v>58.520912170410156</v>
      </c>
      <c r="FA73" s="86">
        <v>57.985218048095703</v>
      </c>
      <c r="FB73" s="86">
        <v>57.300647735595703</v>
      </c>
      <c r="FC73" s="86">
        <v>56.831809997558594</v>
      </c>
      <c r="FD73" s="86">
        <v>57.172988891601563</v>
      </c>
      <c r="FE73" s="86">
        <v>59.487327575683594</v>
      </c>
      <c r="FF73" s="86">
        <v>62.394199371337891</v>
      </c>
      <c r="FG73" s="86">
        <v>65.127548217773438</v>
      </c>
      <c r="FH73" s="86">
        <v>68.20245361328125</v>
      </c>
      <c r="FI73" s="86">
        <v>69.696846008300781</v>
      </c>
      <c r="FJ73" s="86">
        <v>71.900108337402344</v>
      </c>
      <c r="FK73" s="86">
        <v>73.398429870605469</v>
      </c>
      <c r="FL73" s="86">
        <v>74.154830932617188</v>
      </c>
      <c r="FM73" s="86">
        <v>74.001319885253906</v>
      </c>
      <c r="FN73" s="86">
        <v>73.373931884765625</v>
      </c>
      <c r="FO73" s="86">
        <v>72.378868103027344</v>
      </c>
      <c r="FP73" s="86">
        <v>70.7099609375</v>
      </c>
      <c r="FQ73" s="86">
        <v>68.120849609375</v>
      </c>
      <c r="FR73" s="86">
        <v>64.902633666992188</v>
      </c>
      <c r="FS73" s="86">
        <v>63.460865020751953</v>
      </c>
      <c r="FT73" s="86">
        <v>61.902385711669922</v>
      </c>
      <c r="FU73" s="86">
        <v>0.19602477550506592</v>
      </c>
      <c r="FV73" s="86">
        <v>0.19052426517009735</v>
      </c>
      <c r="FW73" s="86">
        <v>0.20596176385879517</v>
      </c>
      <c r="FX73" s="86">
        <v>212.59091186523438</v>
      </c>
      <c r="FY73" s="86">
        <v>1</v>
      </c>
    </row>
    <row r="74" spans="1:181" x14ac:dyDescent="0.25">
      <c r="A74" t="s">
        <v>186</v>
      </c>
      <c r="B74" t="s">
        <v>236</v>
      </c>
      <c r="C74" t="s">
        <v>2</v>
      </c>
      <c r="D74" t="s">
        <v>202</v>
      </c>
      <c r="E74" t="s">
        <v>208</v>
      </c>
      <c r="F74" t="s">
        <v>181</v>
      </c>
      <c r="G74" t="s">
        <v>1</v>
      </c>
      <c r="H74" s="86">
        <v>669</v>
      </c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  <c r="BC74" s="86"/>
      <c r="BD74" s="86"/>
      <c r="BE74" s="86"/>
      <c r="BF74" s="86"/>
      <c r="BG74" s="86"/>
      <c r="BH74" s="86"/>
      <c r="BI74" s="86"/>
      <c r="BJ74" s="86"/>
      <c r="BK74" s="86"/>
      <c r="BL74" s="86"/>
      <c r="BM74" s="86"/>
      <c r="BN74" s="86"/>
      <c r="BO74" s="86"/>
      <c r="BP74" s="86"/>
      <c r="BQ74" s="86"/>
      <c r="BR74" s="86"/>
      <c r="BS74" s="86"/>
      <c r="BT74" s="86"/>
      <c r="BU74" s="86"/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  <c r="EX74" s="86"/>
      <c r="EY74" s="86"/>
      <c r="EZ74" s="86"/>
      <c r="FA74" s="86"/>
      <c r="FB74" s="86"/>
      <c r="FC74" s="86"/>
      <c r="FD74" s="86"/>
      <c r="FE74" s="86"/>
      <c r="FF74" s="86"/>
      <c r="FG74" s="86"/>
      <c r="FH74" s="86"/>
      <c r="FI74" s="86"/>
      <c r="FJ74" s="86"/>
      <c r="FK74" s="86"/>
      <c r="FL74" s="86"/>
      <c r="FM74" s="86"/>
      <c r="FN74" s="86"/>
      <c r="FO74" s="86"/>
      <c r="FP74" s="86"/>
      <c r="FQ74" s="86"/>
      <c r="FR74" s="86"/>
      <c r="FS74" s="86"/>
      <c r="FT74" s="86"/>
      <c r="FU74" s="86"/>
      <c r="FV74" s="86"/>
      <c r="FW74" s="86"/>
      <c r="FX74" s="86">
        <v>38.772727966308594</v>
      </c>
      <c r="FY74" s="86">
        <v>0</v>
      </c>
    </row>
    <row r="75" spans="1:181" x14ac:dyDescent="0.25">
      <c r="A75" t="s">
        <v>186</v>
      </c>
      <c r="B75" t="s">
        <v>236</v>
      </c>
      <c r="C75" t="s">
        <v>2</v>
      </c>
      <c r="D75" t="s">
        <v>202</v>
      </c>
      <c r="E75" t="s">
        <v>208</v>
      </c>
      <c r="F75" t="s">
        <v>182</v>
      </c>
      <c r="G75" t="s">
        <v>1</v>
      </c>
      <c r="H75" s="86">
        <v>3368</v>
      </c>
      <c r="I75" s="86">
        <v>4.1115307807922363</v>
      </c>
      <c r="J75" s="86">
        <v>3.7474174499511719</v>
      </c>
      <c r="K75" s="86">
        <v>3.6155202388763428</v>
      </c>
      <c r="L75" s="86">
        <v>3.4189906120300293</v>
      </c>
      <c r="M75" s="86">
        <v>3.4057810306549072</v>
      </c>
      <c r="N75" s="86">
        <v>3.5553314685821533</v>
      </c>
      <c r="O75" s="86">
        <v>4.0003461837768555</v>
      </c>
      <c r="P75" s="86">
        <v>4.6262755393981934</v>
      </c>
      <c r="Q75" s="86">
        <v>4.845095157623291</v>
      </c>
      <c r="R75" s="86">
        <v>5.0415964126586914</v>
      </c>
      <c r="S75" s="86">
        <v>5.235999584197998</v>
      </c>
      <c r="T75" s="86">
        <v>5.5092158317565918</v>
      </c>
      <c r="U75" s="86">
        <v>5.7055158615112305</v>
      </c>
      <c r="V75" s="86">
        <v>5.8842611312866211</v>
      </c>
      <c r="W75" s="86">
        <v>6.0487303733825684</v>
      </c>
      <c r="X75" s="86">
        <v>6.3453621864318848</v>
      </c>
      <c r="Y75" s="86">
        <v>6.5403118133544922</v>
      </c>
      <c r="Z75" s="86">
        <v>6.6360430717468262</v>
      </c>
      <c r="AA75" s="86">
        <v>6.6863007545471191</v>
      </c>
      <c r="AB75" s="86">
        <v>6.4352755546569824</v>
      </c>
      <c r="AC75" s="86">
        <v>6.2706313133239746</v>
      </c>
      <c r="AD75" s="86">
        <v>6.2161564826965332</v>
      </c>
      <c r="AE75" s="86">
        <v>5.440697193145752</v>
      </c>
      <c r="AF75" s="86">
        <v>4.730888843536377</v>
      </c>
      <c r="AG75" s="86">
        <v>-1.001649022102356</v>
      </c>
      <c r="AH75" s="86">
        <v>-1.0463532209396362</v>
      </c>
      <c r="AI75" s="86">
        <v>-0.98123514652252197</v>
      </c>
      <c r="AJ75" s="86">
        <v>-1.0813689231872559</v>
      </c>
      <c r="AK75" s="86">
        <v>-1.0397374629974365</v>
      </c>
      <c r="AL75" s="86">
        <v>-0.98975062370300293</v>
      </c>
      <c r="AM75" s="86">
        <v>-0.98728346824645996</v>
      </c>
      <c r="AN75" s="86">
        <v>-0.81313854455947876</v>
      </c>
      <c r="AO75" s="86">
        <v>-0.79932916164398193</v>
      </c>
      <c r="AP75" s="86">
        <v>-0.31113684177398682</v>
      </c>
      <c r="AQ75" s="86">
        <v>-0.32381421327590942</v>
      </c>
      <c r="AR75" s="86">
        <v>-0.30933317542076111</v>
      </c>
      <c r="AS75" s="86">
        <v>-0.3216012716293335</v>
      </c>
      <c r="AT75" s="86">
        <v>-0.21944566071033478</v>
      </c>
      <c r="AU75" s="86">
        <v>-0.16542528569698334</v>
      </c>
      <c r="AV75" s="86">
        <v>-3.8578525185585022E-2</v>
      </c>
      <c r="AW75" s="86">
        <v>0.1413724422454834</v>
      </c>
      <c r="AX75" s="86">
        <v>6.6403903067111969E-2</v>
      </c>
      <c r="AY75" s="86">
        <v>-0.1458902508020401</v>
      </c>
      <c r="AZ75" s="86">
        <v>-0.22132319211959839</v>
      </c>
      <c r="BA75" s="86">
        <v>-0.4424818754196167</v>
      </c>
      <c r="BB75" s="86">
        <v>-1.0324589014053345</v>
      </c>
      <c r="BC75" s="86">
        <v>-1.2120360136032104</v>
      </c>
      <c r="BD75" s="86">
        <v>-1.0204612016677856</v>
      </c>
      <c r="BE75" s="86">
        <v>-0.77267670631408691</v>
      </c>
      <c r="BF75" s="86">
        <v>-0.81819486618041992</v>
      </c>
      <c r="BG75" s="86">
        <v>-0.75235450267791748</v>
      </c>
      <c r="BH75" s="86">
        <v>-0.84802758693695068</v>
      </c>
      <c r="BI75" s="86">
        <v>-0.81299638748168945</v>
      </c>
      <c r="BJ75" s="86">
        <v>-0.75507134199142456</v>
      </c>
      <c r="BK75" s="86">
        <v>-0.76237326860427856</v>
      </c>
      <c r="BL75" s="86">
        <v>-0.57780104875564575</v>
      </c>
      <c r="BM75" s="86">
        <v>-0.57076156139373779</v>
      </c>
      <c r="BN75" s="86">
        <v>-0.16031883656978607</v>
      </c>
      <c r="BO75" s="86">
        <v>-0.17394515872001648</v>
      </c>
      <c r="BP75" s="86">
        <v>-0.14650939404964447</v>
      </c>
      <c r="BQ75" s="86">
        <v>-0.14615581929683685</v>
      </c>
      <c r="BR75" s="86">
        <v>-4.7798506915569305E-2</v>
      </c>
      <c r="BS75" s="86">
        <v>8.5745397955179214E-3</v>
      </c>
      <c r="BT75" s="86">
        <v>0.13238237798213959</v>
      </c>
      <c r="BU75" s="86">
        <v>0.31200715899467468</v>
      </c>
      <c r="BV75" s="86">
        <v>0.23682516813278198</v>
      </c>
      <c r="BW75" s="86">
        <v>4.3785069137811661E-2</v>
      </c>
      <c r="BX75" s="86">
        <v>-3.0056647956371307E-2</v>
      </c>
      <c r="BY75" s="86">
        <v>-0.24885401129722595</v>
      </c>
      <c r="BZ75" s="86">
        <v>-0.78826731443405151</v>
      </c>
      <c r="CA75" s="86">
        <v>-0.97079557180404663</v>
      </c>
      <c r="CB75" s="86">
        <v>-0.78240448236465454</v>
      </c>
      <c r="CC75" s="86">
        <v>-0.61409115791320801</v>
      </c>
      <c r="CD75" s="86">
        <v>-0.66017305850982666</v>
      </c>
      <c r="CE75" s="86">
        <v>-0.59383249282836914</v>
      </c>
      <c r="CF75" s="86">
        <v>-0.68641608953475952</v>
      </c>
      <c r="CG75" s="86">
        <v>-0.6559562087059021</v>
      </c>
      <c r="CH75" s="86">
        <v>-0.5925331711769104</v>
      </c>
      <c r="CI75" s="86">
        <v>-0.60660117864608765</v>
      </c>
      <c r="CJ75" s="86">
        <v>-0.41480699181556702</v>
      </c>
      <c r="CK75" s="86">
        <v>-0.41245630383491516</v>
      </c>
      <c r="CL75" s="86">
        <v>-5.5862732231616974E-2</v>
      </c>
      <c r="CM75" s="86">
        <v>-7.0146314799785614E-2</v>
      </c>
      <c r="CN75" s="86">
        <v>-3.3738140016794205E-2</v>
      </c>
      <c r="CO75" s="86">
        <v>-2.4642826989293098E-2</v>
      </c>
      <c r="CP75" s="86">
        <v>7.1083784103393555E-2</v>
      </c>
      <c r="CQ75" s="86">
        <v>0.12908628582954407</v>
      </c>
      <c r="CR75" s="86">
        <v>0.25078937411308289</v>
      </c>
      <c r="CS75" s="86">
        <v>0.43018826842308044</v>
      </c>
      <c r="CT75" s="86">
        <v>0.35485842823982239</v>
      </c>
      <c r="CU75" s="86">
        <v>0.17515361309051514</v>
      </c>
      <c r="CV75" s="86">
        <v>0.10241397470235825</v>
      </c>
      <c r="CW75" s="86">
        <v>-0.11474795639514923</v>
      </c>
      <c r="CX75" s="86">
        <v>-0.61914098262786865</v>
      </c>
      <c r="CY75" s="86">
        <v>-0.80371320247650146</v>
      </c>
      <c r="CZ75" s="86">
        <v>-0.6175270676612854</v>
      </c>
      <c r="DA75" s="86">
        <v>-0.45550563931465149</v>
      </c>
      <c r="DB75" s="86">
        <v>-0.5021512508392334</v>
      </c>
      <c r="DC75" s="86">
        <v>-0.4353104829788208</v>
      </c>
      <c r="DD75" s="86">
        <v>-0.52480459213256836</v>
      </c>
      <c r="DE75" s="86">
        <v>-0.49891602993011475</v>
      </c>
      <c r="DF75" s="86">
        <v>-0.42999500036239624</v>
      </c>
      <c r="DG75" s="86">
        <v>-0.45082908868789673</v>
      </c>
      <c r="DH75" s="86">
        <v>-0.25181296467781067</v>
      </c>
      <c r="DI75" s="86">
        <v>-0.25415104627609253</v>
      </c>
      <c r="DJ75" s="86">
        <v>4.8593364655971527E-2</v>
      </c>
      <c r="DK75" s="86">
        <v>3.3652529120445251E-2</v>
      </c>
      <c r="DL75" s="86">
        <v>7.9033121466636658E-2</v>
      </c>
      <c r="DM75" s="86">
        <v>9.6870161592960358E-2</v>
      </c>
      <c r="DN75" s="86">
        <v>0.18996608257293701</v>
      </c>
      <c r="DO75" s="86">
        <v>0.24959802627563477</v>
      </c>
      <c r="DP75" s="86">
        <v>0.36919638514518738</v>
      </c>
      <c r="DQ75" s="86">
        <v>0.54836934804916382</v>
      </c>
      <c r="DR75" s="86">
        <v>0.47289168834686279</v>
      </c>
      <c r="DS75" s="86">
        <v>0.30652216076850891</v>
      </c>
      <c r="DT75" s="86">
        <v>0.2348845899105072</v>
      </c>
      <c r="DU75" s="86">
        <v>1.9358104094862938E-2</v>
      </c>
      <c r="DV75" s="86">
        <v>-0.4500146210193634</v>
      </c>
      <c r="DW75" s="86">
        <v>-0.6366308331489563</v>
      </c>
      <c r="DX75" s="86">
        <v>-0.45264965295791626</v>
      </c>
      <c r="DY75" s="86">
        <v>-0.22653332352638245</v>
      </c>
      <c r="DZ75" s="86">
        <v>-0.2739928662776947</v>
      </c>
      <c r="EA75" s="86">
        <v>-0.2064298689365387</v>
      </c>
      <c r="EB75" s="86">
        <v>-0.2914632260799408</v>
      </c>
      <c r="EC75" s="86">
        <v>-0.27217495441436768</v>
      </c>
      <c r="ED75" s="86">
        <v>-0.19531571865081787</v>
      </c>
      <c r="EE75" s="86">
        <v>-0.22591890394687653</v>
      </c>
      <c r="EF75" s="86">
        <v>-1.6475452110171318E-2</v>
      </c>
      <c r="EG75" s="86">
        <v>-2.5583429262042046E-2</v>
      </c>
      <c r="EH75" s="86">
        <v>0.19941137731075287</v>
      </c>
      <c r="EI75" s="86">
        <v>0.183521568775177</v>
      </c>
      <c r="EJ75" s="86">
        <v>0.2418569028377533</v>
      </c>
      <c r="EK75" s="86">
        <v>0.2723156213760376</v>
      </c>
      <c r="EL75" s="86">
        <v>0.36161321401596069</v>
      </c>
      <c r="EM75" s="86">
        <v>0.42359784245491028</v>
      </c>
      <c r="EN75" s="86">
        <v>0.5401572585105896</v>
      </c>
      <c r="EO75" s="86">
        <v>0.71900409460067749</v>
      </c>
      <c r="EP75" s="86">
        <v>0.64331293106079102</v>
      </c>
      <c r="EQ75" s="86">
        <v>0.49619746208190918</v>
      </c>
      <c r="ER75" s="86">
        <v>0.42615112662315369</v>
      </c>
      <c r="ES75" s="86">
        <v>0.21298594772815704</v>
      </c>
      <c r="ET75" s="86">
        <v>-0.20582304894924164</v>
      </c>
      <c r="EU75" s="86">
        <v>-0.39539042115211487</v>
      </c>
      <c r="EV75" s="86">
        <v>-0.21459288895130157</v>
      </c>
      <c r="EW75" s="86">
        <v>61.281749725341797</v>
      </c>
      <c r="EX75" s="86">
        <v>60.394622802734375</v>
      </c>
      <c r="EY75" s="86">
        <v>59.231410980224609</v>
      </c>
      <c r="EZ75" s="86">
        <v>58.218292236328125</v>
      </c>
      <c r="FA75" s="86">
        <v>57.341911315917969</v>
      </c>
      <c r="FB75" s="86">
        <v>56.561130523681641</v>
      </c>
      <c r="FC75" s="86">
        <v>55.996540069580078</v>
      </c>
      <c r="FD75" s="86">
        <v>56.683219909667969</v>
      </c>
      <c r="FE75" s="86">
        <v>59.680637359619141</v>
      </c>
      <c r="FF75" s="86">
        <v>63.709377288818359</v>
      </c>
      <c r="FG75" s="86">
        <v>68.02130126953125</v>
      </c>
      <c r="FH75" s="86">
        <v>72.443077087402344</v>
      </c>
      <c r="FI75" s="86">
        <v>76.594337463378906</v>
      </c>
      <c r="FJ75" s="86">
        <v>80.506607055664063</v>
      </c>
      <c r="FK75" s="86">
        <v>82.875816345214844</v>
      </c>
      <c r="FL75" s="86">
        <v>83.852821350097656</v>
      </c>
      <c r="FM75" s="86">
        <v>83.5496826171875</v>
      </c>
      <c r="FN75" s="86">
        <v>82.164596557617188</v>
      </c>
      <c r="FO75" s="86">
        <v>80.123695373535156</v>
      </c>
      <c r="FP75" s="86">
        <v>77.020355224609375</v>
      </c>
      <c r="FQ75" s="86">
        <v>72.711776733398438</v>
      </c>
      <c r="FR75" s="86">
        <v>67.896148681640625</v>
      </c>
      <c r="FS75" s="86">
        <v>64.992050170898438</v>
      </c>
      <c r="FT75" s="86">
        <v>62.953304290771484</v>
      </c>
      <c r="FU75" s="86">
        <v>0.20979583263397217</v>
      </c>
      <c r="FV75" s="86">
        <v>0.21710625290870667</v>
      </c>
      <c r="FW75" s="86">
        <v>0.22571983933448792</v>
      </c>
      <c r="FX75" s="86">
        <v>378.1363525390625</v>
      </c>
      <c r="FY75" s="86">
        <v>1</v>
      </c>
    </row>
    <row r="76" spans="1:181" x14ac:dyDescent="0.25">
      <c r="A76" t="s">
        <v>186</v>
      </c>
      <c r="B76" t="s">
        <v>236</v>
      </c>
      <c r="C76" t="s">
        <v>2</v>
      </c>
      <c r="D76" t="s">
        <v>202</v>
      </c>
      <c r="E76" t="s">
        <v>208</v>
      </c>
      <c r="F76" t="s">
        <v>183</v>
      </c>
      <c r="G76" t="s">
        <v>1</v>
      </c>
      <c r="H76" s="86">
        <v>3903</v>
      </c>
      <c r="I76" s="86">
        <v>7.515526294708252</v>
      </c>
      <c r="J76" s="86">
        <v>6.7528290748596191</v>
      </c>
      <c r="K76" s="86">
        <v>6.3641724586486816</v>
      </c>
      <c r="L76" s="86">
        <v>5.9085817337036133</v>
      </c>
      <c r="M76" s="86">
        <v>5.5189003944396973</v>
      </c>
      <c r="N76" s="86">
        <v>5.5041642189025879</v>
      </c>
      <c r="O76" s="86">
        <v>5.527247428894043</v>
      </c>
      <c r="P76" s="86">
        <v>5.6420865058898926</v>
      </c>
      <c r="Q76" s="86">
        <v>6.0025205612182617</v>
      </c>
      <c r="R76" s="86">
        <v>6.1731219291687012</v>
      </c>
      <c r="S76" s="86">
        <v>6.7094621658325195</v>
      </c>
      <c r="T76" s="86">
        <v>7.3080711364746094</v>
      </c>
      <c r="U76" s="86">
        <v>7.8862543106079102</v>
      </c>
      <c r="V76" s="86">
        <v>8.6278543472290039</v>
      </c>
      <c r="W76" s="86">
        <v>9.3435468673706055</v>
      </c>
      <c r="X76" s="86">
        <v>10.148411750793457</v>
      </c>
      <c r="Y76" s="86">
        <v>10.650534629821777</v>
      </c>
      <c r="Z76" s="86">
        <v>11.514758110046387</v>
      </c>
      <c r="AA76" s="86">
        <v>11.759127616882324</v>
      </c>
      <c r="AB76" s="86">
        <v>11.530383110046387</v>
      </c>
      <c r="AC76" s="86">
        <v>11.021110534667969</v>
      </c>
      <c r="AD76" s="86">
        <v>10.806490898132324</v>
      </c>
      <c r="AE76" s="86">
        <v>9.809391975402832</v>
      </c>
      <c r="AF76" s="86">
        <v>8.5652494430541992</v>
      </c>
      <c r="AG76" s="86">
        <v>-0.99756705760955811</v>
      </c>
      <c r="AH76" s="86">
        <v>-0.93038839101791382</v>
      </c>
      <c r="AI76" s="86">
        <v>-0.731231689453125</v>
      </c>
      <c r="AJ76" s="86">
        <v>-0.84271770715713501</v>
      </c>
      <c r="AK76" s="86">
        <v>-1.1277934312820435</v>
      </c>
      <c r="AL76" s="86">
        <v>-1.3601847887039185</v>
      </c>
      <c r="AM76" s="86">
        <v>-1.4438858032226563</v>
      </c>
      <c r="AN76" s="86">
        <v>-1.7030143737792969</v>
      </c>
      <c r="AO76" s="86">
        <v>-1.5835983753204346</v>
      </c>
      <c r="AP76" s="86">
        <v>-1.5169343948364258</v>
      </c>
      <c r="AQ76" s="86">
        <v>-1.5436092615127563</v>
      </c>
      <c r="AR76" s="86">
        <v>-1.5258349180221558</v>
      </c>
      <c r="AS76" s="86">
        <v>-1.6564061641693115</v>
      </c>
      <c r="AT76" s="86">
        <v>-1.5491665601730347</v>
      </c>
      <c r="AU76" s="86">
        <v>-1.3354408740997314</v>
      </c>
      <c r="AV76" s="86">
        <v>-0.90170383453369141</v>
      </c>
      <c r="AW76" s="86">
        <v>-0.42028188705444336</v>
      </c>
      <c r="AX76" s="86">
        <v>-8.7561175227165222E-2</v>
      </c>
      <c r="AY76" s="86">
        <v>0.24702471494674683</v>
      </c>
      <c r="AZ76" s="86">
        <v>0.57299578189849854</v>
      </c>
      <c r="BA76" s="86">
        <v>0.28965899348258972</v>
      </c>
      <c r="BB76" s="86">
        <v>-0.48394468426704407</v>
      </c>
      <c r="BC76" s="86">
        <v>-0.7398679256439209</v>
      </c>
      <c r="BD76" s="86">
        <v>-1.0614783763885498</v>
      </c>
      <c r="BE76" s="86">
        <v>-0.5819094181060791</v>
      </c>
      <c r="BF76" s="86">
        <v>-0.56764525175094604</v>
      </c>
      <c r="BG76" s="86">
        <v>-0.40507376194000244</v>
      </c>
      <c r="BH76" s="86">
        <v>-0.55103039741516113</v>
      </c>
      <c r="BI76" s="86">
        <v>-0.85630351305007935</v>
      </c>
      <c r="BJ76" s="86">
        <v>-1.045994758605957</v>
      </c>
      <c r="BK76" s="86">
        <v>-1.1375195980072021</v>
      </c>
      <c r="BL76" s="86">
        <v>-1.391942024230957</v>
      </c>
      <c r="BM76" s="86">
        <v>-1.3063163757324219</v>
      </c>
      <c r="BN76" s="86">
        <v>-1.2566847801208496</v>
      </c>
      <c r="BO76" s="86">
        <v>-1.27254319190979</v>
      </c>
      <c r="BP76" s="86">
        <v>-1.2347108125686646</v>
      </c>
      <c r="BQ76" s="86">
        <v>-1.3494012355804443</v>
      </c>
      <c r="BR76" s="86">
        <v>-1.2394018173217773</v>
      </c>
      <c r="BS76" s="86">
        <v>-1.0499650239944458</v>
      </c>
      <c r="BT76" s="86">
        <v>-0.61098003387451172</v>
      </c>
      <c r="BU76" s="86">
        <v>-0.11861574649810791</v>
      </c>
      <c r="BV76" s="86">
        <v>0.27593317627906799</v>
      </c>
      <c r="BW76" s="86">
        <v>0.60330444574356079</v>
      </c>
      <c r="BX76" s="86">
        <v>0.9388967752456665</v>
      </c>
      <c r="BY76" s="86">
        <v>0.71139174699783325</v>
      </c>
      <c r="BZ76" s="86">
        <v>-5.8984026312828064E-2</v>
      </c>
      <c r="CA76" s="86">
        <v>-0.29123887419700623</v>
      </c>
      <c r="CB76" s="86">
        <v>-0.61580514907836914</v>
      </c>
      <c r="CC76" s="86">
        <v>-0.29402616620063782</v>
      </c>
      <c r="CD76" s="86">
        <v>-0.31641048192977905</v>
      </c>
      <c r="CE76" s="86">
        <v>-0.17917776107788086</v>
      </c>
      <c r="CF76" s="86">
        <v>-0.34900861978530884</v>
      </c>
      <c r="CG76" s="86">
        <v>-0.66827040910720825</v>
      </c>
      <c r="CH76" s="86">
        <v>-0.82838767766952515</v>
      </c>
      <c r="CI76" s="86">
        <v>-0.92533135414123535</v>
      </c>
      <c r="CJ76" s="86">
        <v>-1.1764942407608032</v>
      </c>
      <c r="CK76" s="86">
        <v>-1.1142717599868774</v>
      </c>
      <c r="CL76" s="86">
        <v>-1.0764367580413818</v>
      </c>
      <c r="CM76" s="86">
        <v>-1.084803581237793</v>
      </c>
      <c r="CN76" s="86">
        <v>-1.0330791473388672</v>
      </c>
      <c r="CO76" s="86">
        <v>-1.1367706060409546</v>
      </c>
      <c r="CP76" s="86">
        <v>-1.0248597860336304</v>
      </c>
      <c r="CQ76" s="86">
        <v>-0.8522452712059021</v>
      </c>
      <c r="CR76" s="86">
        <v>-0.40962561964988708</v>
      </c>
      <c r="CS76" s="86">
        <v>9.0317308902740479E-2</v>
      </c>
      <c r="CT76" s="86">
        <v>0.52768826484680176</v>
      </c>
      <c r="CU76" s="86">
        <v>0.85006272792816162</v>
      </c>
      <c r="CV76" s="86">
        <v>1.1923186779022217</v>
      </c>
      <c r="CW76" s="86">
        <v>1.0034825801849365</v>
      </c>
      <c r="CX76" s="86">
        <v>0.23534242808818817</v>
      </c>
      <c r="CY76" s="86">
        <v>1.9480209797620773E-2</v>
      </c>
      <c r="CZ76" s="86">
        <v>-0.30713328719139099</v>
      </c>
      <c r="DA76" s="86">
        <v>-6.1429310590028763E-3</v>
      </c>
      <c r="DB76" s="86">
        <v>-6.5175697207450867E-2</v>
      </c>
      <c r="DC76" s="86">
        <v>4.6718236058950424E-2</v>
      </c>
      <c r="DD76" s="86">
        <v>-0.14698685705661774</v>
      </c>
      <c r="DE76" s="86">
        <v>-0.48023733496665955</v>
      </c>
      <c r="DF76" s="86">
        <v>-0.61078059673309326</v>
      </c>
      <c r="DG76" s="86">
        <v>-0.71314305067062378</v>
      </c>
      <c r="DH76" s="86">
        <v>-0.96104651689529419</v>
      </c>
      <c r="DI76" s="86">
        <v>-0.92222714424133301</v>
      </c>
      <c r="DJ76" s="86">
        <v>-0.89618867635726929</v>
      </c>
      <c r="DK76" s="86">
        <v>-0.89706403017044067</v>
      </c>
      <c r="DL76" s="86">
        <v>-0.83144748210906982</v>
      </c>
      <c r="DM76" s="86">
        <v>-0.92413991689682007</v>
      </c>
      <c r="DN76" s="86">
        <v>-0.81031769514083862</v>
      </c>
      <c r="DO76" s="86">
        <v>-0.6545255184173584</v>
      </c>
      <c r="DP76" s="86">
        <v>-0.20827120542526245</v>
      </c>
      <c r="DQ76" s="86">
        <v>0.29925036430358887</v>
      </c>
      <c r="DR76" s="86">
        <v>0.77944332361221313</v>
      </c>
      <c r="DS76" s="86">
        <v>1.0968209505081177</v>
      </c>
      <c r="DT76" s="86">
        <v>1.4457405805587769</v>
      </c>
      <c r="DU76" s="86">
        <v>1.295573353767395</v>
      </c>
      <c r="DV76" s="86">
        <v>0.52966886758804321</v>
      </c>
      <c r="DW76" s="86">
        <v>0.33019930124282837</v>
      </c>
      <c r="DX76" s="86">
        <v>1.5385880833491683E-3</v>
      </c>
      <c r="DY76" s="86">
        <v>0.40951472520828247</v>
      </c>
      <c r="DZ76" s="86">
        <v>0.29756742715835571</v>
      </c>
      <c r="EA76" s="86">
        <v>0.37287616729736328</v>
      </c>
      <c r="EB76" s="86">
        <v>0.14470048248767853</v>
      </c>
      <c r="EC76" s="86">
        <v>-0.20874743163585663</v>
      </c>
      <c r="ED76" s="86">
        <v>-0.29659050703048706</v>
      </c>
      <c r="EE76" s="86">
        <v>-0.40677690505981445</v>
      </c>
      <c r="EF76" s="86">
        <v>-0.64997416734695435</v>
      </c>
      <c r="EG76" s="86">
        <v>-0.64494514465332031</v>
      </c>
      <c r="EH76" s="86">
        <v>-0.63593912124633789</v>
      </c>
      <c r="EI76" s="86">
        <v>-0.62599790096282959</v>
      </c>
      <c r="EJ76" s="86">
        <v>-0.54032337665557861</v>
      </c>
      <c r="EK76" s="86">
        <v>-0.61713498830795288</v>
      </c>
      <c r="EL76" s="86">
        <v>-0.50055301189422607</v>
      </c>
      <c r="EM76" s="86">
        <v>-0.36904963850975037</v>
      </c>
      <c r="EN76" s="86">
        <v>8.2452587783336639E-2</v>
      </c>
      <c r="EO76" s="86">
        <v>0.60091650485992432</v>
      </c>
      <c r="EP76" s="86">
        <v>1.1429376602172852</v>
      </c>
      <c r="EQ76" s="86">
        <v>1.4531008005142212</v>
      </c>
      <c r="ER76" s="86">
        <v>1.8116415739059448</v>
      </c>
      <c r="ES76" s="86">
        <v>1.7173061370849609</v>
      </c>
      <c r="ET76" s="86">
        <v>0.95462954044342041</v>
      </c>
      <c r="EU76" s="86">
        <v>0.77882832288742065</v>
      </c>
      <c r="EV76" s="86">
        <v>0.44721174240112305</v>
      </c>
      <c r="EW76" s="86">
        <v>73.226966857910156</v>
      </c>
      <c r="EX76" s="86">
        <v>71.881019592285156</v>
      </c>
      <c r="EY76" s="86">
        <v>70.293083190917969</v>
      </c>
      <c r="EZ76" s="86">
        <v>68.971855163574219</v>
      </c>
      <c r="FA76" s="86">
        <v>67.66064453125</v>
      </c>
      <c r="FB76" s="86">
        <v>66.052215576171875</v>
      </c>
      <c r="FC76" s="86">
        <v>64.968368530273438</v>
      </c>
      <c r="FD76" s="86">
        <v>65.656402587890625</v>
      </c>
      <c r="FE76" s="86">
        <v>68.861640930175781</v>
      </c>
      <c r="FF76" s="86">
        <v>72.817779541015625</v>
      </c>
      <c r="FG76" s="86">
        <v>77.101478576660156</v>
      </c>
      <c r="FH76" s="86">
        <v>81.078575134277344</v>
      </c>
      <c r="FI76" s="86">
        <v>84.560134887695313</v>
      </c>
      <c r="FJ76" s="86">
        <v>87.515640258789063</v>
      </c>
      <c r="FK76" s="86">
        <v>89.616783142089844</v>
      </c>
      <c r="FL76" s="86">
        <v>91.014480590820313</v>
      </c>
      <c r="FM76" s="86">
        <v>91.941764831542969</v>
      </c>
      <c r="FN76" s="86">
        <v>91.841690063476563</v>
      </c>
      <c r="FO76" s="86">
        <v>90.921585083007813</v>
      </c>
      <c r="FP76" s="86">
        <v>88.761322021484375</v>
      </c>
      <c r="FQ76" s="86">
        <v>84.893325805664063</v>
      </c>
      <c r="FR76" s="86">
        <v>80.723030090332031</v>
      </c>
      <c r="FS76" s="86">
        <v>77.917320251464844</v>
      </c>
      <c r="FT76" s="86">
        <v>75.407356262207031</v>
      </c>
      <c r="FU76" s="86">
        <v>0.31766912341117859</v>
      </c>
      <c r="FV76" s="86">
        <v>0.43724235892295837</v>
      </c>
      <c r="FW76" s="86">
        <v>0.31840243935585022</v>
      </c>
      <c r="FX76" s="86">
        <v>281.72726440429688</v>
      </c>
      <c r="FY76" s="86">
        <v>1</v>
      </c>
    </row>
    <row r="77" spans="1:181" x14ac:dyDescent="0.25">
      <c r="A77" t="s">
        <v>186</v>
      </c>
      <c r="B77" t="s">
        <v>236</v>
      </c>
      <c r="C77" t="s">
        <v>2</v>
      </c>
      <c r="D77" t="s">
        <v>202</v>
      </c>
      <c r="E77" t="s">
        <v>208</v>
      </c>
      <c r="F77" t="s">
        <v>184</v>
      </c>
      <c r="G77" t="s">
        <v>1</v>
      </c>
      <c r="H77" s="86">
        <v>2724</v>
      </c>
      <c r="I77" s="86">
        <v>5.3129129409790039</v>
      </c>
      <c r="J77" s="86">
        <v>4.7129521369934082</v>
      </c>
      <c r="K77" s="86">
        <v>4.4019131660461426</v>
      </c>
      <c r="L77" s="86">
        <v>4.2091207504272461</v>
      </c>
      <c r="M77" s="86">
        <v>4.1044430732727051</v>
      </c>
      <c r="N77" s="86">
        <v>4.1953525543212891</v>
      </c>
      <c r="O77" s="86">
        <v>4.5373735427856445</v>
      </c>
      <c r="P77" s="86">
        <v>4.7654986381530762</v>
      </c>
      <c r="Q77" s="86">
        <v>5.2036075592041016</v>
      </c>
      <c r="R77" s="86">
        <v>5.436701774597168</v>
      </c>
      <c r="S77" s="86">
        <v>6.1130189895629883</v>
      </c>
      <c r="T77" s="86">
        <v>6.7769989967346191</v>
      </c>
      <c r="U77" s="86">
        <v>7.2423458099365234</v>
      </c>
      <c r="V77" s="86">
        <v>7.9116353988647461</v>
      </c>
      <c r="W77" s="86">
        <v>8.6872692108154297</v>
      </c>
      <c r="X77" s="86">
        <v>9.3904657363891602</v>
      </c>
      <c r="Y77" s="86">
        <v>10.122762680053711</v>
      </c>
      <c r="Z77" s="86">
        <v>10.306502342224121</v>
      </c>
      <c r="AA77" s="86">
        <v>10.082625389099121</v>
      </c>
      <c r="AB77" s="86">
        <v>9.4083051681518555</v>
      </c>
      <c r="AC77" s="86">
        <v>8.655853271484375</v>
      </c>
      <c r="AD77" s="86">
        <v>8.2293720245361328</v>
      </c>
      <c r="AE77" s="86">
        <v>7.2220649719238281</v>
      </c>
      <c r="AF77" s="86">
        <v>6.0941629409790039</v>
      </c>
      <c r="AG77" s="86">
        <v>-0.63370651006698608</v>
      </c>
      <c r="AH77" s="86">
        <v>-0.68718576431274414</v>
      </c>
      <c r="AI77" s="86">
        <v>-0.67140966653823853</v>
      </c>
      <c r="AJ77" s="86">
        <v>-0.5914301872253418</v>
      </c>
      <c r="AK77" s="86">
        <v>-0.52020233869552612</v>
      </c>
      <c r="AL77" s="86">
        <v>-0.50812685489654541</v>
      </c>
      <c r="AM77" s="86">
        <v>-0.43097642064094543</v>
      </c>
      <c r="AN77" s="86">
        <v>-0.7097746729850769</v>
      </c>
      <c r="AO77" s="86">
        <v>-0.75880926847457886</v>
      </c>
      <c r="AP77" s="86">
        <v>-0.89886921644210815</v>
      </c>
      <c r="AQ77" s="86">
        <v>-0.75725048780441284</v>
      </c>
      <c r="AR77" s="86">
        <v>-0.76829665899276733</v>
      </c>
      <c r="AS77" s="86">
        <v>-0.97753721475601196</v>
      </c>
      <c r="AT77" s="86">
        <v>-0.69478100538253784</v>
      </c>
      <c r="AU77" s="86">
        <v>-0.36033153533935547</v>
      </c>
      <c r="AV77" s="86">
        <v>-9.9365569651126862E-2</v>
      </c>
      <c r="AW77" s="86">
        <v>0.37426877021789551</v>
      </c>
      <c r="AX77" s="86">
        <v>0.18457524478435516</v>
      </c>
      <c r="AY77" s="86">
        <v>2.1005610004067421E-2</v>
      </c>
      <c r="AZ77" s="86">
        <v>7.8545562922954559E-2</v>
      </c>
      <c r="BA77" s="86">
        <v>-7.7957071363925934E-2</v>
      </c>
      <c r="BB77" s="86">
        <v>-0.37403717637062073</v>
      </c>
      <c r="BC77" s="86">
        <v>-0.77299028635025024</v>
      </c>
      <c r="BD77" s="86">
        <v>-0.81830424070358276</v>
      </c>
      <c r="BE77" s="86">
        <v>-0.39189159870147705</v>
      </c>
      <c r="BF77" s="86">
        <v>-0.45783159136772156</v>
      </c>
      <c r="BG77" s="86">
        <v>-0.4435293972492218</v>
      </c>
      <c r="BH77" s="86">
        <v>-0.36919271945953369</v>
      </c>
      <c r="BI77" s="86">
        <v>-0.30393898487091064</v>
      </c>
      <c r="BJ77" s="86">
        <v>-0.28862091898918152</v>
      </c>
      <c r="BK77" s="86">
        <v>-0.21183948218822479</v>
      </c>
      <c r="BL77" s="86">
        <v>-0.4855099618434906</v>
      </c>
      <c r="BM77" s="86">
        <v>-0.52005499601364136</v>
      </c>
      <c r="BN77" s="86">
        <v>-0.63716185092926025</v>
      </c>
      <c r="BO77" s="86">
        <v>-0.46714472770690918</v>
      </c>
      <c r="BP77" s="86">
        <v>-0.47328191995620728</v>
      </c>
      <c r="BQ77" s="86">
        <v>-0.6634553074836731</v>
      </c>
      <c r="BR77" s="86">
        <v>-0.37440890073776245</v>
      </c>
      <c r="BS77" s="86">
        <v>-4.3639004230499268E-2</v>
      </c>
      <c r="BT77" s="86">
        <v>0.20250706374645233</v>
      </c>
      <c r="BU77" s="86">
        <v>0.67890971899032593</v>
      </c>
      <c r="BV77" s="86">
        <v>0.4950275719165802</v>
      </c>
      <c r="BW77" s="86">
        <v>0.3325163722038269</v>
      </c>
      <c r="BX77" s="86">
        <v>0.35957655310630798</v>
      </c>
      <c r="BY77" s="86">
        <v>0.19604167342185974</v>
      </c>
      <c r="BZ77" s="86">
        <v>-0.11230228841304779</v>
      </c>
      <c r="CA77" s="86">
        <v>-0.49859365820884705</v>
      </c>
      <c r="CB77" s="86">
        <v>-0.55460131168365479</v>
      </c>
      <c r="CC77" s="86">
        <v>-0.22441130876541138</v>
      </c>
      <c r="CD77" s="86">
        <v>-0.29898160696029663</v>
      </c>
      <c r="CE77" s="86">
        <v>-0.28570020198822021</v>
      </c>
      <c r="CF77" s="86">
        <v>-0.2152717113494873</v>
      </c>
      <c r="CG77" s="86">
        <v>-0.15415564179420471</v>
      </c>
      <c r="CH77" s="86">
        <v>-0.13659179210662842</v>
      </c>
      <c r="CI77" s="86">
        <v>-6.0065895318984985E-2</v>
      </c>
      <c r="CJ77" s="86">
        <v>-0.33018490672111511</v>
      </c>
      <c r="CK77" s="86">
        <v>-0.35469457507133484</v>
      </c>
      <c r="CL77" s="86">
        <v>-0.45590409636497498</v>
      </c>
      <c r="CM77" s="86">
        <v>-0.2662183940410614</v>
      </c>
      <c r="CN77" s="86">
        <v>-0.26895561814308167</v>
      </c>
      <c r="CO77" s="86">
        <v>-0.44592314958572388</v>
      </c>
      <c r="CP77" s="86">
        <v>-0.15252019464969635</v>
      </c>
      <c r="CQ77" s="86">
        <v>0.17570129036903381</v>
      </c>
      <c r="CR77" s="86">
        <v>0.41158312559127808</v>
      </c>
      <c r="CS77" s="86">
        <v>0.88990312814712524</v>
      </c>
      <c r="CT77" s="86">
        <v>0.71004593372344971</v>
      </c>
      <c r="CU77" s="86">
        <v>0.54826778173446655</v>
      </c>
      <c r="CV77" s="86">
        <v>0.55421775579452515</v>
      </c>
      <c r="CW77" s="86">
        <v>0.38581237196922302</v>
      </c>
      <c r="CX77" s="86">
        <v>6.8974487483501434E-2</v>
      </c>
      <c r="CY77" s="86">
        <v>-0.30854737758636475</v>
      </c>
      <c r="CZ77" s="86">
        <v>-0.37196147441864014</v>
      </c>
      <c r="DA77" s="86">
        <v>-5.6931018829345703E-2</v>
      </c>
      <c r="DB77" s="86">
        <v>-0.14013160765171051</v>
      </c>
      <c r="DC77" s="86">
        <v>-0.12787100672721863</v>
      </c>
      <c r="DD77" s="86">
        <v>-6.1350706964731216E-2</v>
      </c>
      <c r="DE77" s="86">
        <v>-4.3722926639020443E-3</v>
      </c>
      <c r="DF77" s="86">
        <v>1.5437345951795578E-2</v>
      </c>
      <c r="DG77" s="86">
        <v>9.1707691550254822E-2</v>
      </c>
      <c r="DH77" s="86">
        <v>-0.17485985159873962</v>
      </c>
      <c r="DI77" s="86">
        <v>-0.18933412432670593</v>
      </c>
      <c r="DJ77" s="86">
        <v>-0.2746463418006897</v>
      </c>
      <c r="DK77" s="86">
        <v>-6.5292045474052429E-2</v>
      </c>
      <c r="DL77" s="86">
        <v>-6.4629316329956055E-2</v>
      </c>
      <c r="DM77" s="86">
        <v>-0.22839099168777466</v>
      </c>
      <c r="DN77" s="86">
        <v>6.9368526339530945E-2</v>
      </c>
      <c r="DO77" s="86">
        <v>0.39504158496856689</v>
      </c>
      <c r="DP77" s="86">
        <v>0.62065917253494263</v>
      </c>
      <c r="DQ77" s="86">
        <v>1.1008964776992798</v>
      </c>
      <c r="DR77" s="86">
        <v>0.92506426572799683</v>
      </c>
      <c r="DS77" s="86">
        <v>0.7640191912651062</v>
      </c>
      <c r="DT77" s="86">
        <v>0.7488589882850647</v>
      </c>
      <c r="DU77" s="86">
        <v>0.57558304071426392</v>
      </c>
      <c r="DV77" s="86">
        <v>0.25025126338005066</v>
      </c>
      <c r="DW77" s="86">
        <v>-0.11850111186504364</v>
      </c>
      <c r="DX77" s="86">
        <v>-0.18932162225246429</v>
      </c>
      <c r="DY77" s="86">
        <v>0.18488392233848572</v>
      </c>
      <c r="DZ77" s="86">
        <v>8.9222542941570282E-2</v>
      </c>
      <c r="EA77" s="86">
        <v>0.10000927746295929</v>
      </c>
      <c r="EB77" s="86">
        <v>0.16088677942752838</v>
      </c>
      <c r="EC77" s="86">
        <v>0.21189107000827789</v>
      </c>
      <c r="ED77" s="86">
        <v>0.23494327068328857</v>
      </c>
      <c r="EE77" s="86">
        <v>0.31084463000297546</v>
      </c>
      <c r="EF77" s="86">
        <v>4.9404874444007874E-2</v>
      </c>
      <c r="EG77" s="86">
        <v>4.9420099705457687E-2</v>
      </c>
      <c r="EH77" s="86">
        <v>-1.2938949279487133E-2</v>
      </c>
      <c r="EI77" s="86">
        <v>0.22481368482112885</v>
      </c>
      <c r="EJ77" s="86">
        <v>0.23038540780544281</v>
      </c>
      <c r="EK77" s="86">
        <v>8.5690893232822418E-2</v>
      </c>
      <c r="EL77" s="86">
        <v>0.38974058628082275</v>
      </c>
      <c r="EM77" s="86">
        <v>0.7117341160774231</v>
      </c>
      <c r="EN77" s="86">
        <v>0.9225318431854248</v>
      </c>
      <c r="EO77" s="86">
        <v>1.405537486076355</v>
      </c>
      <c r="EP77" s="86">
        <v>1.2355166673660278</v>
      </c>
      <c r="EQ77" s="86">
        <v>1.075529932975769</v>
      </c>
      <c r="ER77" s="86">
        <v>1.0298899412155151</v>
      </c>
      <c r="ES77" s="86">
        <v>0.84958183765411377</v>
      </c>
      <c r="ET77" s="86">
        <v>0.5119861364364624</v>
      </c>
      <c r="EU77" s="86">
        <v>0.15589551627635956</v>
      </c>
      <c r="EV77" s="86">
        <v>7.4381299316883087E-2</v>
      </c>
      <c r="EW77" s="86">
        <v>70.12152099609375</v>
      </c>
      <c r="EX77" s="86">
        <v>69.062675476074219</v>
      </c>
      <c r="EY77" s="86">
        <v>67.597320556640625</v>
      </c>
      <c r="EZ77" s="86">
        <v>66.389045715332031</v>
      </c>
      <c r="FA77" s="86">
        <v>65.388252258300781</v>
      </c>
      <c r="FB77" s="86">
        <v>64.377304077148438</v>
      </c>
      <c r="FC77" s="86">
        <v>63.235687255859375</v>
      </c>
      <c r="FD77" s="86">
        <v>64.119613647460938</v>
      </c>
      <c r="FE77" s="86">
        <v>68.406700134277344</v>
      </c>
      <c r="FF77" s="86">
        <v>73.141769409179688</v>
      </c>
      <c r="FG77" s="86">
        <v>77.080780029296875</v>
      </c>
      <c r="FH77" s="86">
        <v>80.641098022460938</v>
      </c>
      <c r="FI77" s="86">
        <v>83.803947448730469</v>
      </c>
      <c r="FJ77" s="86">
        <v>86.619827270507813</v>
      </c>
      <c r="FK77" s="86">
        <v>88.935348510742188</v>
      </c>
      <c r="FL77" s="86">
        <v>90.648521423339844</v>
      </c>
      <c r="FM77" s="86">
        <v>91.8765869140625</v>
      </c>
      <c r="FN77" s="86">
        <v>92.097000122070313</v>
      </c>
      <c r="FO77" s="86">
        <v>91.430343627929688</v>
      </c>
      <c r="FP77" s="86">
        <v>89.746795654296875</v>
      </c>
      <c r="FQ77" s="86">
        <v>84.783287048339844</v>
      </c>
      <c r="FR77" s="86">
        <v>78.404067993164063</v>
      </c>
      <c r="FS77" s="86">
        <v>74.445930480957031</v>
      </c>
      <c r="FT77" s="86">
        <v>71.870712280273438</v>
      </c>
      <c r="FU77" s="86">
        <v>0.26248365640640259</v>
      </c>
      <c r="FV77" s="86">
        <v>0.3595796525478363</v>
      </c>
      <c r="FW77" s="86">
        <v>0.25809243321418762</v>
      </c>
      <c r="FX77" s="86">
        <v>257.27273559570313</v>
      </c>
      <c r="FY77" s="86">
        <v>1</v>
      </c>
    </row>
    <row r="78" spans="1:181" x14ac:dyDescent="0.25">
      <c r="A78" t="s">
        <v>186</v>
      </c>
      <c r="B78" t="s">
        <v>236</v>
      </c>
      <c r="C78" t="s">
        <v>2</v>
      </c>
      <c r="D78" t="s">
        <v>202</v>
      </c>
      <c r="E78" t="s">
        <v>208</v>
      </c>
      <c r="F78" t="s">
        <v>185</v>
      </c>
      <c r="G78" t="s">
        <v>1</v>
      </c>
      <c r="H78" s="86">
        <v>1080</v>
      </c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>
        <v>89.227272033691406</v>
      </c>
      <c r="FY78" s="86">
        <v>0</v>
      </c>
    </row>
    <row r="79" spans="1:181" x14ac:dyDescent="0.25">
      <c r="A79" t="s">
        <v>186</v>
      </c>
      <c r="B79" t="s">
        <v>236</v>
      </c>
      <c r="C79" t="s">
        <v>2</v>
      </c>
      <c r="D79" t="s">
        <v>202</v>
      </c>
      <c r="E79" t="s">
        <v>209</v>
      </c>
      <c r="F79" t="s">
        <v>1</v>
      </c>
      <c r="G79" t="s">
        <v>198</v>
      </c>
      <c r="H79" s="86">
        <v>26230</v>
      </c>
      <c r="I79" s="86">
        <v>40.972797393798828</v>
      </c>
      <c r="J79" s="86">
        <v>37.061855316162109</v>
      </c>
      <c r="K79" s="86">
        <v>34.412746429443359</v>
      </c>
      <c r="L79" s="86">
        <v>32.8848876953125</v>
      </c>
      <c r="M79" s="86">
        <v>32.184108734130859</v>
      </c>
      <c r="N79" s="86">
        <v>33.033035278320313</v>
      </c>
      <c r="O79" s="86">
        <v>35.7392578125</v>
      </c>
      <c r="P79" s="86">
        <v>38.458995819091797</v>
      </c>
      <c r="Q79" s="86">
        <v>40.416893005371094</v>
      </c>
      <c r="R79" s="86">
        <v>42.168975830078125</v>
      </c>
      <c r="S79" s="86">
        <v>45.633140563964844</v>
      </c>
      <c r="T79" s="86">
        <v>48.698184967041016</v>
      </c>
      <c r="U79" s="86">
        <v>51.489608764648438</v>
      </c>
      <c r="V79" s="86">
        <v>54.751132965087891</v>
      </c>
      <c r="W79" s="86">
        <v>58.05145263671875</v>
      </c>
      <c r="X79" s="86">
        <v>61.279098510742188</v>
      </c>
      <c r="Y79" s="86">
        <v>64.052459716796875</v>
      </c>
      <c r="Z79" s="86">
        <v>66.657615661621094</v>
      </c>
      <c r="AA79" s="86">
        <v>66.971199035644531</v>
      </c>
      <c r="AB79" s="86">
        <v>64.817466735839844</v>
      </c>
      <c r="AC79" s="86">
        <v>63.93292236328125</v>
      </c>
      <c r="AD79" s="86">
        <v>61.696784973144531</v>
      </c>
      <c r="AE79" s="86">
        <v>54.932971954345703</v>
      </c>
      <c r="AF79" s="86">
        <v>47.274932861328125</v>
      </c>
      <c r="AG79" s="86">
        <v>-3.9316620826721191</v>
      </c>
      <c r="AH79" s="86">
        <v>-3.9426250457763672</v>
      </c>
      <c r="AI79" s="86">
        <v>-3.9783234596252441</v>
      </c>
      <c r="AJ79" s="86">
        <v>-3.8228042125701904</v>
      </c>
      <c r="AK79" s="86">
        <v>-3.5011577606201172</v>
      </c>
      <c r="AL79" s="86">
        <v>-2.8687896728515625</v>
      </c>
      <c r="AM79" s="86">
        <v>-2.4206898212432861</v>
      </c>
      <c r="AN79" s="86">
        <v>-3.1203873157501221</v>
      </c>
      <c r="AO79" s="86">
        <v>-2.8388125896453857</v>
      </c>
      <c r="AP79" s="86">
        <v>-1.809384822845459</v>
      </c>
      <c r="AQ79" s="86">
        <v>-0.7387809157371521</v>
      </c>
      <c r="AR79" s="86">
        <v>-0.69794660806655884</v>
      </c>
      <c r="AS79" s="86">
        <v>-0.87042021751403809</v>
      </c>
      <c r="AT79" s="86">
        <v>-0.3743557333946228</v>
      </c>
      <c r="AU79" s="86">
        <v>0.40834447741508484</v>
      </c>
      <c r="AV79" s="86">
        <v>1.2683029174804688</v>
      </c>
      <c r="AW79" s="86">
        <v>3.2358889579772949</v>
      </c>
      <c r="AX79" s="86">
        <v>3.9688172340393066</v>
      </c>
      <c r="AY79" s="86">
        <v>3.8064680099487305</v>
      </c>
      <c r="AZ79" s="86">
        <v>3.6966490745544434</v>
      </c>
      <c r="BA79" s="86">
        <v>3.156740665435791</v>
      </c>
      <c r="BB79" s="86">
        <v>-0.41310784220695496</v>
      </c>
      <c r="BC79" s="86">
        <v>-2.3658044338226318</v>
      </c>
      <c r="BD79" s="86">
        <v>-3.40779709815979</v>
      </c>
      <c r="BE79" s="86">
        <v>-3.2952718734741211</v>
      </c>
      <c r="BF79" s="86">
        <v>-3.3262298107147217</v>
      </c>
      <c r="BG79" s="86">
        <v>-3.3655688762664795</v>
      </c>
      <c r="BH79" s="86">
        <v>-3.2092216014862061</v>
      </c>
      <c r="BI79" s="86">
        <v>-2.90582275390625</v>
      </c>
      <c r="BJ79" s="86">
        <v>-2.274667501449585</v>
      </c>
      <c r="BK79" s="86">
        <v>-1.8317708969116211</v>
      </c>
      <c r="BL79" s="86">
        <v>-2.5014626979827881</v>
      </c>
      <c r="BM79" s="86">
        <v>-2.2418384552001953</v>
      </c>
      <c r="BN79" s="86">
        <v>-1.258509635925293</v>
      </c>
      <c r="BO79" s="86">
        <v>-0.17675133049488068</v>
      </c>
      <c r="BP79" s="86">
        <v>-0.11191236227750778</v>
      </c>
      <c r="BQ79" s="86">
        <v>-0.26792287826538086</v>
      </c>
      <c r="BR79" s="86">
        <v>0.24302902817726135</v>
      </c>
      <c r="BS79" s="86">
        <v>1.0395890474319458</v>
      </c>
      <c r="BT79" s="86">
        <v>1.8988057374954224</v>
      </c>
      <c r="BU79" s="86">
        <v>3.8788158893585205</v>
      </c>
      <c r="BV79" s="86">
        <v>4.6102504730224609</v>
      </c>
      <c r="BW79" s="86">
        <v>4.458038330078125</v>
      </c>
      <c r="BX79" s="86">
        <v>4.3337702751159668</v>
      </c>
      <c r="BY79" s="86">
        <v>3.7729454040527344</v>
      </c>
      <c r="BZ79" s="86">
        <v>0.256591796875</v>
      </c>
      <c r="CA79" s="86">
        <v>-1.6846774816513062</v>
      </c>
      <c r="CB79" s="86">
        <v>-2.750603199005127</v>
      </c>
      <c r="CC79" s="86">
        <v>-2.8545098304748535</v>
      </c>
      <c r="CD79" s="86">
        <v>-2.8993163108825684</v>
      </c>
      <c r="CE79" s="86">
        <v>-2.9411771297454834</v>
      </c>
      <c r="CF79" s="86">
        <v>-2.7842562198638916</v>
      </c>
      <c r="CG79" s="86">
        <v>-2.4934957027435303</v>
      </c>
      <c r="CH79" s="86">
        <v>-1.8631805181503296</v>
      </c>
      <c r="CI79" s="86">
        <v>-1.4238874912261963</v>
      </c>
      <c r="CJ79" s="86">
        <v>-2.0727972984313965</v>
      </c>
      <c r="CK79" s="86">
        <v>-1.8283760547637939</v>
      </c>
      <c r="CL79" s="86">
        <v>-0.87697523832321167</v>
      </c>
      <c r="CM79" s="86">
        <v>0.21250863373279572</v>
      </c>
      <c r="CN79" s="86">
        <v>0.2939731776714325</v>
      </c>
      <c r="CO79" s="86">
        <v>0.14936493337154388</v>
      </c>
      <c r="CP79" s="86">
        <v>0.67062783241271973</v>
      </c>
      <c r="CQ79" s="86">
        <v>1.4767872095108032</v>
      </c>
      <c r="CR79" s="86">
        <v>2.3354899883270264</v>
      </c>
      <c r="CS79" s="86">
        <v>4.3241052627563477</v>
      </c>
      <c r="CT79" s="86">
        <v>5.0545048713684082</v>
      </c>
      <c r="CU79" s="86">
        <v>4.9093136787414551</v>
      </c>
      <c r="CV79" s="86">
        <v>4.7750382423400879</v>
      </c>
      <c r="CW79" s="86">
        <v>4.1997270584106445</v>
      </c>
      <c r="CX79" s="86">
        <v>0.72042375802993774</v>
      </c>
      <c r="CY79" s="86">
        <v>-1.2129310369491577</v>
      </c>
      <c r="CZ79" s="86">
        <v>-2.2954328060150146</v>
      </c>
      <c r="DA79" s="86">
        <v>-2.4137477874755859</v>
      </c>
      <c r="DB79" s="86">
        <v>-2.472402811050415</v>
      </c>
      <c r="DC79" s="86">
        <v>-2.5167853832244873</v>
      </c>
      <c r="DD79" s="86">
        <v>-2.3592908382415771</v>
      </c>
      <c r="DE79" s="86">
        <v>-2.0811686515808105</v>
      </c>
      <c r="DF79" s="86">
        <v>-1.4516934156417847</v>
      </c>
      <c r="DG79" s="86">
        <v>-1.0160040855407715</v>
      </c>
      <c r="DH79" s="86">
        <v>-1.6441318988800049</v>
      </c>
      <c r="DI79" s="86">
        <v>-1.414913535118103</v>
      </c>
      <c r="DJ79" s="86">
        <v>-0.4954407811164856</v>
      </c>
      <c r="DK79" s="86">
        <v>0.6017686128616333</v>
      </c>
      <c r="DL79" s="86">
        <v>0.69985872507095337</v>
      </c>
      <c r="DM79" s="86">
        <v>0.56665271520614624</v>
      </c>
      <c r="DN79" s="86">
        <v>1.0982266664505005</v>
      </c>
      <c r="DO79" s="86">
        <v>1.9139853715896606</v>
      </c>
      <c r="DP79" s="86">
        <v>2.7721743583679199</v>
      </c>
      <c r="DQ79" s="86">
        <v>4.7693943977355957</v>
      </c>
      <c r="DR79" s="86">
        <v>5.4987592697143555</v>
      </c>
      <c r="DS79" s="86">
        <v>5.3605890274047852</v>
      </c>
      <c r="DT79" s="86">
        <v>5.216306209564209</v>
      </c>
      <c r="DU79" s="86">
        <v>4.6265087127685547</v>
      </c>
      <c r="DV79" s="86">
        <v>1.1842557191848755</v>
      </c>
      <c r="DW79" s="86">
        <v>-0.74118465185165405</v>
      </c>
      <c r="DX79" s="86">
        <v>-1.8402624130249023</v>
      </c>
      <c r="DY79" s="86">
        <v>-1.7773575782775879</v>
      </c>
      <c r="DZ79" s="86">
        <v>-1.8560075759887695</v>
      </c>
      <c r="EA79" s="86">
        <v>-1.9040309190750122</v>
      </c>
      <c r="EB79" s="86">
        <v>-1.7457082271575928</v>
      </c>
      <c r="EC79" s="86">
        <v>-1.4858336448669434</v>
      </c>
      <c r="ED79" s="86">
        <v>-0.85757148265838623</v>
      </c>
      <c r="EE79" s="86">
        <v>-0.42708522081375122</v>
      </c>
      <c r="EF79" s="86">
        <v>-1.0252071619033813</v>
      </c>
      <c r="EG79" s="86">
        <v>-0.8179394006729126</v>
      </c>
      <c r="EH79" s="86">
        <v>5.5434364825487137E-2</v>
      </c>
      <c r="EI79" s="86">
        <v>1.1637982130050659</v>
      </c>
      <c r="EJ79" s="86">
        <v>1.2858929634094238</v>
      </c>
      <c r="EK79" s="86">
        <v>1.1691501140594482</v>
      </c>
      <c r="EL79" s="86">
        <v>1.7156113386154175</v>
      </c>
      <c r="EM79" s="86">
        <v>2.5452299118041992</v>
      </c>
      <c r="EN79" s="86">
        <v>3.402677059173584</v>
      </c>
      <c r="EO79" s="86">
        <v>5.4123215675354004</v>
      </c>
      <c r="EP79" s="86">
        <v>6.1401925086975098</v>
      </c>
      <c r="EQ79" s="86">
        <v>6.0121593475341797</v>
      </c>
      <c r="ER79" s="86">
        <v>5.8534274101257324</v>
      </c>
      <c r="ES79" s="86">
        <v>5.242713451385498</v>
      </c>
      <c r="ET79" s="86">
        <v>1.8539553880691528</v>
      </c>
      <c r="EU79" s="86">
        <v>-6.0057755559682846E-2</v>
      </c>
      <c r="EV79" s="86">
        <v>-1.1830685138702393</v>
      </c>
      <c r="EW79" s="86">
        <v>68.860504150390625</v>
      </c>
      <c r="EX79" s="86">
        <v>67.560256958007813</v>
      </c>
      <c r="EY79" s="86">
        <v>66.526046752929688</v>
      </c>
      <c r="EZ79" s="86">
        <v>65.525840759277344</v>
      </c>
      <c r="FA79" s="86">
        <v>64.648689270019531</v>
      </c>
      <c r="FB79" s="86">
        <v>63.999404907226563</v>
      </c>
      <c r="FC79" s="86">
        <v>63.299125671386719</v>
      </c>
      <c r="FD79" s="86">
        <v>63.038787841796875</v>
      </c>
      <c r="FE79" s="86">
        <v>65.599517822265625</v>
      </c>
      <c r="FF79" s="86">
        <v>69.117561340332031</v>
      </c>
      <c r="FG79" s="86">
        <v>73.096473693847656</v>
      </c>
      <c r="FH79" s="86">
        <v>77.117050170898438</v>
      </c>
      <c r="FI79" s="86">
        <v>80.760940551757813</v>
      </c>
      <c r="FJ79" s="86">
        <v>83.780014038085938</v>
      </c>
      <c r="FK79" s="86">
        <v>86.137748718261719</v>
      </c>
      <c r="FL79" s="86">
        <v>87.707237243652344</v>
      </c>
      <c r="FM79" s="86">
        <v>88.197074890136719</v>
      </c>
      <c r="FN79" s="86">
        <v>87.602027893066406</v>
      </c>
      <c r="FO79" s="86">
        <v>85.694717407226563</v>
      </c>
      <c r="FP79" s="86">
        <v>82.507278442382813</v>
      </c>
      <c r="FQ79" s="86">
        <v>77.897682189941406</v>
      </c>
      <c r="FR79" s="86">
        <v>74.405120849609375</v>
      </c>
      <c r="FS79" s="86">
        <v>72.125282287597656</v>
      </c>
      <c r="FT79" s="86">
        <v>70.37188720703125</v>
      </c>
      <c r="FU79" s="86">
        <v>0.60538411140441895</v>
      </c>
      <c r="FV79" s="86">
        <v>0.75274938344955444</v>
      </c>
      <c r="FW79" s="86">
        <v>0.6229591965675354</v>
      </c>
      <c r="FX79" s="86">
        <v>3184.863525390625</v>
      </c>
      <c r="FY79" s="86">
        <v>1</v>
      </c>
    </row>
    <row r="80" spans="1:181" x14ac:dyDescent="0.25">
      <c r="A80" t="s">
        <v>186</v>
      </c>
      <c r="B80" t="s">
        <v>236</v>
      </c>
      <c r="C80" t="s">
        <v>2</v>
      </c>
      <c r="D80" t="s">
        <v>202</v>
      </c>
      <c r="E80" t="s">
        <v>209</v>
      </c>
      <c r="F80" t="s">
        <v>1</v>
      </c>
      <c r="G80" t="s">
        <v>200</v>
      </c>
      <c r="H80" s="86">
        <v>5998</v>
      </c>
      <c r="I80" s="86">
        <v>9.0397424697875977</v>
      </c>
      <c r="J80" s="86">
        <v>8.0814590454101563</v>
      </c>
      <c r="K80" s="86">
        <v>7.4264650344848633</v>
      </c>
      <c r="L80" s="86">
        <v>6.9073324203491211</v>
      </c>
      <c r="M80" s="86">
        <v>6.5679998397827148</v>
      </c>
      <c r="N80" s="86">
        <v>6.5981369018554688</v>
      </c>
      <c r="O80" s="86">
        <v>6.9971809387207031</v>
      </c>
      <c r="P80" s="86">
        <v>7.4052639007568359</v>
      </c>
      <c r="Q80" s="86">
        <v>7.5479183197021484</v>
      </c>
      <c r="R80" s="86">
        <v>8.1022424697875977</v>
      </c>
      <c r="S80" s="86">
        <v>9.0440731048583984</v>
      </c>
      <c r="T80" s="86">
        <v>10.080331802368164</v>
      </c>
      <c r="U80" s="86">
        <v>11.032347679138184</v>
      </c>
      <c r="V80" s="86">
        <v>12.028944969177246</v>
      </c>
      <c r="W80" s="86">
        <v>12.825491905212402</v>
      </c>
      <c r="X80" s="86">
        <v>13.830589294433594</v>
      </c>
      <c r="Y80" s="86">
        <v>14.723894119262695</v>
      </c>
      <c r="Z80" s="86">
        <v>15.210155487060547</v>
      </c>
      <c r="AA80" s="86">
        <v>15.078103065490723</v>
      </c>
      <c r="AB80" s="86">
        <v>14.502792358398438</v>
      </c>
      <c r="AC80" s="86">
        <v>14.056768417358398</v>
      </c>
      <c r="AD80" s="86">
        <v>13.395705223083496</v>
      </c>
      <c r="AE80" s="86">
        <v>11.934300422668457</v>
      </c>
      <c r="AF80" s="86">
        <v>10.308918952941895</v>
      </c>
      <c r="AG80" s="86">
        <v>-0.69166898727416992</v>
      </c>
      <c r="AH80" s="86">
        <v>-0.67471081018447876</v>
      </c>
      <c r="AI80" s="86">
        <v>-0.73469609022140503</v>
      </c>
      <c r="AJ80" s="86">
        <v>-0.96415972709655762</v>
      </c>
      <c r="AK80" s="86">
        <v>-1.0112502574920654</v>
      </c>
      <c r="AL80" s="86">
        <v>-0.97570681571960449</v>
      </c>
      <c r="AM80" s="86">
        <v>-0.9980437159538269</v>
      </c>
      <c r="AN80" s="86">
        <v>-0.91470539569854736</v>
      </c>
      <c r="AO80" s="86">
        <v>-0.82194727659225464</v>
      </c>
      <c r="AP80" s="86">
        <v>-0.53247052431106567</v>
      </c>
      <c r="AQ80" s="86">
        <v>-0.36683031916618347</v>
      </c>
      <c r="AR80" s="86">
        <v>-0.36007344722747803</v>
      </c>
      <c r="AS80" s="86">
        <v>-0.39953726530075073</v>
      </c>
      <c r="AT80" s="86">
        <v>-0.49083516001701355</v>
      </c>
      <c r="AU80" s="86">
        <v>-0.44984358549118042</v>
      </c>
      <c r="AV80" s="86">
        <v>-0.20106890797615051</v>
      </c>
      <c r="AW80" s="86">
        <v>0.2008974552154541</v>
      </c>
      <c r="AX80" s="86">
        <v>0.30867516994476318</v>
      </c>
      <c r="AY80" s="86">
        <v>0.34163537621498108</v>
      </c>
      <c r="AZ80" s="86">
        <v>0.4112173318862915</v>
      </c>
      <c r="BA80" s="86">
        <v>0.34776920080184937</v>
      </c>
      <c r="BB80" s="86">
        <v>-0.34306269884109497</v>
      </c>
      <c r="BC80" s="86">
        <v>-0.6622922420501709</v>
      </c>
      <c r="BD80" s="86">
        <v>-0.83080428838729858</v>
      </c>
      <c r="BE80" s="86">
        <v>-0.50024646520614624</v>
      </c>
      <c r="BF80" s="86">
        <v>-0.48875486850738525</v>
      </c>
      <c r="BG80" s="86">
        <v>-0.55000323057174683</v>
      </c>
      <c r="BH80" s="86">
        <v>-0.7609749436378479</v>
      </c>
      <c r="BI80" s="86">
        <v>-0.81432855129241943</v>
      </c>
      <c r="BJ80" s="86">
        <v>-0.77906715869903564</v>
      </c>
      <c r="BK80" s="86">
        <v>-0.80312752723693848</v>
      </c>
      <c r="BL80" s="86">
        <v>-0.72717773914337158</v>
      </c>
      <c r="BM80" s="86">
        <v>-0.64453244209289551</v>
      </c>
      <c r="BN80" s="86">
        <v>-0.36700218915939331</v>
      </c>
      <c r="BO80" s="86">
        <v>-0.19542481005191803</v>
      </c>
      <c r="BP80" s="86">
        <v>-0.17873585224151611</v>
      </c>
      <c r="BQ80" s="86">
        <v>-0.21295835077762604</v>
      </c>
      <c r="BR80" s="86">
        <v>-0.29969534277915955</v>
      </c>
      <c r="BS80" s="86">
        <v>-0.26911255717277527</v>
      </c>
      <c r="BT80" s="86">
        <v>-3.3945124596357346E-2</v>
      </c>
      <c r="BU80" s="86">
        <v>0.37569248676300049</v>
      </c>
      <c r="BV80" s="86">
        <v>0.48866221308708191</v>
      </c>
      <c r="BW80" s="86">
        <v>0.52480757236480713</v>
      </c>
      <c r="BX80" s="86">
        <v>0.58903664350509644</v>
      </c>
      <c r="BY80" s="86">
        <v>0.52838337421417236</v>
      </c>
      <c r="BZ80" s="86">
        <v>-0.15086421370506287</v>
      </c>
      <c r="CA80" s="86">
        <v>-0.4650827944278717</v>
      </c>
      <c r="CB80" s="86">
        <v>-0.63390463590621948</v>
      </c>
      <c r="CC80" s="86">
        <v>-0.3676677942276001</v>
      </c>
      <c r="CD80" s="86">
        <v>-0.3599623441696167</v>
      </c>
      <c r="CE80" s="86">
        <v>-0.42208552360534668</v>
      </c>
      <c r="CF80" s="86">
        <v>-0.62024974822998047</v>
      </c>
      <c r="CG80" s="86">
        <v>-0.67794114351272583</v>
      </c>
      <c r="CH80" s="86">
        <v>-0.64287513494491577</v>
      </c>
      <c r="CI80" s="86">
        <v>-0.66812920570373535</v>
      </c>
      <c r="CJ80" s="86">
        <v>-0.59729665517807007</v>
      </c>
      <c r="CK80" s="86">
        <v>-0.52165549993515015</v>
      </c>
      <c r="CL80" s="86">
        <v>-0.25239929556846619</v>
      </c>
      <c r="CM80" s="86">
        <v>-7.6709866523742676E-2</v>
      </c>
      <c r="CN80" s="86">
        <v>-5.3141988813877106E-2</v>
      </c>
      <c r="CO80" s="86">
        <v>-8.3734370768070221E-2</v>
      </c>
      <c r="CP80" s="86">
        <v>-0.16731248795986176</v>
      </c>
      <c r="CQ80" s="86">
        <v>-0.14393876492977142</v>
      </c>
      <c r="CR80" s="86">
        <v>8.1804297864437103E-2</v>
      </c>
      <c r="CS80" s="86">
        <v>0.4967549741268158</v>
      </c>
      <c r="CT80" s="86">
        <v>0.61332070827484131</v>
      </c>
      <c r="CU80" s="86">
        <v>0.65167206525802612</v>
      </c>
      <c r="CV80" s="86">
        <v>0.71219372749328613</v>
      </c>
      <c r="CW80" s="86">
        <v>0.65347623825073242</v>
      </c>
      <c r="CX80" s="86">
        <v>-1.7748136073350906E-2</v>
      </c>
      <c r="CY80" s="86">
        <v>-0.32849612832069397</v>
      </c>
      <c r="CZ80" s="86">
        <v>-0.49753257632255554</v>
      </c>
      <c r="DA80" s="86">
        <v>-0.23508913815021515</v>
      </c>
      <c r="DB80" s="86">
        <v>-0.23116981983184814</v>
      </c>
      <c r="DC80" s="86">
        <v>-0.29416781663894653</v>
      </c>
      <c r="DD80" s="86">
        <v>-0.47952458262443542</v>
      </c>
      <c r="DE80" s="86">
        <v>-0.54155373573303223</v>
      </c>
      <c r="DF80" s="86">
        <v>-0.5066831111907959</v>
      </c>
      <c r="DG80" s="86">
        <v>-0.53313088417053223</v>
      </c>
      <c r="DH80" s="86">
        <v>-0.46741557121276855</v>
      </c>
      <c r="DI80" s="86">
        <v>-0.3987785279750824</v>
      </c>
      <c r="DJ80" s="86">
        <v>-0.13779640197753906</v>
      </c>
      <c r="DK80" s="86">
        <v>4.200507327914238E-2</v>
      </c>
      <c r="DL80" s="86">
        <v>7.2451874613761902E-2</v>
      </c>
      <c r="DM80" s="86">
        <v>4.5489616692066193E-2</v>
      </c>
      <c r="DN80" s="86">
        <v>-3.4929636865854263E-2</v>
      </c>
      <c r="DO80" s="86">
        <v>-1.8764987587928772E-2</v>
      </c>
      <c r="DP80" s="86">
        <v>0.19755372405052185</v>
      </c>
      <c r="DQ80" s="86">
        <v>0.6178174614906311</v>
      </c>
      <c r="DR80" s="86">
        <v>0.73797917366027832</v>
      </c>
      <c r="DS80" s="86">
        <v>0.77853655815124512</v>
      </c>
      <c r="DT80" s="86">
        <v>0.83535081148147583</v>
      </c>
      <c r="DU80" s="86">
        <v>0.77856910228729248</v>
      </c>
      <c r="DV80" s="86">
        <v>0.11536794900894165</v>
      </c>
      <c r="DW80" s="86">
        <v>-0.19190946221351624</v>
      </c>
      <c r="DX80" s="86">
        <v>-0.3611605167388916</v>
      </c>
      <c r="DY80" s="86">
        <v>-4.3666597455739975E-2</v>
      </c>
      <c r="DZ80" s="86">
        <v>-4.5213859528303146E-2</v>
      </c>
      <c r="EA80" s="86">
        <v>-0.10947492718696594</v>
      </c>
      <c r="EB80" s="86">
        <v>-0.27633976936340332</v>
      </c>
      <c r="EC80" s="86">
        <v>-0.34463199973106384</v>
      </c>
      <c r="ED80" s="86">
        <v>-0.31004345417022705</v>
      </c>
      <c r="EE80" s="86">
        <v>-0.33821472525596619</v>
      </c>
      <c r="EF80" s="86">
        <v>-0.27988791465759277</v>
      </c>
      <c r="EG80" s="86">
        <v>-0.22136372327804565</v>
      </c>
      <c r="EH80" s="86">
        <v>2.7671961113810539E-2</v>
      </c>
      <c r="EI80" s="86">
        <v>0.21341058611869812</v>
      </c>
      <c r="EJ80" s="86">
        <v>0.25378948450088501</v>
      </c>
      <c r="EK80" s="86">
        <v>0.23206852376461029</v>
      </c>
      <c r="EL80" s="86">
        <v>0.15621018409729004</v>
      </c>
      <c r="EM80" s="86">
        <v>0.16196607053279877</v>
      </c>
      <c r="EN80" s="86">
        <v>0.36467751860618591</v>
      </c>
      <c r="EO80" s="86">
        <v>0.79261249303817749</v>
      </c>
      <c r="EP80" s="86">
        <v>0.91796624660491943</v>
      </c>
      <c r="EQ80" s="86">
        <v>0.96170878410339355</v>
      </c>
      <c r="ER80" s="86">
        <v>1.0131701231002808</v>
      </c>
      <c r="ES80" s="86">
        <v>0.95918327569961548</v>
      </c>
      <c r="ET80" s="86">
        <v>0.30756643414497375</v>
      </c>
      <c r="EU80" s="86">
        <v>5.2999998442828655E-3</v>
      </c>
      <c r="EV80" s="86">
        <v>-0.16426089406013489</v>
      </c>
      <c r="EW80" s="86">
        <v>73.140518188476563</v>
      </c>
      <c r="EX80" s="86">
        <v>71.544258117675781</v>
      </c>
      <c r="EY80" s="86">
        <v>70.346649169921875</v>
      </c>
      <c r="EZ80" s="86">
        <v>69.113494873046875</v>
      </c>
      <c r="FA80" s="86">
        <v>68.050422668457031</v>
      </c>
      <c r="FB80" s="86">
        <v>67.183815002441406</v>
      </c>
      <c r="FC80" s="86">
        <v>66.241287231445313</v>
      </c>
      <c r="FD80" s="86">
        <v>65.738128662109375</v>
      </c>
      <c r="FE80" s="86">
        <v>68.410850524902344</v>
      </c>
      <c r="FF80" s="86">
        <v>72.318901062011719</v>
      </c>
      <c r="FG80" s="86">
        <v>76.603363037109375</v>
      </c>
      <c r="FH80" s="86">
        <v>80.663421630859375</v>
      </c>
      <c r="FI80" s="86">
        <v>84.270042419433594</v>
      </c>
      <c r="FJ80" s="86">
        <v>87.283302307128906</v>
      </c>
      <c r="FK80" s="86">
        <v>89.825141906738281</v>
      </c>
      <c r="FL80" s="86">
        <v>91.563026428222656</v>
      </c>
      <c r="FM80" s="86">
        <v>92.323822021484375</v>
      </c>
      <c r="FN80" s="86">
        <v>92.198684692382813</v>
      </c>
      <c r="FO80" s="86">
        <v>90.792251586914063</v>
      </c>
      <c r="FP80" s="86">
        <v>88.19024658203125</v>
      </c>
      <c r="FQ80" s="86">
        <v>83.835296630859375</v>
      </c>
      <c r="FR80" s="86">
        <v>79.870292663574219</v>
      </c>
      <c r="FS80" s="86">
        <v>77.109413146972656</v>
      </c>
      <c r="FT80" s="86">
        <v>75.047142028808594</v>
      </c>
      <c r="FU80" s="86">
        <v>0.19228558242321014</v>
      </c>
      <c r="FV80" s="86">
        <v>0.21671056747436523</v>
      </c>
      <c r="FW80" s="86">
        <v>0.20094598829746246</v>
      </c>
      <c r="FX80" s="86">
        <v>1250.6363525390625</v>
      </c>
      <c r="FY80" s="86">
        <v>1</v>
      </c>
    </row>
    <row r="81" spans="1:181" x14ac:dyDescent="0.25">
      <c r="A81" t="s">
        <v>186</v>
      </c>
      <c r="B81" t="s">
        <v>236</v>
      </c>
      <c r="C81" t="s">
        <v>2</v>
      </c>
      <c r="D81" t="s">
        <v>202</v>
      </c>
      <c r="E81" t="s">
        <v>209</v>
      </c>
      <c r="F81" t="s">
        <v>1</v>
      </c>
      <c r="G81" t="s">
        <v>1</v>
      </c>
      <c r="H81" s="86">
        <v>32228</v>
      </c>
      <c r="I81" s="86">
        <v>50.012542724609375</v>
      </c>
      <c r="J81" s="86">
        <v>45.143314361572266</v>
      </c>
      <c r="K81" s="86">
        <v>41.839214324951172</v>
      </c>
      <c r="L81" s="86">
        <v>39.792221069335938</v>
      </c>
      <c r="M81" s="86">
        <v>38.752109527587891</v>
      </c>
      <c r="N81" s="86">
        <v>39.631172180175781</v>
      </c>
      <c r="O81" s="86">
        <v>42.736438751220703</v>
      </c>
      <c r="P81" s="86">
        <v>45.8642578125</v>
      </c>
      <c r="Q81" s="86">
        <v>47.964813232421875</v>
      </c>
      <c r="R81" s="86">
        <v>50.271217346191406</v>
      </c>
      <c r="S81" s="86">
        <v>54.677215576171875</v>
      </c>
      <c r="T81" s="86">
        <v>58.778514862060547</v>
      </c>
      <c r="U81" s="86">
        <v>62.521957397460938</v>
      </c>
      <c r="V81" s="86">
        <v>66.780075073242188</v>
      </c>
      <c r="W81" s="86">
        <v>70.876945495605469</v>
      </c>
      <c r="X81" s="86">
        <v>75.109687805175781</v>
      </c>
      <c r="Y81" s="86">
        <v>78.776359558105469</v>
      </c>
      <c r="Z81" s="86">
        <v>81.867774963378906</v>
      </c>
      <c r="AA81" s="86">
        <v>82.049301147460938</v>
      </c>
      <c r="AB81" s="86">
        <v>79.320259094238281</v>
      </c>
      <c r="AC81" s="86">
        <v>77.989692687988281</v>
      </c>
      <c r="AD81" s="86">
        <v>75.092491149902344</v>
      </c>
      <c r="AE81" s="86">
        <v>66.867271423339844</v>
      </c>
      <c r="AF81" s="86">
        <v>57.583850860595703</v>
      </c>
      <c r="AG81" s="86">
        <v>-4.3470034599304199</v>
      </c>
      <c r="AH81" s="86">
        <v>-4.3490309715270996</v>
      </c>
      <c r="AI81" s="86">
        <v>-4.4464974403381348</v>
      </c>
      <c r="AJ81" s="86">
        <v>-4.4985151290893555</v>
      </c>
      <c r="AK81" s="86">
        <v>-4.2327933311462402</v>
      </c>
      <c r="AL81" s="86">
        <v>-3.5653131008148193</v>
      </c>
      <c r="AM81" s="86">
        <v>-3.1419968605041504</v>
      </c>
      <c r="AN81" s="86">
        <v>-3.764714241027832</v>
      </c>
      <c r="AO81" s="86">
        <v>-3.4041461944580078</v>
      </c>
      <c r="AP81" s="86">
        <v>-2.1029388904571533</v>
      </c>
      <c r="AQ81" s="86">
        <v>-0.85874718427658081</v>
      </c>
      <c r="AR81" s="86">
        <v>-0.79749041795730591</v>
      </c>
      <c r="AS81" s="86">
        <v>-1.0019335746765137</v>
      </c>
      <c r="AT81" s="86">
        <v>-0.59060311317443848</v>
      </c>
      <c r="AU81" s="86">
        <v>0.2214764803647995</v>
      </c>
      <c r="AV81" s="86">
        <v>1.3132537603378296</v>
      </c>
      <c r="AW81" s="86">
        <v>3.6931428909301758</v>
      </c>
      <c r="AX81" s="86">
        <v>4.5402059555053711</v>
      </c>
      <c r="AY81" s="86">
        <v>4.4153890609741211</v>
      </c>
      <c r="AZ81" s="86">
        <v>4.3676290512084961</v>
      </c>
      <c r="BA81" s="86">
        <v>3.7663373947143555</v>
      </c>
      <c r="BB81" s="86">
        <v>-0.47661375999450684</v>
      </c>
      <c r="BC81" s="86">
        <v>-2.7416508197784424</v>
      </c>
      <c r="BD81" s="86">
        <v>-3.9541821479797363</v>
      </c>
      <c r="BE81" s="86">
        <v>-3.6824471950531006</v>
      </c>
      <c r="BF81" s="86">
        <v>-3.7051966190338135</v>
      </c>
      <c r="BG81" s="86">
        <v>-3.8065135478973389</v>
      </c>
      <c r="BH81" s="86">
        <v>-3.852165699005127</v>
      </c>
      <c r="BI81" s="86">
        <v>-3.6057353019714355</v>
      </c>
      <c r="BJ81" s="86">
        <v>-2.9394950866699219</v>
      </c>
      <c r="BK81" s="86">
        <v>-2.5216600894927979</v>
      </c>
      <c r="BL81" s="86">
        <v>-3.1180036067962646</v>
      </c>
      <c r="BM81" s="86">
        <v>-2.7813668251037598</v>
      </c>
      <c r="BN81" s="86">
        <v>-1.5277491807937622</v>
      </c>
      <c r="BO81" s="86">
        <v>-0.27116137742996216</v>
      </c>
      <c r="BP81" s="86">
        <v>-0.1840415894985199</v>
      </c>
      <c r="BQ81" s="86">
        <v>-0.37120804190635681</v>
      </c>
      <c r="BR81" s="86">
        <v>5.5692769587039948E-2</v>
      </c>
      <c r="BS81" s="86">
        <v>0.87808406352996826</v>
      </c>
      <c r="BT81" s="86">
        <v>1.9655297994613647</v>
      </c>
      <c r="BU81" s="86">
        <v>4.3594074249267578</v>
      </c>
      <c r="BV81" s="86">
        <v>5.2064127922058105</v>
      </c>
      <c r="BW81" s="86">
        <v>5.092216968536377</v>
      </c>
      <c r="BX81" s="86">
        <v>5.0290994644165039</v>
      </c>
      <c r="BY81" s="86">
        <v>4.4084663391113281</v>
      </c>
      <c r="BZ81" s="86">
        <v>0.22011998295783997</v>
      </c>
      <c r="CA81" s="86">
        <v>-2.0325489044189453</v>
      </c>
      <c r="CB81" s="86">
        <v>-3.2681260108947754</v>
      </c>
      <c r="CC81" s="86">
        <v>-3.2221775054931641</v>
      </c>
      <c r="CD81" s="86">
        <v>-3.2592787742614746</v>
      </c>
      <c r="CE81" s="86">
        <v>-3.3632626533508301</v>
      </c>
      <c r="CF81" s="86">
        <v>-3.4045059680938721</v>
      </c>
      <c r="CG81" s="86">
        <v>-3.1714367866516113</v>
      </c>
      <c r="CH81" s="86">
        <v>-2.5060555934906006</v>
      </c>
      <c r="CI81" s="86">
        <v>-2.0920166969299316</v>
      </c>
      <c r="CJ81" s="86">
        <v>-2.6700940132141113</v>
      </c>
      <c r="CK81" s="86">
        <v>-2.3500316143035889</v>
      </c>
      <c r="CL81" s="86">
        <v>-1.1293745040893555</v>
      </c>
      <c r="CM81" s="86">
        <v>0.13579878211021423</v>
      </c>
      <c r="CN81" s="86">
        <v>0.24083119630813599</v>
      </c>
      <c r="CO81" s="86">
        <v>6.5630555152893066E-2</v>
      </c>
      <c r="CP81" s="86">
        <v>0.50331532955169678</v>
      </c>
      <c r="CQ81" s="86">
        <v>1.3328484296798706</v>
      </c>
      <c r="CR81" s="86">
        <v>2.4172942638397217</v>
      </c>
      <c r="CS81" s="86">
        <v>4.8208603858947754</v>
      </c>
      <c r="CT81" s="86">
        <v>5.6678256988525391</v>
      </c>
      <c r="CU81" s="86">
        <v>5.5609855651855469</v>
      </c>
      <c r="CV81" s="86">
        <v>5.4872317314147949</v>
      </c>
      <c r="CW81" s="86">
        <v>4.853203296661377</v>
      </c>
      <c r="CX81" s="86">
        <v>0.70267564058303833</v>
      </c>
      <c r="CY81" s="86">
        <v>-1.5414271354675293</v>
      </c>
      <c r="CZ81" s="86">
        <v>-2.7929654121398926</v>
      </c>
      <c r="DA81" s="86">
        <v>-2.7619078159332275</v>
      </c>
      <c r="DB81" s="86">
        <v>-2.8133609294891357</v>
      </c>
      <c r="DC81" s="86">
        <v>-2.9200117588043213</v>
      </c>
      <c r="DD81" s="86">
        <v>-2.9568462371826172</v>
      </c>
      <c r="DE81" s="86">
        <v>-2.7371382713317871</v>
      </c>
      <c r="DF81" s="86">
        <v>-2.0726161003112793</v>
      </c>
      <c r="DG81" s="86">
        <v>-1.6623733043670654</v>
      </c>
      <c r="DH81" s="86">
        <v>-2.222184419631958</v>
      </c>
      <c r="DI81" s="86">
        <v>-1.9186965227127075</v>
      </c>
      <c r="DJ81" s="86">
        <v>-0.73099988698959351</v>
      </c>
      <c r="DK81" s="86">
        <v>0.54275894165039063</v>
      </c>
      <c r="DL81" s="86">
        <v>0.66570401191711426</v>
      </c>
      <c r="DM81" s="86">
        <v>0.50246912240982056</v>
      </c>
      <c r="DN81" s="86">
        <v>0.95093786716461182</v>
      </c>
      <c r="DO81" s="86">
        <v>1.7876127958297729</v>
      </c>
      <c r="DP81" s="86">
        <v>2.8690586090087891</v>
      </c>
      <c r="DQ81" s="86">
        <v>5.282313346862793</v>
      </c>
      <c r="DR81" s="86">
        <v>6.1292386054992676</v>
      </c>
      <c r="DS81" s="86">
        <v>6.0297541618347168</v>
      </c>
      <c r="DT81" s="86">
        <v>5.9453639984130859</v>
      </c>
      <c r="DU81" s="86">
        <v>5.2979402542114258</v>
      </c>
      <c r="DV81" s="86">
        <v>1.1852313280105591</v>
      </c>
      <c r="DW81" s="86">
        <v>-1.0503053665161133</v>
      </c>
      <c r="DX81" s="86">
        <v>-2.3178048133850098</v>
      </c>
      <c r="DY81" s="86">
        <v>-2.0973515510559082</v>
      </c>
      <c r="DZ81" s="86">
        <v>-2.1695265769958496</v>
      </c>
      <c r="EA81" s="86">
        <v>-2.2800278663635254</v>
      </c>
      <c r="EB81" s="86">
        <v>-2.3104968070983887</v>
      </c>
      <c r="EC81" s="86">
        <v>-2.1100802421569824</v>
      </c>
      <c r="ED81" s="86">
        <v>-1.4467980861663818</v>
      </c>
      <c r="EE81" s="86">
        <v>-1.0420365333557129</v>
      </c>
      <c r="EF81" s="86">
        <v>-1.5754739046096802</v>
      </c>
      <c r="EG81" s="86">
        <v>-1.2959171533584595</v>
      </c>
      <c r="EH81" s="86">
        <v>-0.15581013262271881</v>
      </c>
      <c r="EI81" s="86">
        <v>1.1303447484970093</v>
      </c>
      <c r="EJ81" s="86">
        <v>1.2791528701782227</v>
      </c>
      <c r="EK81" s="86">
        <v>1.1331946849822998</v>
      </c>
      <c r="EL81" s="86">
        <v>1.597233772277832</v>
      </c>
      <c r="EM81" s="86">
        <v>2.4442203044891357</v>
      </c>
      <c r="EN81" s="86">
        <v>3.5213346481323242</v>
      </c>
      <c r="EO81" s="86">
        <v>5.948577880859375</v>
      </c>
      <c r="EP81" s="86">
        <v>6.795445442199707</v>
      </c>
      <c r="EQ81" s="86">
        <v>6.7065820693969727</v>
      </c>
      <c r="ER81" s="86">
        <v>6.6068344116210938</v>
      </c>
      <c r="ES81" s="86">
        <v>5.9400691986083984</v>
      </c>
      <c r="ET81" s="86">
        <v>1.8819650411605835</v>
      </c>
      <c r="EU81" s="86">
        <v>-0.34120354056358337</v>
      </c>
      <c r="EV81" s="86">
        <v>-1.6317486763000488</v>
      </c>
      <c r="EW81" s="86">
        <v>69.616844177246094</v>
      </c>
      <c r="EX81" s="86">
        <v>68.25506591796875</v>
      </c>
      <c r="EY81" s="86">
        <v>67.189422607421875</v>
      </c>
      <c r="EZ81" s="86">
        <v>66.151031494140625</v>
      </c>
      <c r="FA81" s="86">
        <v>65.23663330078125</v>
      </c>
      <c r="FB81" s="86">
        <v>64.546623229980469</v>
      </c>
      <c r="FC81" s="86">
        <v>63.802211761474609</v>
      </c>
      <c r="FD81" s="86">
        <v>63.483867645263672</v>
      </c>
      <c r="FE81" s="86">
        <v>66.050407409667969</v>
      </c>
      <c r="FF81" s="86">
        <v>69.637901306152344</v>
      </c>
      <c r="FG81" s="86">
        <v>73.682914733886719</v>
      </c>
      <c r="FH81" s="86">
        <v>77.730964660644531</v>
      </c>
      <c r="FI81" s="86">
        <v>81.385498046875</v>
      </c>
      <c r="FJ81" s="86">
        <v>84.424690246582031</v>
      </c>
      <c r="FK81" s="86">
        <v>86.825424194335938</v>
      </c>
      <c r="FL81" s="86">
        <v>88.436508178710938</v>
      </c>
      <c r="FM81" s="86">
        <v>88.990951538085938</v>
      </c>
      <c r="FN81" s="86">
        <v>88.482559204101563</v>
      </c>
      <c r="FO81" s="86">
        <v>86.656158447265625</v>
      </c>
      <c r="FP81" s="86">
        <v>83.568748474121094</v>
      </c>
      <c r="FQ81" s="86">
        <v>78.985832214355469</v>
      </c>
      <c r="FR81" s="86">
        <v>75.390556335449219</v>
      </c>
      <c r="FS81" s="86">
        <v>73.018730163574219</v>
      </c>
      <c r="FT81" s="86">
        <v>71.20867919921875</v>
      </c>
      <c r="FU81" s="86">
        <v>0.63518792390823364</v>
      </c>
      <c r="FV81" s="86">
        <v>0.78332310914993286</v>
      </c>
      <c r="FW81" s="86">
        <v>0.65456664562225342</v>
      </c>
      <c r="FX81" s="86">
        <v>4435.5</v>
      </c>
      <c r="FY81" s="86">
        <v>1</v>
      </c>
    </row>
    <row r="82" spans="1:181" x14ac:dyDescent="0.25">
      <c r="A82" t="s">
        <v>186</v>
      </c>
      <c r="B82" t="s">
        <v>236</v>
      </c>
      <c r="C82" t="s">
        <v>2</v>
      </c>
      <c r="D82" t="s">
        <v>202</v>
      </c>
      <c r="E82" t="s">
        <v>209</v>
      </c>
      <c r="F82" t="s">
        <v>178</v>
      </c>
      <c r="G82" t="s">
        <v>1</v>
      </c>
      <c r="H82" s="86">
        <v>17824</v>
      </c>
      <c r="I82" s="86">
        <v>22.65507698059082</v>
      </c>
      <c r="J82" s="86">
        <v>20.348834991455078</v>
      </c>
      <c r="K82" s="86">
        <v>18.790811538696289</v>
      </c>
      <c r="L82" s="86">
        <v>17.872638702392578</v>
      </c>
      <c r="M82" s="86">
        <v>17.375740051269531</v>
      </c>
      <c r="N82" s="86">
        <v>17.783977508544922</v>
      </c>
      <c r="O82" s="86">
        <v>19.363941192626953</v>
      </c>
      <c r="P82" s="86">
        <v>21.167472839355469</v>
      </c>
      <c r="Q82" s="86">
        <v>22.215694427490234</v>
      </c>
      <c r="R82" s="86">
        <v>23.496366500854492</v>
      </c>
      <c r="S82" s="86">
        <v>25.235937118530273</v>
      </c>
      <c r="T82" s="86">
        <v>26.915550231933594</v>
      </c>
      <c r="U82" s="86">
        <v>28.431060791015625</v>
      </c>
      <c r="V82" s="86">
        <v>29.95933723449707</v>
      </c>
      <c r="W82" s="86">
        <v>31.375442504882813</v>
      </c>
      <c r="X82" s="86">
        <v>32.812854766845703</v>
      </c>
      <c r="Y82" s="86">
        <v>34.182426452636719</v>
      </c>
      <c r="Z82" s="86">
        <v>35.264228820800781</v>
      </c>
      <c r="AA82" s="86">
        <v>35.589820861816406</v>
      </c>
      <c r="AB82" s="86">
        <v>34.988735198974609</v>
      </c>
      <c r="AC82" s="86">
        <v>35.524654388427734</v>
      </c>
      <c r="AD82" s="86">
        <v>34.426570892333984</v>
      </c>
      <c r="AE82" s="86">
        <v>31.040637969970703</v>
      </c>
      <c r="AF82" s="86">
        <v>26.462137222290039</v>
      </c>
      <c r="AG82" s="86">
        <v>-2.4188640117645264</v>
      </c>
      <c r="AH82" s="86">
        <v>-2.3275494575500488</v>
      </c>
      <c r="AI82" s="86">
        <v>-2.3837478160858154</v>
      </c>
      <c r="AJ82" s="86">
        <v>-1.9792976379394531</v>
      </c>
      <c r="AK82" s="86">
        <v>-1.9563126564025879</v>
      </c>
      <c r="AL82" s="86">
        <v>-1.6490588188171387</v>
      </c>
      <c r="AM82" s="86">
        <v>-1.5397018194198608</v>
      </c>
      <c r="AN82" s="86">
        <v>-1.7406214475631714</v>
      </c>
      <c r="AO82" s="86">
        <v>-1.4627500772476196</v>
      </c>
      <c r="AP82" s="86">
        <v>-0.70256733894348145</v>
      </c>
      <c r="AQ82" s="86">
        <v>-0.20670878887176514</v>
      </c>
      <c r="AR82" s="86">
        <v>-6.7491643130779266E-2</v>
      </c>
      <c r="AS82" s="86">
        <v>6.0422647744417191E-2</v>
      </c>
      <c r="AT82" s="86">
        <v>0.31179794669151306</v>
      </c>
      <c r="AU82" s="86">
        <v>0.61767739057540894</v>
      </c>
      <c r="AV82" s="86">
        <v>0.86037617921829224</v>
      </c>
      <c r="AW82" s="86">
        <v>1.9690221548080444</v>
      </c>
      <c r="AX82" s="86">
        <v>2.016249418258667</v>
      </c>
      <c r="AY82" s="86">
        <v>1.8563305139541626</v>
      </c>
      <c r="AZ82" s="86">
        <v>1.8454469442367554</v>
      </c>
      <c r="BA82" s="86">
        <v>1.8455675840377808</v>
      </c>
      <c r="BB82" s="86">
        <v>-0.15254546701908112</v>
      </c>
      <c r="BC82" s="86">
        <v>-1.0729613304138184</v>
      </c>
      <c r="BD82" s="86">
        <v>-1.8743970394134521</v>
      </c>
      <c r="BE82" s="86">
        <v>-2.0526092052459717</v>
      </c>
      <c r="BF82" s="86">
        <v>-1.9720183610916138</v>
      </c>
      <c r="BG82" s="86">
        <v>-2.0343105792999268</v>
      </c>
      <c r="BH82" s="86">
        <v>-1.635263204574585</v>
      </c>
      <c r="BI82" s="86">
        <v>-1.6037647724151611</v>
      </c>
      <c r="BJ82" s="86">
        <v>-1.3022162914276123</v>
      </c>
      <c r="BK82" s="86">
        <v>-1.2021886110305786</v>
      </c>
      <c r="BL82" s="86">
        <v>-1.4130421876907349</v>
      </c>
      <c r="BM82" s="86">
        <v>-1.1535317897796631</v>
      </c>
      <c r="BN82" s="86">
        <v>-0.42686018347740173</v>
      </c>
      <c r="BO82" s="86">
        <v>7.1309387683868408E-2</v>
      </c>
      <c r="BP82" s="86">
        <v>0.2253895103931427</v>
      </c>
      <c r="BQ82" s="86">
        <v>0.36203533411026001</v>
      </c>
      <c r="BR82" s="86">
        <v>0.63131755590438843</v>
      </c>
      <c r="BS82" s="86">
        <v>0.94786626100540161</v>
      </c>
      <c r="BT82" s="86">
        <v>1.193324089050293</v>
      </c>
      <c r="BU82" s="86">
        <v>2.3123054504394531</v>
      </c>
      <c r="BV82" s="86">
        <v>2.3600037097930908</v>
      </c>
      <c r="BW82" s="86">
        <v>2.2127861976623535</v>
      </c>
      <c r="BX82" s="86">
        <v>2.1974990367889404</v>
      </c>
      <c r="BY82" s="86">
        <v>2.205763578414917</v>
      </c>
      <c r="BZ82" s="86">
        <v>0.2189801037311554</v>
      </c>
      <c r="CA82" s="86">
        <v>-0.68855035305023193</v>
      </c>
      <c r="CB82" s="86">
        <v>-1.4938011169433594</v>
      </c>
      <c r="CC82" s="86">
        <v>-1.7989424467086792</v>
      </c>
      <c r="CD82" s="86">
        <v>-1.7257785797119141</v>
      </c>
      <c r="CE82" s="86">
        <v>-1.7922912836074829</v>
      </c>
      <c r="CF82" s="86">
        <v>-1.3969858884811401</v>
      </c>
      <c r="CG82" s="86">
        <v>-1.3595912456512451</v>
      </c>
      <c r="CH82" s="86">
        <v>-1.061994194984436</v>
      </c>
      <c r="CI82" s="86">
        <v>-0.96842801570892334</v>
      </c>
      <c r="CJ82" s="86">
        <v>-1.1861618757247925</v>
      </c>
      <c r="CK82" s="86">
        <v>-0.93936818838119507</v>
      </c>
      <c r="CL82" s="86">
        <v>-0.23590624332427979</v>
      </c>
      <c r="CM82" s="86">
        <v>0.26386392116546631</v>
      </c>
      <c r="CN82" s="86">
        <v>0.42823809385299683</v>
      </c>
      <c r="CO82" s="86">
        <v>0.57093137502670288</v>
      </c>
      <c r="CP82" s="86">
        <v>0.85261589288711548</v>
      </c>
      <c r="CQ82" s="86">
        <v>1.1765540838241577</v>
      </c>
      <c r="CR82" s="86">
        <v>1.4239227771759033</v>
      </c>
      <c r="CS82" s="86">
        <v>2.5500624179840088</v>
      </c>
      <c r="CT82" s="86">
        <v>2.5980868339538574</v>
      </c>
      <c r="CU82" s="86">
        <v>2.4596662521362305</v>
      </c>
      <c r="CV82" s="86">
        <v>2.4413292407989502</v>
      </c>
      <c r="CW82" s="86">
        <v>2.4552342891693115</v>
      </c>
      <c r="CX82" s="86">
        <v>0.47629758715629578</v>
      </c>
      <c r="CY82" s="86">
        <v>-0.42230847477912903</v>
      </c>
      <c r="CZ82" s="86">
        <v>-1.2302016019821167</v>
      </c>
      <c r="DA82" s="86">
        <v>-1.5452755689620972</v>
      </c>
      <c r="DB82" s="86">
        <v>-1.4795387983322144</v>
      </c>
      <c r="DC82" s="86">
        <v>-1.5502719879150391</v>
      </c>
      <c r="DD82" s="86">
        <v>-1.1587085723876953</v>
      </c>
      <c r="DE82" s="86">
        <v>-1.1154177188873291</v>
      </c>
      <c r="DF82" s="86">
        <v>-0.82177215814590454</v>
      </c>
      <c r="DG82" s="86">
        <v>-0.73466742038726807</v>
      </c>
      <c r="DH82" s="86">
        <v>-0.95928150415420532</v>
      </c>
      <c r="DI82" s="86">
        <v>-0.72520452737808228</v>
      </c>
      <c r="DJ82" s="86">
        <v>-4.4952314347028732E-2</v>
      </c>
      <c r="DK82" s="86">
        <v>0.45641845464706421</v>
      </c>
      <c r="DL82" s="86">
        <v>0.63108670711517334</v>
      </c>
      <c r="DM82" s="86">
        <v>0.77982741594314575</v>
      </c>
      <c r="DN82" s="86">
        <v>1.0739141702651978</v>
      </c>
      <c r="DO82" s="86">
        <v>1.4052419662475586</v>
      </c>
      <c r="DP82" s="86">
        <v>1.6545214653015137</v>
      </c>
      <c r="DQ82" s="86">
        <v>2.7878193855285645</v>
      </c>
      <c r="DR82" s="86">
        <v>2.836169958114624</v>
      </c>
      <c r="DS82" s="86">
        <v>2.7065463066101074</v>
      </c>
      <c r="DT82" s="86">
        <v>2.68515944480896</v>
      </c>
      <c r="DU82" s="86">
        <v>2.7047049999237061</v>
      </c>
      <c r="DV82" s="86">
        <v>0.73361504077911377</v>
      </c>
      <c r="DW82" s="86">
        <v>-0.15606659650802612</v>
      </c>
      <c r="DX82" s="86">
        <v>-0.96660202741622925</v>
      </c>
      <c r="DY82" s="86">
        <v>-1.179020881652832</v>
      </c>
      <c r="DZ82" s="86">
        <v>-1.1240078210830688</v>
      </c>
      <c r="EA82" s="86">
        <v>-1.2008346319198608</v>
      </c>
      <c r="EB82" s="86">
        <v>-0.81467413902282715</v>
      </c>
      <c r="EC82" s="86">
        <v>-0.76286977529525757</v>
      </c>
      <c r="ED82" s="86">
        <v>-0.47492963075637817</v>
      </c>
      <c r="EE82" s="86">
        <v>-0.39715421199798584</v>
      </c>
      <c r="EF82" s="86">
        <v>-0.63170236349105835</v>
      </c>
      <c r="EG82" s="86">
        <v>-0.41598626971244812</v>
      </c>
      <c r="EH82" s="86">
        <v>0.23075483739376068</v>
      </c>
      <c r="EI82" s="86">
        <v>0.73443663120269775</v>
      </c>
      <c r="EJ82" s="86">
        <v>0.92396783828735352</v>
      </c>
      <c r="EK82" s="86">
        <v>1.0814400911331177</v>
      </c>
      <c r="EL82" s="86">
        <v>1.3934338092803955</v>
      </c>
      <c r="EM82" s="86">
        <v>1.7354308366775513</v>
      </c>
      <c r="EN82" s="86">
        <v>1.9874693155288696</v>
      </c>
      <c r="EO82" s="86">
        <v>3.1311025619506836</v>
      </c>
      <c r="EP82" s="86">
        <v>3.1799242496490479</v>
      </c>
      <c r="EQ82" s="86">
        <v>3.0630021095275879</v>
      </c>
      <c r="ER82" s="86">
        <v>3.0372114181518555</v>
      </c>
      <c r="ES82" s="86">
        <v>3.0649011135101318</v>
      </c>
      <c r="ET82" s="86">
        <v>1.1051406860351563</v>
      </c>
      <c r="EU82" s="86">
        <v>0.2283443957567215</v>
      </c>
      <c r="EV82" s="86">
        <v>-0.58600616455078125</v>
      </c>
      <c r="EW82" s="86">
        <v>65.700767517089844</v>
      </c>
      <c r="EX82" s="86">
        <v>64.668930053710938</v>
      </c>
      <c r="EY82" s="86">
        <v>64.004814147949219</v>
      </c>
      <c r="EZ82" s="86">
        <v>63.135051727294922</v>
      </c>
      <c r="FA82" s="86">
        <v>62.572109222412109</v>
      </c>
      <c r="FB82" s="86">
        <v>62.190898895263672</v>
      </c>
      <c r="FC82" s="86">
        <v>61.848037719726563</v>
      </c>
      <c r="FD82" s="86">
        <v>61.743350982666016</v>
      </c>
      <c r="FE82" s="86">
        <v>63.717521667480469</v>
      </c>
      <c r="FF82" s="86">
        <v>66.528373718261719</v>
      </c>
      <c r="FG82" s="86">
        <v>70.05072021484375</v>
      </c>
      <c r="FH82" s="86">
        <v>73.701141357421875</v>
      </c>
      <c r="FI82" s="86">
        <v>77.000823974609375</v>
      </c>
      <c r="FJ82" s="86">
        <v>79.715408325195313</v>
      </c>
      <c r="FK82" s="86">
        <v>81.717391967773438</v>
      </c>
      <c r="FL82" s="86">
        <v>83.136016845703125</v>
      </c>
      <c r="FM82" s="86">
        <v>83.261970520019531</v>
      </c>
      <c r="FN82" s="86">
        <v>82.200836181640625</v>
      </c>
      <c r="FO82" s="86">
        <v>79.855072021484375</v>
      </c>
      <c r="FP82" s="86">
        <v>76.405494689941406</v>
      </c>
      <c r="FQ82" s="86">
        <v>72.348640441894531</v>
      </c>
      <c r="FR82" s="86">
        <v>69.457611083984375</v>
      </c>
      <c r="FS82" s="86">
        <v>67.796623229980469</v>
      </c>
      <c r="FT82" s="86">
        <v>66.651596069335938</v>
      </c>
      <c r="FU82" s="86">
        <v>0.33769625425338745</v>
      </c>
      <c r="FV82" s="86">
        <v>0.41853854060173035</v>
      </c>
      <c r="FW82" s="86">
        <v>0.35083025693893433</v>
      </c>
      <c r="FX82" s="86">
        <v>2871.272705078125</v>
      </c>
      <c r="FY82" s="86">
        <v>1</v>
      </c>
    </row>
    <row r="83" spans="1:181" x14ac:dyDescent="0.25">
      <c r="A83" t="s">
        <v>186</v>
      </c>
      <c r="B83" t="s">
        <v>236</v>
      </c>
      <c r="C83" t="s">
        <v>2</v>
      </c>
      <c r="D83" t="s">
        <v>202</v>
      </c>
      <c r="E83" t="s">
        <v>209</v>
      </c>
      <c r="F83" t="s">
        <v>179</v>
      </c>
      <c r="G83" t="s">
        <v>1</v>
      </c>
      <c r="H83" s="86">
        <v>2143</v>
      </c>
      <c r="I83" s="86">
        <v>5.1299452781677246</v>
      </c>
      <c r="J83" s="86">
        <v>4.5260396003723145</v>
      </c>
      <c r="K83" s="86">
        <v>4.1490373611450195</v>
      </c>
      <c r="L83" s="86">
        <v>3.82708740234375</v>
      </c>
      <c r="M83" s="86">
        <v>3.684152364730835</v>
      </c>
      <c r="N83" s="86">
        <v>3.710315465927124</v>
      </c>
      <c r="O83" s="86">
        <v>3.8883183002471924</v>
      </c>
      <c r="P83" s="86">
        <v>3.9894087314605713</v>
      </c>
      <c r="Q83" s="86">
        <v>4.2678971290588379</v>
      </c>
      <c r="R83" s="86">
        <v>4.4701681137084961</v>
      </c>
      <c r="S83" s="86">
        <v>4.9771604537963867</v>
      </c>
      <c r="T83" s="86">
        <v>5.5406360626220703</v>
      </c>
      <c r="U83" s="86">
        <v>6.2744960784912109</v>
      </c>
      <c r="V83" s="86">
        <v>6.9364466667175293</v>
      </c>
      <c r="W83" s="86">
        <v>7.5514030456542969</v>
      </c>
      <c r="X83" s="86">
        <v>8.2371044158935547</v>
      </c>
      <c r="Y83" s="86">
        <v>8.9013833999633789</v>
      </c>
      <c r="Z83" s="86">
        <v>9.1507492065429688</v>
      </c>
      <c r="AA83" s="86">
        <v>8.9821004867553711</v>
      </c>
      <c r="AB83" s="86">
        <v>8.3651418685913086</v>
      </c>
      <c r="AC83" s="86">
        <v>8.0795679092407227</v>
      </c>
      <c r="AD83" s="86">
        <v>7.6523051261901855</v>
      </c>
      <c r="AE83" s="86">
        <v>6.8621606826782227</v>
      </c>
      <c r="AF83" s="86">
        <v>5.8561849594116211</v>
      </c>
      <c r="AG83" s="86">
        <v>-0.31660768389701843</v>
      </c>
      <c r="AH83" s="86">
        <v>-0.39895159006118774</v>
      </c>
      <c r="AI83" s="86">
        <v>-0.4603276252746582</v>
      </c>
      <c r="AJ83" s="86">
        <v>-0.79845637083053589</v>
      </c>
      <c r="AK83" s="86">
        <v>-0.74313968420028687</v>
      </c>
      <c r="AL83" s="86">
        <v>-0.66048133373260498</v>
      </c>
      <c r="AM83" s="86">
        <v>-0.55096465349197388</v>
      </c>
      <c r="AN83" s="86">
        <v>-0.6405799388885498</v>
      </c>
      <c r="AO83" s="86">
        <v>-0.6060912013053894</v>
      </c>
      <c r="AP83" s="86">
        <v>-0.59163141250610352</v>
      </c>
      <c r="AQ83" s="86">
        <v>-0.39461332559585571</v>
      </c>
      <c r="AR83" s="86">
        <v>-0.46035420894622803</v>
      </c>
      <c r="AS83" s="86">
        <v>-0.45544052124023438</v>
      </c>
      <c r="AT83" s="86">
        <v>-0.48814031481742859</v>
      </c>
      <c r="AU83" s="86">
        <v>-0.45971551537513733</v>
      </c>
      <c r="AV83" s="86">
        <v>-0.36833465099334717</v>
      </c>
      <c r="AW83" s="86">
        <v>-2.4805497378110886E-3</v>
      </c>
      <c r="AX83" s="86">
        <v>6.1186298727989197E-2</v>
      </c>
      <c r="AY83" s="86">
        <v>0.20306691527366638</v>
      </c>
      <c r="AZ83" s="86">
        <v>0.15368412435054779</v>
      </c>
      <c r="BA83" s="86">
        <v>0.37802663445472717</v>
      </c>
      <c r="BB83" s="86">
        <v>-0.17641335725784302</v>
      </c>
      <c r="BC83" s="86">
        <v>-0.29655662178993225</v>
      </c>
      <c r="BD83" s="86">
        <v>-0.32840600609779358</v>
      </c>
      <c r="BE83" s="86">
        <v>-0.11616584658622742</v>
      </c>
      <c r="BF83" s="86">
        <v>-0.20314185321331024</v>
      </c>
      <c r="BG83" s="86">
        <v>-0.27005675435066223</v>
      </c>
      <c r="BH83" s="86">
        <v>-0.59955435991287231</v>
      </c>
      <c r="BI83" s="86">
        <v>-0.5450969934463501</v>
      </c>
      <c r="BJ83" s="86">
        <v>-0.45866456627845764</v>
      </c>
      <c r="BK83" s="86">
        <v>-0.34023311734199524</v>
      </c>
      <c r="BL83" s="86">
        <v>-0.41259458661079407</v>
      </c>
      <c r="BM83" s="86">
        <v>-0.3668941855430603</v>
      </c>
      <c r="BN83" s="86">
        <v>-0.34448370337486267</v>
      </c>
      <c r="BO83" s="86">
        <v>-0.13456729054450989</v>
      </c>
      <c r="BP83" s="86">
        <v>-0.20416638255119324</v>
      </c>
      <c r="BQ83" s="86">
        <v>-0.18547742068767548</v>
      </c>
      <c r="BR83" s="86">
        <v>-0.24460624158382416</v>
      </c>
      <c r="BS83" s="86">
        <v>-0.23107430338859558</v>
      </c>
      <c r="BT83" s="86">
        <v>-0.15420548617839813</v>
      </c>
      <c r="BU83" s="86">
        <v>0.24145075678825378</v>
      </c>
      <c r="BV83" s="86">
        <v>0.29935607314109802</v>
      </c>
      <c r="BW83" s="86">
        <v>0.42658993601799011</v>
      </c>
      <c r="BX83" s="86">
        <v>0.35625630617141724</v>
      </c>
      <c r="BY83" s="86">
        <v>0.5748441219329834</v>
      </c>
      <c r="BZ83" s="86">
        <v>5.7564310729503632E-2</v>
      </c>
      <c r="CA83" s="86">
        <v>-6.5398178994655609E-2</v>
      </c>
      <c r="CB83" s="86">
        <v>-0.132888063788414</v>
      </c>
      <c r="CC83" s="86">
        <v>2.2659564390778542E-2</v>
      </c>
      <c r="CD83" s="86">
        <v>-6.7524641752243042E-2</v>
      </c>
      <c r="CE83" s="86">
        <v>-0.13827574253082275</v>
      </c>
      <c r="CF83" s="86">
        <v>-0.46179541945457458</v>
      </c>
      <c r="CG83" s="86">
        <v>-0.40793317556381226</v>
      </c>
      <c r="CH83" s="86">
        <v>-0.31888687610626221</v>
      </c>
      <c r="CI83" s="86">
        <v>-0.19428110122680664</v>
      </c>
      <c r="CJ83" s="86">
        <v>-0.25469264388084412</v>
      </c>
      <c r="CK83" s="86">
        <v>-0.20122702419757843</v>
      </c>
      <c r="CL83" s="86">
        <v>-0.17330995202064514</v>
      </c>
      <c r="CM83" s="86">
        <v>4.5539811253547668E-2</v>
      </c>
      <c r="CN83" s="86">
        <v>-2.6731476187705994E-2</v>
      </c>
      <c r="CO83" s="86">
        <v>1.4981994172558188E-3</v>
      </c>
      <c r="CP83" s="86">
        <v>-7.5935274362564087E-2</v>
      </c>
      <c r="CQ83" s="86">
        <v>-7.2718091309070587E-2</v>
      </c>
      <c r="CR83" s="86">
        <v>-5.9002838097512722E-3</v>
      </c>
      <c r="CS83" s="86">
        <v>0.41039684414863586</v>
      </c>
      <c r="CT83" s="86">
        <v>0.46431174874305725</v>
      </c>
      <c r="CU83" s="86">
        <v>0.5814012885093689</v>
      </c>
      <c r="CV83" s="86">
        <v>0.49655717611312866</v>
      </c>
      <c r="CW83" s="86">
        <v>0.71115928888320923</v>
      </c>
      <c r="CX83" s="86">
        <v>0.21961653232574463</v>
      </c>
      <c r="CY83" s="86">
        <v>9.4701454043388367E-2</v>
      </c>
      <c r="CZ83" s="86">
        <v>2.5270634796470404E-3</v>
      </c>
      <c r="DA83" s="86">
        <v>0.1614849716424942</v>
      </c>
      <c r="DB83" s="86">
        <v>6.8092577159404755E-2</v>
      </c>
      <c r="DC83" s="86">
        <v>-6.4947167411446571E-3</v>
      </c>
      <c r="DD83" s="86">
        <v>-0.32403647899627686</v>
      </c>
      <c r="DE83" s="86">
        <v>-0.2707693874835968</v>
      </c>
      <c r="DF83" s="86">
        <v>-0.17910918593406677</v>
      </c>
      <c r="DG83" s="86">
        <v>-4.8329092562198639E-2</v>
      </c>
      <c r="DH83" s="86">
        <v>-9.6790686249732971E-2</v>
      </c>
      <c r="DI83" s="86">
        <v>-3.5559874027967453E-2</v>
      </c>
      <c r="DJ83" s="86">
        <v>-2.1362057887017727E-3</v>
      </c>
      <c r="DK83" s="86">
        <v>0.22564691305160522</v>
      </c>
      <c r="DL83" s="86">
        <v>0.15070343017578125</v>
      </c>
      <c r="DM83" s="86">
        <v>0.18847382068634033</v>
      </c>
      <c r="DN83" s="86">
        <v>9.2735685408115387E-2</v>
      </c>
      <c r="DO83" s="86">
        <v>8.5638120770454407E-2</v>
      </c>
      <c r="DP83" s="86">
        <v>0.14240491390228271</v>
      </c>
      <c r="DQ83" s="86">
        <v>0.57934290170669556</v>
      </c>
      <c r="DR83" s="86">
        <v>0.62926739454269409</v>
      </c>
      <c r="DS83" s="86">
        <v>0.73621267080307007</v>
      </c>
      <c r="DT83" s="86">
        <v>0.63685804605484009</v>
      </c>
      <c r="DU83" s="86">
        <v>0.84747445583343506</v>
      </c>
      <c r="DV83" s="86">
        <v>0.38166874647140503</v>
      </c>
      <c r="DW83" s="86">
        <v>0.25480109453201294</v>
      </c>
      <c r="DX83" s="86">
        <v>0.13794218003749847</v>
      </c>
      <c r="DY83" s="86">
        <v>0.36192682385444641</v>
      </c>
      <c r="DZ83" s="86">
        <v>0.26390230655670166</v>
      </c>
      <c r="EA83" s="86">
        <v>0.18377615511417389</v>
      </c>
      <c r="EB83" s="86">
        <v>-0.12513446807861328</v>
      </c>
      <c r="EC83" s="86">
        <v>-7.2726652026176453E-2</v>
      </c>
      <c r="ED83" s="86">
        <v>2.2707594558596611E-2</v>
      </c>
      <c r="EE83" s="86">
        <v>0.16240242123603821</v>
      </c>
      <c r="EF83" s="86">
        <v>0.13119465112686157</v>
      </c>
      <c r="EG83" s="86">
        <v>0.20363718271255493</v>
      </c>
      <c r="EH83" s="86">
        <v>0.24501149356365204</v>
      </c>
      <c r="EI83" s="86">
        <v>0.48569294810295105</v>
      </c>
      <c r="EJ83" s="86">
        <v>0.40689125657081604</v>
      </c>
      <c r="EK83" s="86">
        <v>0.45843690633773804</v>
      </c>
      <c r="EL83" s="86">
        <v>0.33626976609230042</v>
      </c>
      <c r="EM83" s="86">
        <v>0.31427934765815735</v>
      </c>
      <c r="EN83" s="86">
        <v>0.35653406381607056</v>
      </c>
      <c r="EO83" s="86">
        <v>0.82327425479888916</v>
      </c>
      <c r="EP83" s="86">
        <v>0.86743718385696411</v>
      </c>
      <c r="EQ83" s="86">
        <v>0.95973563194274902</v>
      </c>
      <c r="ER83" s="86">
        <v>0.83943021297454834</v>
      </c>
      <c r="ES83" s="86">
        <v>1.0442919731140137</v>
      </c>
      <c r="ET83" s="86">
        <v>0.61564642190933228</v>
      </c>
      <c r="EU83" s="86">
        <v>0.48595952987670898</v>
      </c>
      <c r="EV83" s="86">
        <v>0.33346012234687805</v>
      </c>
      <c r="EW83" s="86">
        <v>80.90240478515625</v>
      </c>
      <c r="EX83" s="86">
        <v>78.836128234863281</v>
      </c>
      <c r="EY83" s="86">
        <v>77.301918029785156</v>
      </c>
      <c r="EZ83" s="86">
        <v>75.501502990722656</v>
      </c>
      <c r="FA83" s="86">
        <v>74.125679016113281</v>
      </c>
      <c r="FB83" s="86">
        <v>73.031768798828125</v>
      </c>
      <c r="FC83" s="86">
        <v>71.784988403320313</v>
      </c>
      <c r="FD83" s="86">
        <v>70.972335815429688</v>
      </c>
      <c r="FE83" s="86">
        <v>73.342521667480469</v>
      </c>
      <c r="FF83" s="86">
        <v>77.213188171386719</v>
      </c>
      <c r="FG83" s="86">
        <v>81.648284912109375</v>
      </c>
      <c r="FH83" s="86">
        <v>85.667503356933594</v>
      </c>
      <c r="FI83" s="86">
        <v>89.21234130859375</v>
      </c>
      <c r="FJ83" s="86">
        <v>92.303237915039063</v>
      </c>
      <c r="FK83" s="86">
        <v>94.976943969726563</v>
      </c>
      <c r="FL83" s="86">
        <v>96.7335205078125</v>
      </c>
      <c r="FM83" s="86">
        <v>97.929244995117188</v>
      </c>
      <c r="FN83" s="86">
        <v>98.275466918945313</v>
      </c>
      <c r="FO83" s="86">
        <v>97.57989501953125</v>
      </c>
      <c r="FP83" s="86">
        <v>95.615943908691406</v>
      </c>
      <c r="FQ83" s="86">
        <v>92.483154296875</v>
      </c>
      <c r="FR83" s="86">
        <v>89.436614990234375</v>
      </c>
      <c r="FS83" s="86">
        <v>86.341094970703125</v>
      </c>
      <c r="FT83" s="86">
        <v>83.790214538574219</v>
      </c>
      <c r="FU83" s="86">
        <v>0.22732368111610413</v>
      </c>
      <c r="FV83" s="86">
        <v>0.26808685064315796</v>
      </c>
      <c r="FW83" s="86">
        <v>0.23327869176864624</v>
      </c>
      <c r="FX83" s="86">
        <v>203.22727966308594</v>
      </c>
      <c r="FY83" s="86">
        <v>1</v>
      </c>
    </row>
    <row r="84" spans="1:181" x14ac:dyDescent="0.25">
      <c r="A84" t="s">
        <v>186</v>
      </c>
      <c r="B84" t="s">
        <v>236</v>
      </c>
      <c r="C84" t="s">
        <v>2</v>
      </c>
      <c r="D84" t="s">
        <v>202</v>
      </c>
      <c r="E84" t="s">
        <v>209</v>
      </c>
      <c r="F84" t="s">
        <v>180</v>
      </c>
      <c r="G84" t="s">
        <v>1</v>
      </c>
      <c r="H84" s="86">
        <v>1265</v>
      </c>
      <c r="I84" s="86">
        <v>1.9493104219436646</v>
      </c>
      <c r="J84" s="86">
        <v>1.8517365455627441</v>
      </c>
      <c r="K84" s="86">
        <v>1.8044149875640869</v>
      </c>
      <c r="L84" s="86">
        <v>1.7925841808319092</v>
      </c>
      <c r="M84" s="86">
        <v>1.7913727760314941</v>
      </c>
      <c r="N84" s="86">
        <v>1.7872538566589355</v>
      </c>
      <c r="O84" s="86">
        <v>1.8915926218032837</v>
      </c>
      <c r="P84" s="86">
        <v>1.9910743236541748</v>
      </c>
      <c r="Q84" s="86">
        <v>1.8544840812683105</v>
      </c>
      <c r="R84" s="86">
        <v>1.8587280511856079</v>
      </c>
      <c r="S84" s="86">
        <v>1.9283406734466553</v>
      </c>
      <c r="T84" s="86">
        <v>1.8771263360977173</v>
      </c>
      <c r="U84" s="86">
        <v>1.7282365560531616</v>
      </c>
      <c r="V84" s="86">
        <v>1.6973803043365479</v>
      </c>
      <c r="W84" s="86">
        <v>1.73401939868927</v>
      </c>
      <c r="X84" s="86">
        <v>1.7674629688262939</v>
      </c>
      <c r="Y84" s="86">
        <v>1.8871243000030518</v>
      </c>
      <c r="Z84" s="86">
        <v>2.1369190216064453</v>
      </c>
      <c r="AA84" s="86">
        <v>2.387810230255127</v>
      </c>
      <c r="AB84" s="86">
        <v>2.3683242797851563</v>
      </c>
      <c r="AC84" s="86">
        <v>2.5575952529907227</v>
      </c>
      <c r="AD84" s="86">
        <v>2.5314111709594727</v>
      </c>
      <c r="AE84" s="86">
        <v>2.2746834754943848</v>
      </c>
      <c r="AF84" s="86">
        <v>2.0679306983947754</v>
      </c>
      <c r="AG84" s="86">
        <v>-0.79533159732818604</v>
      </c>
      <c r="AH84" s="86">
        <v>-0.76533406972885132</v>
      </c>
      <c r="AI84" s="86">
        <v>-0.76199209690093994</v>
      </c>
      <c r="AJ84" s="86">
        <v>-0.73444986343383789</v>
      </c>
      <c r="AK84" s="86">
        <v>-0.82594305276870728</v>
      </c>
      <c r="AL84" s="86">
        <v>-0.8050762414932251</v>
      </c>
      <c r="AM84" s="86">
        <v>-0.78851199150085449</v>
      </c>
      <c r="AN84" s="86">
        <v>-0.75737518072128296</v>
      </c>
      <c r="AO84" s="86">
        <v>-0.69679814577102661</v>
      </c>
      <c r="AP84" s="86">
        <v>-0.53275072574615479</v>
      </c>
      <c r="AQ84" s="86">
        <v>-0.41305181384086609</v>
      </c>
      <c r="AR84" s="86">
        <v>-0.38811349868774414</v>
      </c>
      <c r="AS84" s="86">
        <v>-0.38804805278778076</v>
      </c>
      <c r="AT84" s="86">
        <v>-0.3528287410736084</v>
      </c>
      <c r="AU84" s="86">
        <v>-0.317943274974823</v>
      </c>
      <c r="AV84" s="86">
        <v>-0.1971372663974762</v>
      </c>
      <c r="AW84" s="86">
        <v>-4.6298384666442871E-2</v>
      </c>
      <c r="AX84" s="86">
        <v>9.9776498973369598E-2</v>
      </c>
      <c r="AY84" s="86">
        <v>4.6480696648359299E-2</v>
      </c>
      <c r="AZ84" s="86">
        <v>-0.14629822969436646</v>
      </c>
      <c r="BA84" s="86">
        <v>-0.28232675790786743</v>
      </c>
      <c r="BB84" s="86">
        <v>-0.54485476016998291</v>
      </c>
      <c r="BC84" s="86">
        <v>-0.71739500761032104</v>
      </c>
      <c r="BD84" s="86">
        <v>-0.81748360395431519</v>
      </c>
      <c r="BE84" s="86">
        <v>-0.57062160968780518</v>
      </c>
      <c r="BF84" s="86">
        <v>-0.54782402515411377</v>
      </c>
      <c r="BG84" s="86">
        <v>-0.54519772529602051</v>
      </c>
      <c r="BH84" s="86">
        <v>-0.52123910188674927</v>
      </c>
      <c r="BI84" s="86">
        <v>-0.60517501831054688</v>
      </c>
      <c r="BJ84" s="86">
        <v>-0.58912390470504761</v>
      </c>
      <c r="BK84" s="86">
        <v>-0.58350265026092529</v>
      </c>
      <c r="BL84" s="86">
        <v>-0.56500566005706787</v>
      </c>
      <c r="BM84" s="86">
        <v>-0.52581751346588135</v>
      </c>
      <c r="BN84" s="86">
        <v>-0.37407609820365906</v>
      </c>
      <c r="BO84" s="86">
        <v>-0.26119315624237061</v>
      </c>
      <c r="BP84" s="86">
        <v>-0.23921087384223938</v>
      </c>
      <c r="BQ84" s="86">
        <v>-0.25101810693740845</v>
      </c>
      <c r="BR84" s="86">
        <v>-0.21985164284706116</v>
      </c>
      <c r="BS84" s="86">
        <v>-0.17808249592781067</v>
      </c>
      <c r="BT84" s="86">
        <v>-6.0759957879781723E-2</v>
      </c>
      <c r="BU84" s="86">
        <v>8.5419192910194397E-2</v>
      </c>
      <c r="BV84" s="86">
        <v>0.24149203300476074</v>
      </c>
      <c r="BW84" s="86">
        <v>0.21686799824237823</v>
      </c>
      <c r="BX84" s="86">
        <v>2.6549531146883965E-2</v>
      </c>
      <c r="BY84" s="86">
        <v>-8.1824228167533875E-2</v>
      </c>
      <c r="BZ84" s="86">
        <v>-0.33740895986557007</v>
      </c>
      <c r="CA84" s="86">
        <v>-0.50540828704833984</v>
      </c>
      <c r="CB84" s="86">
        <v>-0.59774911403656006</v>
      </c>
      <c r="CC84" s="86">
        <v>-0.41498813033103943</v>
      </c>
      <c r="CD84" s="86">
        <v>-0.39717721939086914</v>
      </c>
      <c r="CE84" s="86">
        <v>-0.39504662156105042</v>
      </c>
      <c r="CF84" s="86">
        <v>-0.37356993556022644</v>
      </c>
      <c r="CG84" s="86">
        <v>-0.4522717297077179</v>
      </c>
      <c r="CH84" s="86">
        <v>-0.43955597281455994</v>
      </c>
      <c r="CI84" s="86">
        <v>-0.44151383638381958</v>
      </c>
      <c r="CJ84" s="86">
        <v>-0.43177112936973572</v>
      </c>
      <c r="CK84" s="86">
        <v>-0.40739691257476807</v>
      </c>
      <c r="CL84" s="86">
        <v>-0.26417854428291321</v>
      </c>
      <c r="CM84" s="86">
        <v>-0.15601633489131927</v>
      </c>
      <c r="CN84" s="86">
        <v>-0.13608135282993317</v>
      </c>
      <c r="CO84" s="86">
        <v>-0.15611159801483154</v>
      </c>
      <c r="CP84" s="86">
        <v>-0.12775211036205292</v>
      </c>
      <c r="CQ84" s="86">
        <v>-8.1215351819992065E-2</v>
      </c>
      <c r="CR84" s="86">
        <v>3.3694550395011902E-2</v>
      </c>
      <c r="CS84" s="86">
        <v>0.17664638161659241</v>
      </c>
      <c r="CT84" s="86">
        <v>0.33964377641677856</v>
      </c>
      <c r="CU84" s="86">
        <v>0.33487772941589355</v>
      </c>
      <c r="CV84" s="86">
        <v>0.14626336097717285</v>
      </c>
      <c r="CW84" s="86">
        <v>5.7043202221393585E-2</v>
      </c>
      <c r="CX84" s="86">
        <v>-0.1937326192855835</v>
      </c>
      <c r="CY84" s="86">
        <v>-0.35858696699142456</v>
      </c>
      <c r="CZ84" s="86">
        <v>-0.44556170701980591</v>
      </c>
      <c r="DA84" s="86">
        <v>-0.25935468077659607</v>
      </c>
      <c r="DB84" s="86">
        <v>-0.24653042852878571</v>
      </c>
      <c r="DC84" s="86">
        <v>-0.24489550292491913</v>
      </c>
      <c r="DD84" s="86">
        <v>-0.225900799036026</v>
      </c>
      <c r="DE84" s="86">
        <v>-0.29936844110488892</v>
      </c>
      <c r="DF84" s="86">
        <v>-0.28998804092407227</v>
      </c>
      <c r="DG84" s="86">
        <v>-0.29952499270439148</v>
      </c>
      <c r="DH84" s="86">
        <v>-0.29853659868240356</v>
      </c>
      <c r="DI84" s="86">
        <v>-0.2889762818813324</v>
      </c>
      <c r="DJ84" s="86">
        <v>-0.15428097546100616</v>
      </c>
      <c r="DK84" s="86">
        <v>-5.0839502364397049E-2</v>
      </c>
      <c r="DL84" s="86">
        <v>-3.295183926820755E-2</v>
      </c>
      <c r="DM84" s="86">
        <v>-6.120508536696434E-2</v>
      </c>
      <c r="DN84" s="86">
        <v>-3.5652581602334976E-2</v>
      </c>
      <c r="DO84" s="86">
        <v>1.5651794150471687E-2</v>
      </c>
      <c r="DP84" s="86">
        <v>0.12814906239509583</v>
      </c>
      <c r="DQ84" s="86">
        <v>0.26787358522415161</v>
      </c>
      <c r="DR84" s="86">
        <v>0.43779551982879639</v>
      </c>
      <c r="DS84" s="86">
        <v>0.45288744568824768</v>
      </c>
      <c r="DT84" s="86">
        <v>0.26597720384597778</v>
      </c>
      <c r="DU84" s="86">
        <v>0.19591063261032104</v>
      </c>
      <c r="DV84" s="86">
        <v>-5.0056282430887222E-2</v>
      </c>
      <c r="DW84" s="86">
        <v>-0.21176561713218689</v>
      </c>
      <c r="DX84" s="86">
        <v>-0.29337430000305176</v>
      </c>
      <c r="DY84" s="86">
        <v>-3.4644667059183121E-2</v>
      </c>
      <c r="DZ84" s="86">
        <v>-2.9020387679338455E-2</v>
      </c>
      <c r="EA84" s="86">
        <v>-2.8101131319999695E-2</v>
      </c>
      <c r="EB84" s="86">
        <v>-1.2690015137195587E-2</v>
      </c>
      <c r="EC84" s="86">
        <v>-7.8600391745567322E-2</v>
      </c>
      <c r="ED84" s="86">
        <v>-7.4035704135894775E-2</v>
      </c>
      <c r="EE84" s="86">
        <v>-9.4515673816204071E-2</v>
      </c>
      <c r="EF84" s="86">
        <v>-0.10616707801818848</v>
      </c>
      <c r="EG84" s="86">
        <v>-0.11799570173025131</v>
      </c>
      <c r="EH84" s="86">
        <v>4.3936432339251041E-3</v>
      </c>
      <c r="EI84" s="86">
        <v>0.10101913660764694</v>
      </c>
      <c r="EJ84" s="86">
        <v>0.1159508004784584</v>
      </c>
      <c r="EK84" s="86">
        <v>7.5824841856956482E-2</v>
      </c>
      <c r="EL84" s="86">
        <v>9.7324512898921967E-2</v>
      </c>
      <c r="EM84" s="86">
        <v>0.15551257133483887</v>
      </c>
      <c r="EN84" s="86">
        <v>0.2645263671875</v>
      </c>
      <c r="EO84" s="86">
        <v>0.39959114789962769</v>
      </c>
      <c r="EP84" s="86">
        <v>0.57951104640960693</v>
      </c>
      <c r="EQ84" s="86">
        <v>0.62327474355697632</v>
      </c>
      <c r="ER84" s="86">
        <v>0.43882495164871216</v>
      </c>
      <c r="ES84" s="86">
        <v>0.39641314744949341</v>
      </c>
      <c r="ET84" s="86">
        <v>0.15738953649997711</v>
      </c>
      <c r="EU84" s="86">
        <v>2.2107627592049539E-4</v>
      </c>
      <c r="EV84" s="86">
        <v>-7.3639824986457825E-2</v>
      </c>
      <c r="EW84" s="86">
        <v>62.033973693847656</v>
      </c>
      <c r="EX84" s="86">
        <v>60.879940032958984</v>
      </c>
      <c r="EY84" s="86">
        <v>59.854568481445313</v>
      </c>
      <c r="EZ84" s="86">
        <v>59.08172607421875</v>
      </c>
      <c r="FA84" s="86">
        <v>58.310466766357422</v>
      </c>
      <c r="FB84" s="86">
        <v>57.789314270019531</v>
      </c>
      <c r="FC84" s="86">
        <v>57.321464538574219</v>
      </c>
      <c r="FD84" s="86">
        <v>57.249290466308594</v>
      </c>
      <c r="FE84" s="86">
        <v>59.705177307128906</v>
      </c>
      <c r="FF84" s="86">
        <v>63.387432098388672</v>
      </c>
      <c r="FG84" s="86">
        <v>67.213287353515625</v>
      </c>
      <c r="FH84" s="86">
        <v>70.597869873046875</v>
      </c>
      <c r="FI84" s="86">
        <v>73.656455993652344</v>
      </c>
      <c r="FJ84" s="86">
        <v>76.031898498535156</v>
      </c>
      <c r="FK84" s="86">
        <v>77.756248474121094</v>
      </c>
      <c r="FL84" s="86">
        <v>78.28271484375</v>
      </c>
      <c r="FM84" s="86">
        <v>77.607734680175781</v>
      </c>
      <c r="FN84" s="86">
        <v>76.967185974121094</v>
      </c>
      <c r="FO84" s="86">
        <v>75.091171264648438</v>
      </c>
      <c r="FP84" s="86">
        <v>72.955787658691406</v>
      </c>
      <c r="FQ84" s="86">
        <v>69.520889282226563</v>
      </c>
      <c r="FR84" s="86">
        <v>66.490615844726563</v>
      </c>
      <c r="FS84" s="86">
        <v>64.791313171386719</v>
      </c>
      <c r="FT84" s="86">
        <v>63.516162872314453</v>
      </c>
      <c r="FU84" s="86">
        <v>0.20159712433815002</v>
      </c>
      <c r="FV84" s="86">
        <v>0.19372613728046417</v>
      </c>
      <c r="FW84" s="86">
        <v>0.21016326546669006</v>
      </c>
      <c r="FX84" s="86">
        <v>223.40908813476563</v>
      </c>
      <c r="FY84" s="86">
        <v>1</v>
      </c>
    </row>
    <row r="85" spans="1:181" x14ac:dyDescent="0.25">
      <c r="A85" t="s">
        <v>186</v>
      </c>
      <c r="B85" t="s">
        <v>236</v>
      </c>
      <c r="C85" t="s">
        <v>2</v>
      </c>
      <c r="D85" t="s">
        <v>202</v>
      </c>
      <c r="E85" t="s">
        <v>209</v>
      </c>
      <c r="F85" t="s">
        <v>181</v>
      </c>
      <c r="G85" t="s">
        <v>1</v>
      </c>
      <c r="H85" s="86">
        <v>603</v>
      </c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>
        <v>45.318180084228516</v>
      </c>
      <c r="FY85" s="86">
        <v>0</v>
      </c>
    </row>
    <row r="86" spans="1:181" x14ac:dyDescent="0.25">
      <c r="A86" t="s">
        <v>186</v>
      </c>
      <c r="B86" t="s">
        <v>236</v>
      </c>
      <c r="C86" t="s">
        <v>2</v>
      </c>
      <c r="D86" t="s">
        <v>202</v>
      </c>
      <c r="E86" t="s">
        <v>209</v>
      </c>
      <c r="F86" t="s">
        <v>182</v>
      </c>
      <c r="G86" t="s">
        <v>1</v>
      </c>
      <c r="H86" s="86">
        <v>3116</v>
      </c>
      <c r="I86" s="86">
        <v>3.895637035369873</v>
      </c>
      <c r="J86" s="86">
        <v>3.5312824249267578</v>
      </c>
      <c r="K86" s="86">
        <v>3.4230127334594727</v>
      </c>
      <c r="L86" s="86">
        <v>3.3168141841888428</v>
      </c>
      <c r="M86" s="86">
        <v>3.2862274646759033</v>
      </c>
      <c r="N86" s="86">
        <v>3.4407086372375488</v>
      </c>
      <c r="O86" s="86">
        <v>3.8802645206451416</v>
      </c>
      <c r="P86" s="86">
        <v>4.4980068206787109</v>
      </c>
      <c r="Q86" s="86">
        <v>4.6697368621826172</v>
      </c>
      <c r="R86" s="86">
        <v>4.7990121841430664</v>
      </c>
      <c r="S86" s="86">
        <v>5.0235710144042969</v>
      </c>
      <c r="T86" s="86">
        <v>5.3272390365600586</v>
      </c>
      <c r="U86" s="86">
        <v>5.542198657989502</v>
      </c>
      <c r="V86" s="86">
        <v>5.7605252265930176</v>
      </c>
      <c r="W86" s="86">
        <v>6.0146722793579102</v>
      </c>
      <c r="X86" s="86">
        <v>6.1611518859863281</v>
      </c>
      <c r="Y86" s="86">
        <v>6.4503588676452637</v>
      </c>
      <c r="Z86" s="86">
        <v>6.689457893371582</v>
      </c>
      <c r="AA86" s="86">
        <v>6.6620235443115234</v>
      </c>
      <c r="AB86" s="86">
        <v>6.5320887565612793</v>
      </c>
      <c r="AC86" s="86">
        <v>6.3910255432128906</v>
      </c>
      <c r="AD86" s="86">
        <v>6.1064119338989258</v>
      </c>
      <c r="AE86" s="86">
        <v>5.2750248908996582</v>
      </c>
      <c r="AF86" s="86">
        <v>4.4890656471252441</v>
      </c>
      <c r="AG86" s="86">
        <v>-0.93992936611175537</v>
      </c>
      <c r="AH86" s="86">
        <v>-1.0187810659408569</v>
      </c>
      <c r="AI86" s="86">
        <v>-0.89571744203567505</v>
      </c>
      <c r="AJ86" s="86">
        <v>-0.87534010410308838</v>
      </c>
      <c r="AK86" s="86">
        <v>-0.77796304225921631</v>
      </c>
      <c r="AL86" s="86">
        <v>-0.75294357538223267</v>
      </c>
      <c r="AM86" s="86">
        <v>-0.67375129461288452</v>
      </c>
      <c r="AN86" s="86">
        <v>-0.54087358713150024</v>
      </c>
      <c r="AO86" s="86">
        <v>-0.5912129282951355</v>
      </c>
      <c r="AP86" s="86">
        <v>-0.46838098764419556</v>
      </c>
      <c r="AQ86" s="86">
        <v>-0.38959825038909912</v>
      </c>
      <c r="AR86" s="86">
        <v>-0.33076542615890503</v>
      </c>
      <c r="AS86" s="86">
        <v>-0.41501536965370178</v>
      </c>
      <c r="AT86" s="86">
        <v>-0.3707030713558197</v>
      </c>
      <c r="AU86" s="86">
        <v>-0.22092321515083313</v>
      </c>
      <c r="AV86" s="86">
        <v>-0.22820574045181274</v>
      </c>
      <c r="AW86" s="86">
        <v>-1.8856680020689964E-2</v>
      </c>
      <c r="AX86" s="86">
        <v>2.5413572788238525E-2</v>
      </c>
      <c r="AY86" s="86">
        <v>-0.25820320844650269</v>
      </c>
      <c r="AZ86" s="86">
        <v>-0.33149424195289612</v>
      </c>
      <c r="BA86" s="86">
        <v>-0.48140090703964233</v>
      </c>
      <c r="BB86" s="86">
        <v>-0.86117219924926758</v>
      </c>
      <c r="BC86" s="86">
        <v>-0.99250626564025879</v>
      </c>
      <c r="BD86" s="86">
        <v>-0.94299399852752686</v>
      </c>
      <c r="BE86" s="86">
        <v>-0.72768229246139526</v>
      </c>
      <c r="BF86" s="86">
        <v>-0.81036269664764404</v>
      </c>
      <c r="BG86" s="86">
        <v>-0.69186365604400635</v>
      </c>
      <c r="BH86" s="86">
        <v>-0.67002242803573608</v>
      </c>
      <c r="BI86" s="86">
        <v>-0.58870089054107666</v>
      </c>
      <c r="BJ86" s="86">
        <v>-0.54276221990585327</v>
      </c>
      <c r="BK86" s="86">
        <v>-0.47966209053993225</v>
      </c>
      <c r="BL86" s="86">
        <v>-0.33909174799919128</v>
      </c>
      <c r="BM86" s="86">
        <v>-0.39278483390808105</v>
      </c>
      <c r="BN86" s="86">
        <v>-0.31209531426429749</v>
      </c>
      <c r="BO86" s="86">
        <v>-0.24610680341720581</v>
      </c>
      <c r="BP86" s="86">
        <v>-0.18148034811019897</v>
      </c>
      <c r="BQ86" s="86">
        <v>-0.25419965386390686</v>
      </c>
      <c r="BR86" s="86">
        <v>-0.20645079016685486</v>
      </c>
      <c r="BS86" s="86">
        <v>-5.5016573518514633E-2</v>
      </c>
      <c r="BT86" s="86">
        <v>-5.9842638671398163E-2</v>
      </c>
      <c r="BU86" s="86">
        <v>0.15001107752323151</v>
      </c>
      <c r="BV86" s="86">
        <v>0.19176849722862244</v>
      </c>
      <c r="BW86" s="86">
        <v>-6.9313056766986847E-2</v>
      </c>
      <c r="BX86" s="86">
        <v>-0.14281044900417328</v>
      </c>
      <c r="BY86" s="86">
        <v>-0.27946189045906067</v>
      </c>
      <c r="BZ86" s="86">
        <v>-0.63497179746627808</v>
      </c>
      <c r="CA86" s="86">
        <v>-0.76681792736053467</v>
      </c>
      <c r="CB86" s="86">
        <v>-0.72819197177886963</v>
      </c>
      <c r="CC86" s="86">
        <v>-0.58068060874938965</v>
      </c>
      <c r="CD86" s="86">
        <v>-0.66601276397705078</v>
      </c>
      <c r="CE86" s="86">
        <v>-0.5506751537322998</v>
      </c>
      <c r="CF86" s="86">
        <v>-0.52782005071640015</v>
      </c>
      <c r="CG86" s="86">
        <v>-0.45761847496032715</v>
      </c>
      <c r="CH86" s="86">
        <v>-0.39719125628471375</v>
      </c>
      <c r="CI86" s="86">
        <v>-0.34523648023605347</v>
      </c>
      <c r="CJ86" s="86">
        <v>-0.19933822751045227</v>
      </c>
      <c r="CK86" s="86">
        <v>-0.25535410642623901</v>
      </c>
      <c r="CL86" s="86">
        <v>-0.20385231077671051</v>
      </c>
      <c r="CM86" s="86">
        <v>-0.14672505855560303</v>
      </c>
      <c r="CN86" s="86">
        <v>-7.8085958957672119E-2</v>
      </c>
      <c r="CO86" s="86">
        <v>-0.14281918108463287</v>
      </c>
      <c r="CP86" s="86">
        <v>-9.2690169811248779E-2</v>
      </c>
      <c r="CQ86" s="86">
        <v>5.9889864176511765E-2</v>
      </c>
      <c r="CR86" s="86">
        <v>5.6765135377645493E-2</v>
      </c>
      <c r="CS86" s="86">
        <v>0.26696836948394775</v>
      </c>
      <c r="CT86" s="86">
        <v>0.30698540806770325</v>
      </c>
      <c r="CU86" s="86">
        <v>6.1511699110269547E-2</v>
      </c>
      <c r="CV86" s="86">
        <v>-1.2128631584346294E-2</v>
      </c>
      <c r="CW86" s="86">
        <v>-0.13959956169128418</v>
      </c>
      <c r="CX86" s="86">
        <v>-0.47830605506896973</v>
      </c>
      <c r="CY86" s="86">
        <v>-0.61050689220428467</v>
      </c>
      <c r="CZ86" s="86">
        <v>-0.57942074537277222</v>
      </c>
      <c r="DA86" s="86">
        <v>-0.43367892503738403</v>
      </c>
      <c r="DB86" s="86">
        <v>-0.52166283130645752</v>
      </c>
      <c r="DC86" s="86">
        <v>-0.40948665142059326</v>
      </c>
      <c r="DD86" s="86">
        <v>-0.38561767339706421</v>
      </c>
      <c r="DE86" s="86">
        <v>-0.32653608918190002</v>
      </c>
      <c r="DF86" s="86">
        <v>-0.25162029266357422</v>
      </c>
      <c r="DG86" s="86">
        <v>-0.21081086993217468</v>
      </c>
      <c r="DH86" s="86">
        <v>-5.9584721922874451E-2</v>
      </c>
      <c r="DI86" s="86">
        <v>-0.11792338639497757</v>
      </c>
      <c r="DJ86" s="86">
        <v>-9.5609322190284729E-2</v>
      </c>
      <c r="DK86" s="86">
        <v>-4.7343313694000244E-2</v>
      </c>
      <c r="DL86" s="86">
        <v>2.5308426469564438E-2</v>
      </c>
      <c r="DM86" s="86">
        <v>-3.1438708305358887E-2</v>
      </c>
      <c r="DN86" s="86">
        <v>2.1070456132292747E-2</v>
      </c>
      <c r="DO86" s="86">
        <v>0.17479629814624786</v>
      </c>
      <c r="DP86" s="86">
        <v>0.17337290942668915</v>
      </c>
      <c r="DQ86" s="86">
        <v>0.3839256763458252</v>
      </c>
      <c r="DR86" s="86">
        <v>0.42220231890678406</v>
      </c>
      <c r="DS86" s="86">
        <v>0.19233645498752594</v>
      </c>
      <c r="DT86" s="86">
        <v>0.11855319142341614</v>
      </c>
      <c r="DU86" s="86">
        <v>2.627801732160151E-4</v>
      </c>
      <c r="DV86" s="86">
        <v>-0.32164031267166138</v>
      </c>
      <c r="DW86" s="86">
        <v>-0.45419582724571228</v>
      </c>
      <c r="DX86" s="86">
        <v>-0.4306495189666748</v>
      </c>
      <c r="DY86" s="86">
        <v>-0.22143186628818512</v>
      </c>
      <c r="DZ86" s="86">
        <v>-0.31324443221092224</v>
      </c>
      <c r="EA86" s="86">
        <v>-0.20563285052776337</v>
      </c>
      <c r="EB86" s="86">
        <v>-0.18029999732971191</v>
      </c>
      <c r="EC86" s="86">
        <v>-0.13727393746376038</v>
      </c>
      <c r="ED86" s="86">
        <v>-4.143892228603363E-2</v>
      </c>
      <c r="EE86" s="86">
        <v>-1.6721649095416069E-2</v>
      </c>
      <c r="EF86" s="86">
        <v>0.1421971470117569</v>
      </c>
      <c r="EG86" s="86">
        <v>8.0504737794399261E-2</v>
      </c>
      <c r="EH86" s="86">
        <v>6.0676366090774536E-2</v>
      </c>
      <c r="EI86" s="86">
        <v>9.6148140728473663E-2</v>
      </c>
      <c r="EJ86" s="86">
        <v>0.1745934933423996</v>
      </c>
      <c r="EK86" s="86">
        <v>0.12937700748443604</v>
      </c>
      <c r="EL86" s="86">
        <v>0.18532273173332214</v>
      </c>
      <c r="EM86" s="86">
        <v>0.34070295095443726</v>
      </c>
      <c r="EN86" s="86">
        <v>0.34173601865768433</v>
      </c>
      <c r="EO86" s="86">
        <v>0.55279344320297241</v>
      </c>
      <c r="EP86" s="86">
        <v>0.58855724334716797</v>
      </c>
      <c r="EQ86" s="86">
        <v>0.38122662901878357</v>
      </c>
      <c r="ER86" s="86">
        <v>0.30723699927330017</v>
      </c>
      <c r="ES86" s="86">
        <v>0.20220178365707397</v>
      </c>
      <c r="ET86" s="86">
        <v>-9.5439888536930084E-2</v>
      </c>
      <c r="EU86" s="86">
        <v>-0.22850748896598816</v>
      </c>
      <c r="EV86" s="86">
        <v>-0.21584747731685638</v>
      </c>
      <c r="EW86" s="86">
        <v>64.540130615234375</v>
      </c>
      <c r="EX86" s="86">
        <v>62.877166748046875</v>
      </c>
      <c r="EY86" s="86">
        <v>61.521495819091797</v>
      </c>
      <c r="EZ86" s="86">
        <v>60.514781951904297</v>
      </c>
      <c r="FA86" s="86">
        <v>59.76580810546875</v>
      </c>
      <c r="FB86" s="86">
        <v>59.024406433105469</v>
      </c>
      <c r="FC86" s="86">
        <v>58.414760589599609</v>
      </c>
      <c r="FD86" s="86">
        <v>58.327362060546875</v>
      </c>
      <c r="FE86" s="86">
        <v>61.18670654296875</v>
      </c>
      <c r="FF86" s="86">
        <v>65.120460510253906</v>
      </c>
      <c r="FG86" s="86">
        <v>69.503242492675781</v>
      </c>
      <c r="FH86" s="86">
        <v>74.50213623046875</v>
      </c>
      <c r="FI86" s="86">
        <v>79.306404113769531</v>
      </c>
      <c r="FJ86" s="86">
        <v>83.548431396484375</v>
      </c>
      <c r="FK86" s="86">
        <v>86.524093627929688</v>
      </c>
      <c r="FL86" s="86">
        <v>87.928581237792969</v>
      </c>
      <c r="FM86" s="86">
        <v>87.591407775878906</v>
      </c>
      <c r="FN86" s="86">
        <v>86.19720458984375</v>
      </c>
      <c r="FO86" s="86">
        <v>83.60577392578125</v>
      </c>
      <c r="FP86" s="86">
        <v>80.39697265625</v>
      </c>
      <c r="FQ86" s="86">
        <v>75.228721618652344</v>
      </c>
      <c r="FR86" s="86">
        <v>71.040664672851563</v>
      </c>
      <c r="FS86" s="86">
        <v>68.298301696777344</v>
      </c>
      <c r="FT86" s="86">
        <v>66.302848815917969</v>
      </c>
      <c r="FU86" s="86">
        <v>0.19421488046646118</v>
      </c>
      <c r="FV86" s="86">
        <v>0.21843352913856506</v>
      </c>
      <c r="FW86" s="86">
        <v>0.20173756778240204</v>
      </c>
      <c r="FX86" s="86">
        <v>415.54544067382813</v>
      </c>
      <c r="FY86" s="86">
        <v>1</v>
      </c>
    </row>
    <row r="87" spans="1:181" x14ac:dyDescent="0.25">
      <c r="A87" t="s">
        <v>186</v>
      </c>
      <c r="B87" t="s">
        <v>236</v>
      </c>
      <c r="C87" t="s">
        <v>2</v>
      </c>
      <c r="D87" t="s">
        <v>202</v>
      </c>
      <c r="E87" t="s">
        <v>209</v>
      </c>
      <c r="F87" t="s">
        <v>183</v>
      </c>
      <c r="G87" t="s">
        <v>1</v>
      </c>
      <c r="H87" s="86">
        <v>3696</v>
      </c>
      <c r="I87" s="86">
        <v>7.2184648513793945</v>
      </c>
      <c r="J87" s="86">
        <v>6.5288858413696289</v>
      </c>
      <c r="K87" s="86">
        <v>6.1075000762939453</v>
      </c>
      <c r="L87" s="86">
        <v>5.7459912300109863</v>
      </c>
      <c r="M87" s="86">
        <v>5.541956901550293</v>
      </c>
      <c r="N87" s="86">
        <v>5.6209630966186523</v>
      </c>
      <c r="O87" s="86">
        <v>6.0324788093566895</v>
      </c>
      <c r="P87" s="86">
        <v>6.2246828079223633</v>
      </c>
      <c r="Q87" s="86">
        <v>6.4837403297424316</v>
      </c>
      <c r="R87" s="86">
        <v>6.6587824821472168</v>
      </c>
      <c r="S87" s="86">
        <v>7.3658723831176758</v>
      </c>
      <c r="T87" s="86">
        <v>8.0259122848510742</v>
      </c>
      <c r="U87" s="86">
        <v>8.5750179290771484</v>
      </c>
      <c r="V87" s="86">
        <v>9.4210853576660156</v>
      </c>
      <c r="W87" s="86">
        <v>10.107224464416504</v>
      </c>
      <c r="X87" s="86">
        <v>10.907183647155762</v>
      </c>
      <c r="Y87" s="86">
        <v>11.312209129333496</v>
      </c>
      <c r="Z87" s="86">
        <v>11.914631843566895</v>
      </c>
      <c r="AA87" s="86">
        <v>11.994466781616211</v>
      </c>
      <c r="AB87" s="86">
        <v>11.559734344482422</v>
      </c>
      <c r="AC87" s="86">
        <v>10.911960601806641</v>
      </c>
      <c r="AD87" s="86">
        <v>10.562756538391113</v>
      </c>
      <c r="AE87" s="86">
        <v>9.3181838989257813</v>
      </c>
      <c r="AF87" s="86">
        <v>8.1914615631103516</v>
      </c>
      <c r="AG87" s="86">
        <v>-1.0808355808258057</v>
      </c>
      <c r="AH87" s="86">
        <v>-1.0226211547851563</v>
      </c>
      <c r="AI87" s="86">
        <v>-0.95802426338195801</v>
      </c>
      <c r="AJ87" s="86">
        <v>-1.0354146957397461</v>
      </c>
      <c r="AK87" s="86">
        <v>-1.1112054586410522</v>
      </c>
      <c r="AL87" s="86">
        <v>-1.0352296829223633</v>
      </c>
      <c r="AM87" s="86">
        <v>-0.89933151006698608</v>
      </c>
      <c r="AN87" s="86">
        <v>-1.0543123483657837</v>
      </c>
      <c r="AO87" s="86">
        <v>-0.65871435403823853</v>
      </c>
      <c r="AP87" s="86">
        <v>-0.48990136384963989</v>
      </c>
      <c r="AQ87" s="86">
        <v>-0.3402477502822876</v>
      </c>
      <c r="AR87" s="86">
        <v>-0.41686737537384033</v>
      </c>
      <c r="AS87" s="86">
        <v>-0.6106797456741333</v>
      </c>
      <c r="AT87" s="86">
        <v>-0.54592865705490112</v>
      </c>
      <c r="AU87" s="86">
        <v>-0.55282092094421387</v>
      </c>
      <c r="AV87" s="86">
        <v>-0.19193090498447418</v>
      </c>
      <c r="AW87" s="86">
        <v>-6.3434354960918427E-2</v>
      </c>
      <c r="AX87" s="86">
        <v>0.22073480486869812</v>
      </c>
      <c r="AY87" s="86">
        <v>0.46418160200119019</v>
      </c>
      <c r="AZ87" s="86">
        <v>0.6686285138130188</v>
      </c>
      <c r="BA87" s="86">
        <v>0.23619826138019562</v>
      </c>
      <c r="BB87" s="86">
        <v>-0.46722206473350525</v>
      </c>
      <c r="BC87" s="86">
        <v>-0.85186105966567993</v>
      </c>
      <c r="BD87" s="86">
        <v>-1.0757929086685181</v>
      </c>
      <c r="BE87" s="86">
        <v>-0.78925514221191406</v>
      </c>
      <c r="BF87" s="86">
        <v>-0.74857991933822632</v>
      </c>
      <c r="BG87" s="86">
        <v>-0.67280387878417969</v>
      </c>
      <c r="BH87" s="86">
        <v>-0.75115364789962769</v>
      </c>
      <c r="BI87" s="86">
        <v>-0.837929368019104</v>
      </c>
      <c r="BJ87" s="86">
        <v>-0.7701263427734375</v>
      </c>
      <c r="BK87" s="86">
        <v>-0.61158758401870728</v>
      </c>
      <c r="BL87" s="86">
        <v>-0.74552261829376221</v>
      </c>
      <c r="BM87" s="86">
        <v>-0.36741304397583008</v>
      </c>
      <c r="BN87" s="86">
        <v>-0.22156624495983124</v>
      </c>
      <c r="BO87" s="86">
        <v>-6.7878544330596924E-2</v>
      </c>
      <c r="BP87" s="86">
        <v>-0.11607784032821655</v>
      </c>
      <c r="BQ87" s="86">
        <v>-0.30967581272125244</v>
      </c>
      <c r="BR87" s="86">
        <v>-0.22638586163520813</v>
      </c>
      <c r="BS87" s="86">
        <v>-0.22158834338188171</v>
      </c>
      <c r="BT87" s="86">
        <v>0.10736160725355148</v>
      </c>
      <c r="BU87" s="86">
        <v>0.22221390902996063</v>
      </c>
      <c r="BV87" s="86">
        <v>0.5014004111289978</v>
      </c>
      <c r="BW87" s="86">
        <v>0.75487899780273438</v>
      </c>
      <c r="BX87" s="86">
        <v>0.97883224487304688</v>
      </c>
      <c r="BY87" s="86">
        <v>0.4857909083366394</v>
      </c>
      <c r="BZ87" s="86">
        <v>-0.15896162390708923</v>
      </c>
      <c r="CA87" s="86">
        <v>-0.55274784564971924</v>
      </c>
      <c r="CB87" s="86">
        <v>-0.78085726499557495</v>
      </c>
      <c r="CC87" s="86">
        <v>-0.5873073935508728</v>
      </c>
      <c r="CD87" s="86">
        <v>-0.55877977609634399</v>
      </c>
      <c r="CE87" s="86">
        <v>-0.47526112198829651</v>
      </c>
      <c r="CF87" s="86">
        <v>-0.5542752742767334</v>
      </c>
      <c r="CG87" s="86">
        <v>-0.64865916967391968</v>
      </c>
      <c r="CH87" s="86">
        <v>-0.58651655912399292</v>
      </c>
      <c r="CI87" s="86">
        <v>-0.41229701042175293</v>
      </c>
      <c r="CJ87" s="86">
        <v>-0.53165578842163086</v>
      </c>
      <c r="CK87" s="86">
        <v>-0.16565865278244019</v>
      </c>
      <c r="CL87" s="86">
        <v>-3.5718146711587906E-2</v>
      </c>
      <c r="CM87" s="86">
        <v>0.12076353281736374</v>
      </c>
      <c r="CN87" s="86">
        <v>9.2248067259788513E-2</v>
      </c>
      <c r="CO87" s="86">
        <v>-0.1012013852596283</v>
      </c>
      <c r="CP87" s="86">
        <v>-5.0715124234557152E-3</v>
      </c>
      <c r="CQ87" s="86">
        <v>7.8223440796136856E-3</v>
      </c>
      <c r="CR87" s="86">
        <v>0.31465068459510803</v>
      </c>
      <c r="CS87" s="86">
        <v>0.42005303502082825</v>
      </c>
      <c r="CT87" s="86">
        <v>0.69578856229782104</v>
      </c>
      <c r="CU87" s="86">
        <v>0.95621514320373535</v>
      </c>
      <c r="CV87" s="86">
        <v>1.1936783790588379</v>
      </c>
      <c r="CW87" s="86">
        <v>0.65865802764892578</v>
      </c>
      <c r="CX87" s="86">
        <v>5.4538603872060776E-2</v>
      </c>
      <c r="CY87" s="86">
        <v>-0.34558296203613281</v>
      </c>
      <c r="CZ87" s="86">
        <v>-0.57658571004867554</v>
      </c>
      <c r="DA87" s="86">
        <v>-0.38535964488983154</v>
      </c>
      <c r="DB87" s="86">
        <v>-0.36897963285446167</v>
      </c>
      <c r="DC87" s="86">
        <v>-0.27771836519241333</v>
      </c>
      <c r="DD87" s="86">
        <v>-0.35739690065383911</v>
      </c>
      <c r="DE87" s="86">
        <v>-0.45938900113105774</v>
      </c>
      <c r="DF87" s="86">
        <v>-0.40290680527687073</v>
      </c>
      <c r="DG87" s="86">
        <v>-0.21300643682479858</v>
      </c>
      <c r="DH87" s="86">
        <v>-0.3177889883518219</v>
      </c>
      <c r="DI87" s="86">
        <v>3.609573096036911E-2</v>
      </c>
      <c r="DJ87" s="86">
        <v>0.15012994408607483</v>
      </c>
      <c r="DK87" s="86">
        <v>0.3094056248664856</v>
      </c>
      <c r="DL87" s="86">
        <v>0.30057397484779358</v>
      </c>
      <c r="DM87" s="86">
        <v>0.10727302730083466</v>
      </c>
      <c r="DN87" s="86">
        <v>0.21624284982681274</v>
      </c>
      <c r="DO87" s="86">
        <v>0.23723302781581879</v>
      </c>
      <c r="DP87" s="86">
        <v>0.52193975448608398</v>
      </c>
      <c r="DQ87" s="86">
        <v>0.61789214611053467</v>
      </c>
      <c r="DR87" s="86">
        <v>0.89017671346664429</v>
      </c>
      <c r="DS87" s="86">
        <v>1.1575512886047363</v>
      </c>
      <c r="DT87" s="86">
        <v>1.4085245132446289</v>
      </c>
      <c r="DU87" s="86">
        <v>0.83152514696121216</v>
      </c>
      <c r="DV87" s="86">
        <v>0.26803883910179138</v>
      </c>
      <c r="DW87" s="86">
        <v>-0.13841806352138519</v>
      </c>
      <c r="DX87" s="86">
        <v>-0.37231415510177612</v>
      </c>
      <c r="DY87" s="86">
        <v>-9.3779169023036957E-2</v>
      </c>
      <c r="DZ87" s="86">
        <v>-9.4938404858112335E-2</v>
      </c>
      <c r="EA87" s="86">
        <v>7.502011489123106E-3</v>
      </c>
      <c r="EB87" s="86">
        <v>-7.3135823011398315E-2</v>
      </c>
      <c r="EC87" s="86">
        <v>-0.1861129105091095</v>
      </c>
      <c r="ED87" s="86">
        <v>-0.13780348002910614</v>
      </c>
      <c r="EE87" s="86">
        <v>7.4737496674060822E-2</v>
      </c>
      <c r="EF87" s="86">
        <v>-8.9992620050907135E-3</v>
      </c>
      <c r="EG87" s="86">
        <v>0.32739701867103577</v>
      </c>
      <c r="EH87" s="86">
        <v>0.41846507787704468</v>
      </c>
      <c r="EI87" s="86">
        <v>0.58177483081817627</v>
      </c>
      <c r="EJ87" s="86">
        <v>0.60136348009109497</v>
      </c>
      <c r="EK87" s="86">
        <v>0.40827697515487671</v>
      </c>
      <c r="EL87" s="86">
        <v>0.53578561544418335</v>
      </c>
      <c r="EM87" s="86">
        <v>0.56846559047698975</v>
      </c>
      <c r="EN87" s="86">
        <v>0.82123225927352905</v>
      </c>
      <c r="EO87" s="86">
        <v>0.90354043245315552</v>
      </c>
      <c r="EP87" s="86">
        <v>1.1708422899246216</v>
      </c>
      <c r="EQ87" s="86">
        <v>1.4482487440109253</v>
      </c>
      <c r="ER87" s="86">
        <v>1.7187283039093018</v>
      </c>
      <c r="ES87" s="86">
        <v>1.0811177492141724</v>
      </c>
      <c r="ET87" s="86">
        <v>0.57629925012588501</v>
      </c>
      <c r="EU87" s="86">
        <v>0.16069513559341431</v>
      </c>
      <c r="EV87" s="86">
        <v>-7.7378459274768829E-2</v>
      </c>
      <c r="EW87" s="86">
        <v>74.414924621582031</v>
      </c>
      <c r="EX87" s="86">
        <v>72.642852783203125</v>
      </c>
      <c r="EY87" s="86">
        <v>71.369346618652344</v>
      </c>
      <c r="EZ87" s="86">
        <v>69.977783203125</v>
      </c>
      <c r="FA87" s="86">
        <v>68.903976440429688</v>
      </c>
      <c r="FB87" s="86">
        <v>67.694526672363281</v>
      </c>
      <c r="FC87" s="86">
        <v>66.766029357910156</v>
      </c>
      <c r="FD87" s="86">
        <v>66.392494201660156</v>
      </c>
      <c r="FE87" s="86">
        <v>69.361862182617188</v>
      </c>
      <c r="FF87" s="86">
        <v>73.438255310058594</v>
      </c>
      <c r="FG87" s="86">
        <v>77.731430053710938</v>
      </c>
      <c r="FH87" s="86">
        <v>82.093589782714844</v>
      </c>
      <c r="FI87" s="86">
        <v>85.908554077148438</v>
      </c>
      <c r="FJ87" s="86">
        <v>88.960693359375</v>
      </c>
      <c r="FK87" s="86">
        <v>91.458580017089844</v>
      </c>
      <c r="FL87" s="86">
        <v>93.118743896484375</v>
      </c>
      <c r="FM87" s="86">
        <v>93.869903564453125</v>
      </c>
      <c r="FN87" s="86">
        <v>93.918373107910156</v>
      </c>
      <c r="FO87" s="86">
        <v>92.708305358886719</v>
      </c>
      <c r="FP87" s="86">
        <v>90.138290405273438</v>
      </c>
      <c r="FQ87" s="86">
        <v>85.660636901855469</v>
      </c>
      <c r="FR87" s="86">
        <v>81.828094482421875</v>
      </c>
      <c r="FS87" s="86">
        <v>79.141998291015625</v>
      </c>
      <c r="FT87" s="86">
        <v>76.717948913574219</v>
      </c>
      <c r="FU87" s="86">
        <v>0.26719504594802856</v>
      </c>
      <c r="FV87" s="86">
        <v>0.31953185796737671</v>
      </c>
      <c r="FW87" s="86">
        <v>0.29254284501075745</v>
      </c>
      <c r="FX87" s="86">
        <v>305.95455932617188</v>
      </c>
      <c r="FY87" s="86">
        <v>1</v>
      </c>
    </row>
    <row r="88" spans="1:181" x14ac:dyDescent="0.25">
      <c r="A88" t="s">
        <v>186</v>
      </c>
      <c r="B88" t="s">
        <v>236</v>
      </c>
      <c r="C88" t="s">
        <v>2</v>
      </c>
      <c r="D88" t="s">
        <v>202</v>
      </c>
      <c r="E88" t="s">
        <v>209</v>
      </c>
      <c r="F88" t="s">
        <v>184</v>
      </c>
      <c r="G88" t="s">
        <v>1</v>
      </c>
      <c r="H88" s="86">
        <v>2533</v>
      </c>
      <c r="I88" s="86">
        <v>5.0641875267028809</v>
      </c>
      <c r="J88" s="86">
        <v>4.652198314666748</v>
      </c>
      <c r="K88" s="86">
        <v>4.2727179527282715</v>
      </c>
      <c r="L88" s="86">
        <v>4.1196651458740234</v>
      </c>
      <c r="M88" s="86">
        <v>4.1199116706848145</v>
      </c>
      <c r="N88" s="86">
        <v>4.3002500534057617</v>
      </c>
      <c r="O88" s="86">
        <v>4.6278510093688965</v>
      </c>
      <c r="P88" s="86">
        <v>4.7850499153137207</v>
      </c>
      <c r="Q88" s="86">
        <v>4.9484171867370605</v>
      </c>
      <c r="R88" s="86">
        <v>5.2177376747131348</v>
      </c>
      <c r="S88" s="86">
        <v>5.9668574333190918</v>
      </c>
      <c r="T88" s="86">
        <v>6.568122386932373</v>
      </c>
      <c r="U88" s="86">
        <v>7.1079258918762207</v>
      </c>
      <c r="V88" s="86">
        <v>7.7397274971008301</v>
      </c>
      <c r="W88" s="86">
        <v>8.4339885711669922</v>
      </c>
      <c r="X88" s="86">
        <v>9.2803401947021484</v>
      </c>
      <c r="Y88" s="86">
        <v>9.8041973114013672</v>
      </c>
      <c r="Z88" s="86">
        <v>10.147446632385254</v>
      </c>
      <c r="AA88" s="86">
        <v>9.8696537017822266</v>
      </c>
      <c r="AB88" s="86">
        <v>9.2085494995117188</v>
      </c>
      <c r="AC88" s="86">
        <v>8.8233671188354492</v>
      </c>
      <c r="AD88" s="86">
        <v>8.1763696670532227</v>
      </c>
      <c r="AE88" s="86">
        <v>6.9717035293579102</v>
      </c>
      <c r="AF88" s="86">
        <v>5.9612927436828613</v>
      </c>
      <c r="AG88" s="86">
        <v>-0.57574963569641113</v>
      </c>
      <c r="AH88" s="86">
        <v>-0.38779690861701965</v>
      </c>
      <c r="AI88" s="86">
        <v>-0.52565056085586548</v>
      </c>
      <c r="AJ88" s="86">
        <v>-0.50552487373352051</v>
      </c>
      <c r="AK88" s="86">
        <v>-0.33199930191040039</v>
      </c>
      <c r="AL88" s="86">
        <v>-0.20935726165771484</v>
      </c>
      <c r="AM88" s="86">
        <v>-0.22510938346385956</v>
      </c>
      <c r="AN88" s="86">
        <v>-0.67014026641845703</v>
      </c>
      <c r="AO88" s="86">
        <v>-0.85786968469619751</v>
      </c>
      <c r="AP88" s="86">
        <v>-0.75249910354614258</v>
      </c>
      <c r="AQ88" s="86">
        <v>-0.52152270078659058</v>
      </c>
      <c r="AR88" s="86">
        <v>-0.4752369225025177</v>
      </c>
      <c r="AS88" s="86">
        <v>-0.4922339916229248</v>
      </c>
      <c r="AT88" s="86">
        <v>-0.39307922124862671</v>
      </c>
      <c r="AU88" s="86">
        <v>-0.21178896725177765</v>
      </c>
      <c r="AV88" s="86">
        <v>0.14258058369159698</v>
      </c>
      <c r="AW88" s="86">
        <v>0.15383821725845337</v>
      </c>
      <c r="AX88" s="86">
        <v>0.17312881350517273</v>
      </c>
      <c r="AY88" s="86">
        <v>1.0438376106321812E-2</v>
      </c>
      <c r="AZ88" s="86">
        <v>3.9880525320768356E-2</v>
      </c>
      <c r="BA88" s="86">
        <v>8.0481365323066711E-2</v>
      </c>
      <c r="BB88" s="86">
        <v>-0.29413139820098877</v>
      </c>
      <c r="BC88" s="86">
        <v>-0.59948039054870605</v>
      </c>
      <c r="BD88" s="86">
        <v>-0.7158704400062561</v>
      </c>
      <c r="BE88" s="86">
        <v>-0.33577838540077209</v>
      </c>
      <c r="BF88" s="86">
        <v>-0.15625165402889252</v>
      </c>
      <c r="BG88" s="86">
        <v>-0.28822055459022522</v>
      </c>
      <c r="BH88" s="86">
        <v>-0.27021992206573486</v>
      </c>
      <c r="BI88" s="86">
        <v>-0.10950889438390732</v>
      </c>
      <c r="BJ88" s="86">
        <v>1.5580794773995876E-2</v>
      </c>
      <c r="BK88" s="86">
        <v>-7.6621570624411106E-3</v>
      </c>
      <c r="BL88" s="86">
        <v>-0.4138735830783844</v>
      </c>
      <c r="BM88" s="86">
        <v>-0.62479811906814575</v>
      </c>
      <c r="BN88" s="86">
        <v>-0.51987123489379883</v>
      </c>
      <c r="BO88" s="86">
        <v>-0.27243438363075256</v>
      </c>
      <c r="BP88" s="86">
        <v>-0.225102499127388</v>
      </c>
      <c r="BQ88" s="86">
        <v>-0.23652444779872894</v>
      </c>
      <c r="BR88" s="86">
        <v>-0.12580738961696625</v>
      </c>
      <c r="BS88" s="86">
        <v>5.9298180043697357E-2</v>
      </c>
      <c r="BT88" s="86">
        <v>0.43050321936607361</v>
      </c>
      <c r="BU88" s="86">
        <v>0.45978078246116638</v>
      </c>
      <c r="BV88" s="86">
        <v>0.4841620922088623</v>
      </c>
      <c r="BW88" s="86">
        <v>0.30927267670631409</v>
      </c>
      <c r="BX88" s="86">
        <v>0.31767222285270691</v>
      </c>
      <c r="BY88" s="86">
        <v>0.34704354405403137</v>
      </c>
      <c r="BZ88" s="86">
        <v>-2.3703372105956078E-2</v>
      </c>
      <c r="CA88" s="86">
        <v>-0.32547703385353088</v>
      </c>
      <c r="CB88" s="86">
        <v>-0.44892093539237976</v>
      </c>
      <c r="CC88" s="86">
        <v>-0.16957502067089081</v>
      </c>
      <c r="CD88" s="86">
        <v>4.1158874519169331E-3</v>
      </c>
      <c r="CE88" s="86">
        <v>-0.12377725541591644</v>
      </c>
      <c r="CF88" s="86">
        <v>-0.10724840313196182</v>
      </c>
      <c r="CG88" s="86">
        <v>4.4587284326553345E-2</v>
      </c>
      <c r="CH88" s="86">
        <v>0.17137220501899719</v>
      </c>
      <c r="CI88" s="86">
        <v>0.14294113218784332</v>
      </c>
      <c r="CJ88" s="86">
        <v>-0.2363840639591217</v>
      </c>
      <c r="CK88" s="86">
        <v>-0.46337345242500305</v>
      </c>
      <c r="CL88" s="86">
        <v>-0.35875385999679565</v>
      </c>
      <c r="CM88" s="86">
        <v>-9.9916562438011169E-2</v>
      </c>
      <c r="CN88" s="86">
        <v>-5.1860153675079346E-2</v>
      </c>
      <c r="CO88" s="86">
        <v>-5.9420794248580933E-2</v>
      </c>
      <c r="CP88" s="86">
        <v>5.9304270893335342E-2</v>
      </c>
      <c r="CQ88" s="86">
        <v>0.24705231189727783</v>
      </c>
      <c r="CR88" s="86">
        <v>0.62991756200790405</v>
      </c>
      <c r="CS88" s="86">
        <v>0.67167568206787109</v>
      </c>
      <c r="CT88" s="86">
        <v>0.69958281517028809</v>
      </c>
      <c r="CU88" s="86">
        <v>0.51624441146850586</v>
      </c>
      <c r="CV88" s="86">
        <v>0.51006990671157837</v>
      </c>
      <c r="CW88" s="86">
        <v>0.53166371583938599</v>
      </c>
      <c r="CX88" s="86">
        <v>0.16359426081180573</v>
      </c>
      <c r="CY88" s="86">
        <v>-0.13570316135883331</v>
      </c>
      <c r="CZ88" s="86">
        <v>-0.2640325129032135</v>
      </c>
      <c r="DA88" s="86">
        <v>-3.3716624602675438E-3</v>
      </c>
      <c r="DB88" s="86">
        <v>0.16448342800140381</v>
      </c>
      <c r="DC88" s="86">
        <v>4.0666043758392334E-2</v>
      </c>
      <c r="DD88" s="86">
        <v>5.5723108351230621E-2</v>
      </c>
      <c r="DE88" s="86">
        <v>0.1986834704875946</v>
      </c>
      <c r="DF88" s="86">
        <v>0.32716360688209534</v>
      </c>
      <c r="DG88" s="86">
        <v>0.29354441165924072</v>
      </c>
      <c r="DH88" s="86">
        <v>-5.889454111456871E-2</v>
      </c>
      <c r="DI88" s="86">
        <v>-0.30194878578186035</v>
      </c>
      <c r="DJ88" s="86">
        <v>-0.19763648509979248</v>
      </c>
      <c r="DK88" s="86">
        <v>7.2601266205310822E-2</v>
      </c>
      <c r="DL88" s="86">
        <v>0.12138219177722931</v>
      </c>
      <c r="DM88" s="86">
        <v>0.11768285185098648</v>
      </c>
      <c r="DN88" s="86">
        <v>0.24441593885421753</v>
      </c>
      <c r="DO88" s="86">
        <v>0.43480643630027771</v>
      </c>
      <c r="DP88" s="86">
        <v>0.82933187484741211</v>
      </c>
      <c r="DQ88" s="86">
        <v>0.88357055187225342</v>
      </c>
      <c r="DR88" s="86">
        <v>0.91500353813171387</v>
      </c>
      <c r="DS88" s="86">
        <v>0.72321611642837524</v>
      </c>
      <c r="DT88" s="86">
        <v>0.70246756076812744</v>
      </c>
      <c r="DU88" s="86">
        <v>0.71628385782241821</v>
      </c>
      <c r="DV88" s="86">
        <v>0.35089188814163208</v>
      </c>
      <c r="DW88" s="86">
        <v>5.4070722311735153E-2</v>
      </c>
      <c r="DX88" s="86">
        <v>-7.9144105315208435E-2</v>
      </c>
      <c r="DY88" s="86">
        <v>0.23659959435462952</v>
      </c>
      <c r="DZ88" s="86">
        <v>0.39602869749069214</v>
      </c>
      <c r="EA88" s="86">
        <v>0.27809605002403259</v>
      </c>
      <c r="EB88" s="86">
        <v>0.29102808237075806</v>
      </c>
      <c r="EC88" s="86">
        <v>0.42117387056350708</v>
      </c>
      <c r="ED88" s="86">
        <v>0.55210167169570923</v>
      </c>
      <c r="EE88" s="86">
        <v>0.51099163293838501</v>
      </c>
      <c r="EF88" s="86">
        <v>0.19737213850021362</v>
      </c>
      <c r="EG88" s="86">
        <v>-6.8877220153808594E-2</v>
      </c>
      <c r="EH88" s="86">
        <v>3.4991409629583359E-2</v>
      </c>
      <c r="EI88" s="86">
        <v>0.32168960571289063</v>
      </c>
      <c r="EJ88" s="86">
        <v>0.37151661515235901</v>
      </c>
      <c r="EK88" s="86">
        <v>0.37339240312576294</v>
      </c>
      <c r="EL88" s="86">
        <v>0.5116877555847168</v>
      </c>
      <c r="EM88" s="86">
        <v>0.70589357614517212</v>
      </c>
      <c r="EN88" s="86">
        <v>1.1172544956207275</v>
      </c>
      <c r="EO88" s="86">
        <v>1.189513087272644</v>
      </c>
      <c r="EP88" s="86">
        <v>1.2260367870330811</v>
      </c>
      <c r="EQ88" s="86">
        <v>1.0220504999160767</v>
      </c>
      <c r="ER88" s="86">
        <v>0.98025929927825928</v>
      </c>
      <c r="ES88" s="86">
        <v>0.98284608125686646</v>
      </c>
      <c r="ET88" s="86">
        <v>0.62131994962692261</v>
      </c>
      <c r="EU88" s="86">
        <v>0.32807406783103943</v>
      </c>
      <c r="EV88" s="86">
        <v>0.18780538439750671</v>
      </c>
      <c r="EW88" s="86">
        <v>71.253028869628906</v>
      </c>
      <c r="EX88" s="86">
        <v>69.846435546875</v>
      </c>
      <c r="EY88" s="86">
        <v>68.770065307617188</v>
      </c>
      <c r="EZ88" s="86">
        <v>67.676094055175781</v>
      </c>
      <c r="FA88" s="86">
        <v>66.694717407226563</v>
      </c>
      <c r="FB88" s="86">
        <v>66.083724975585938</v>
      </c>
      <c r="FC88" s="86">
        <v>65.081008911132813</v>
      </c>
      <c r="FD88" s="86">
        <v>64.793373107910156</v>
      </c>
      <c r="FE88" s="86">
        <v>68.694580078125</v>
      </c>
      <c r="FF88" s="86">
        <v>73.776718139648438</v>
      </c>
      <c r="FG88" s="86">
        <v>78.505172729492188</v>
      </c>
      <c r="FH88" s="86">
        <v>82.436981201171875</v>
      </c>
      <c r="FI88" s="86">
        <v>85.630462646484375</v>
      </c>
      <c r="FJ88" s="86">
        <v>88.242691040039063</v>
      </c>
      <c r="FK88" s="86">
        <v>90.588829040527344</v>
      </c>
      <c r="FL88" s="86">
        <v>92.254905700683594</v>
      </c>
      <c r="FM88" s="86">
        <v>93.521995544433594</v>
      </c>
      <c r="FN88" s="86">
        <v>93.769355773925781</v>
      </c>
      <c r="FO88" s="86">
        <v>93.080276489257813</v>
      </c>
      <c r="FP88" s="86">
        <v>90.567634582519531</v>
      </c>
      <c r="FQ88" s="86">
        <v>84.560821533203125</v>
      </c>
      <c r="FR88" s="86">
        <v>79.015129089355469</v>
      </c>
      <c r="FS88" s="86">
        <v>75.478157043457031</v>
      </c>
      <c r="FT88" s="86">
        <v>72.81402587890625</v>
      </c>
      <c r="FU88" s="86">
        <v>0.25063544511795044</v>
      </c>
      <c r="FV88" s="86">
        <v>0.35492202639579773</v>
      </c>
      <c r="FW88" s="86">
        <v>0.23889228701591492</v>
      </c>
      <c r="FX88" s="86">
        <v>274.5</v>
      </c>
      <c r="FY88" s="86">
        <v>1</v>
      </c>
    </row>
    <row r="89" spans="1:181" x14ac:dyDescent="0.25">
      <c r="A89" t="s">
        <v>186</v>
      </c>
      <c r="B89" t="s">
        <v>236</v>
      </c>
      <c r="C89" t="s">
        <v>2</v>
      </c>
      <c r="D89" t="s">
        <v>202</v>
      </c>
      <c r="E89" t="s">
        <v>209</v>
      </c>
      <c r="F89" t="s">
        <v>185</v>
      </c>
      <c r="G89" t="s">
        <v>1</v>
      </c>
      <c r="H89" s="86">
        <v>1048</v>
      </c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86"/>
      <c r="BJ89" s="86"/>
      <c r="BK89" s="86"/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  <c r="BW89" s="86"/>
      <c r="BX89" s="86"/>
      <c r="BY89" s="86"/>
      <c r="BZ89" s="86"/>
      <c r="CA89" s="86"/>
      <c r="CB89" s="86"/>
      <c r="CC89" s="86"/>
      <c r="CD89" s="86"/>
      <c r="CE89" s="86"/>
      <c r="CF89" s="86"/>
      <c r="CG89" s="86"/>
      <c r="CH89" s="86"/>
      <c r="CI89" s="86"/>
      <c r="CJ89" s="86"/>
      <c r="CK89" s="86"/>
      <c r="CL89" s="86"/>
      <c r="CM89" s="86"/>
      <c r="CN89" s="86"/>
      <c r="CO89" s="86"/>
      <c r="CP89" s="86"/>
      <c r="CQ89" s="86"/>
      <c r="CR89" s="86"/>
      <c r="CS89" s="86"/>
      <c r="CT89" s="86"/>
      <c r="CU89" s="86"/>
      <c r="CV89" s="86"/>
      <c r="CW89" s="86"/>
      <c r="CX89" s="86"/>
      <c r="CY89" s="86"/>
      <c r="CZ89" s="86"/>
      <c r="DA89" s="86"/>
      <c r="DB89" s="86"/>
      <c r="DC89" s="86"/>
      <c r="DD89" s="86"/>
      <c r="DE89" s="86"/>
      <c r="DF89" s="86"/>
      <c r="DG89" s="86"/>
      <c r="DH89" s="86"/>
      <c r="DI89" s="86"/>
      <c r="DJ89" s="86"/>
      <c r="DK89" s="86"/>
      <c r="DL89" s="86"/>
      <c r="DM89" s="86"/>
      <c r="DN89" s="86"/>
      <c r="DO89" s="86"/>
      <c r="DP89" s="86"/>
      <c r="DQ89" s="86"/>
      <c r="DR89" s="86"/>
      <c r="DS89" s="86"/>
      <c r="DT89" s="86"/>
      <c r="DU89" s="86"/>
      <c r="DV89" s="86"/>
      <c r="DW89" s="86"/>
      <c r="DX89" s="86"/>
      <c r="DY89" s="86"/>
      <c r="DZ89" s="86"/>
      <c r="EA89" s="86"/>
      <c r="EB89" s="86"/>
      <c r="EC89" s="86"/>
      <c r="ED89" s="86"/>
      <c r="EE89" s="86"/>
      <c r="EF89" s="86"/>
      <c r="EG89" s="86"/>
      <c r="EH89" s="86"/>
      <c r="EI89" s="86"/>
      <c r="EJ89" s="86"/>
      <c r="EK89" s="86"/>
      <c r="EL89" s="86"/>
      <c r="EM89" s="86"/>
      <c r="EN89" s="86"/>
      <c r="EO89" s="86"/>
      <c r="EP89" s="86"/>
      <c r="EQ89" s="86"/>
      <c r="ER89" s="86"/>
      <c r="ES89" s="86"/>
      <c r="ET89" s="86"/>
      <c r="EU89" s="86"/>
      <c r="EV89" s="86"/>
      <c r="EW89" s="86"/>
      <c r="EX89" s="86"/>
      <c r="EY89" s="86"/>
      <c r="EZ89" s="86"/>
      <c r="FA89" s="86"/>
      <c r="FB89" s="86"/>
      <c r="FC89" s="86"/>
      <c r="FD89" s="86"/>
      <c r="FE89" s="86"/>
      <c r="FF89" s="86"/>
      <c r="FG89" s="86"/>
      <c r="FH89" s="86"/>
      <c r="FI89" s="86"/>
      <c r="FJ89" s="86"/>
      <c r="FK89" s="86"/>
      <c r="FL89" s="86"/>
      <c r="FM89" s="86"/>
      <c r="FN89" s="86"/>
      <c r="FO89" s="86"/>
      <c r="FP89" s="86"/>
      <c r="FQ89" s="86"/>
      <c r="FR89" s="86"/>
      <c r="FS89" s="86"/>
      <c r="FT89" s="86"/>
      <c r="FU89" s="86"/>
      <c r="FV89" s="86"/>
      <c r="FW89" s="86"/>
      <c r="FX89" s="86">
        <v>96.272727966308594</v>
      </c>
      <c r="FY89" s="86">
        <v>0</v>
      </c>
    </row>
    <row r="90" spans="1:181" x14ac:dyDescent="0.25">
      <c r="A90" t="s">
        <v>186</v>
      </c>
      <c r="B90" t="s">
        <v>236</v>
      </c>
      <c r="C90" t="s">
        <v>2</v>
      </c>
      <c r="D90" t="s">
        <v>202</v>
      </c>
      <c r="E90" t="s">
        <v>210</v>
      </c>
      <c r="F90" t="s">
        <v>1</v>
      </c>
      <c r="G90" t="s">
        <v>198</v>
      </c>
      <c r="H90" s="86">
        <v>25438</v>
      </c>
      <c r="I90" s="86">
        <v>35.982337951660156</v>
      </c>
      <c r="J90" s="86">
        <v>33.096668243408203</v>
      </c>
      <c r="K90" s="86">
        <v>31.323575973510742</v>
      </c>
      <c r="L90" s="86">
        <v>30.220022201538086</v>
      </c>
      <c r="M90" s="86">
        <v>29.984523773193359</v>
      </c>
      <c r="N90" s="86">
        <v>31.377166748046875</v>
      </c>
      <c r="O90" s="86">
        <v>34.645954132080078</v>
      </c>
      <c r="P90" s="86">
        <v>37.917118072509766</v>
      </c>
      <c r="Q90" s="86">
        <v>37.788661956787109</v>
      </c>
      <c r="R90" s="86">
        <v>38.253131866455078</v>
      </c>
      <c r="S90" s="86">
        <v>40.203548431396484</v>
      </c>
      <c r="T90" s="86">
        <v>41.950767517089844</v>
      </c>
      <c r="U90" s="86">
        <v>43.072711944580078</v>
      </c>
      <c r="V90" s="86">
        <v>45.036060333251953</v>
      </c>
      <c r="W90" s="86">
        <v>46.794883728027344</v>
      </c>
      <c r="X90" s="86">
        <v>49.223804473876953</v>
      </c>
      <c r="Y90" s="86">
        <v>51.285125732421875</v>
      </c>
      <c r="Z90" s="86">
        <v>53.317985534667969</v>
      </c>
      <c r="AA90" s="86">
        <v>53.705989837646484</v>
      </c>
      <c r="AB90" s="86">
        <v>54.752956390380859</v>
      </c>
      <c r="AC90" s="86">
        <v>54.665863037109375</v>
      </c>
      <c r="AD90" s="86">
        <v>52.236415863037109</v>
      </c>
      <c r="AE90" s="86">
        <v>46.748771667480469</v>
      </c>
      <c r="AF90" s="86">
        <v>40.658279418945313</v>
      </c>
      <c r="AG90" s="86">
        <v>-4.1707000732421875</v>
      </c>
      <c r="AH90" s="86">
        <v>-4.1254482269287109</v>
      </c>
      <c r="AI90" s="86">
        <v>-3.902707576751709</v>
      </c>
      <c r="AJ90" s="86">
        <v>-3.6289947032928467</v>
      </c>
      <c r="AK90" s="86">
        <v>-3.3990395069122314</v>
      </c>
      <c r="AL90" s="86">
        <v>-2.9534580707550049</v>
      </c>
      <c r="AM90" s="86">
        <v>-2.9700398445129395</v>
      </c>
      <c r="AN90" s="86">
        <v>-3.1081690788269043</v>
      </c>
      <c r="AO90" s="86">
        <v>-3.6599843502044678</v>
      </c>
      <c r="AP90" s="86">
        <v>-2.2611007690429688</v>
      </c>
      <c r="AQ90" s="86">
        <v>-1.6077861785888672</v>
      </c>
      <c r="AR90" s="86">
        <v>-1.5193464756011963</v>
      </c>
      <c r="AS90" s="86">
        <v>-1.7421063184738159</v>
      </c>
      <c r="AT90" s="86">
        <v>-1.0961655378341675</v>
      </c>
      <c r="AU90" s="86">
        <v>-0.80189436674118042</v>
      </c>
      <c r="AV90" s="86">
        <v>0.39195516705513</v>
      </c>
      <c r="AW90" s="86">
        <v>1.9425392150878906</v>
      </c>
      <c r="AX90" s="86">
        <v>2.1761398315429688</v>
      </c>
      <c r="AY90" s="86">
        <v>1.9214344024658203</v>
      </c>
      <c r="AZ90" s="86">
        <v>2.0793933868408203</v>
      </c>
      <c r="BA90" s="86">
        <v>1.3887457847595215</v>
      </c>
      <c r="BB90" s="86">
        <v>-1.8529200553894043</v>
      </c>
      <c r="BC90" s="86">
        <v>-3.3126745223999023</v>
      </c>
      <c r="BD90" s="86">
        <v>-3.8697488307952881</v>
      </c>
      <c r="BE90" s="86">
        <v>-3.5988368988037109</v>
      </c>
      <c r="BF90" s="86">
        <v>-3.5661764144897461</v>
      </c>
      <c r="BG90" s="86">
        <v>-3.3514904975891113</v>
      </c>
      <c r="BH90" s="86">
        <v>-3.0749011039733887</v>
      </c>
      <c r="BI90" s="86">
        <v>-2.8633790016174316</v>
      </c>
      <c r="BJ90" s="86">
        <v>-2.4079196453094482</v>
      </c>
      <c r="BK90" s="86">
        <v>-2.4174959659576416</v>
      </c>
      <c r="BL90" s="86">
        <v>-2.5450241565704346</v>
      </c>
      <c r="BM90" s="86">
        <v>-3.0691661834716797</v>
      </c>
      <c r="BN90" s="86">
        <v>-1.7367027997970581</v>
      </c>
      <c r="BO90" s="86">
        <v>-1.0987973213195801</v>
      </c>
      <c r="BP90" s="86">
        <v>-1.0138487815856934</v>
      </c>
      <c r="BQ90" s="86">
        <v>-1.2280913591384888</v>
      </c>
      <c r="BR90" s="86">
        <v>-0.56505477428436279</v>
      </c>
      <c r="BS90" s="86">
        <v>-0.25008976459503174</v>
      </c>
      <c r="BT90" s="86">
        <v>0.93935424089431763</v>
      </c>
      <c r="BU90" s="86">
        <v>2.5074977874755859</v>
      </c>
      <c r="BV90" s="86">
        <v>2.7447679042816162</v>
      </c>
      <c r="BW90" s="86">
        <v>2.4810235500335693</v>
      </c>
      <c r="BX90" s="86">
        <v>2.6254444122314453</v>
      </c>
      <c r="BY90" s="86">
        <v>1.9280754327774048</v>
      </c>
      <c r="BZ90" s="86">
        <v>-1.2875252962112427</v>
      </c>
      <c r="CA90" s="86">
        <v>-2.7188677787780762</v>
      </c>
      <c r="CB90" s="86">
        <v>-3.281395435333252</v>
      </c>
      <c r="CC90" s="86">
        <v>-3.202765941619873</v>
      </c>
      <c r="CD90" s="86">
        <v>-3.1788265705108643</v>
      </c>
      <c r="CE90" s="86">
        <v>-2.9697191715240479</v>
      </c>
      <c r="CF90" s="86">
        <v>-2.6911377906799316</v>
      </c>
      <c r="CG90" s="86">
        <v>-2.4923820495605469</v>
      </c>
      <c r="CH90" s="86">
        <v>-2.0300815105438232</v>
      </c>
      <c r="CI90" s="86">
        <v>-2.0348060131072998</v>
      </c>
      <c r="CJ90" s="86">
        <v>-2.154991626739502</v>
      </c>
      <c r="CK90" s="86">
        <v>-2.6599671840667725</v>
      </c>
      <c r="CL90" s="86">
        <v>-1.3735063076019287</v>
      </c>
      <c r="CM90" s="86">
        <v>-0.74627315998077393</v>
      </c>
      <c r="CN90" s="86">
        <v>-0.66374260187149048</v>
      </c>
      <c r="CO90" s="86">
        <v>-0.87208610773086548</v>
      </c>
      <c r="CP90" s="86">
        <v>-0.19720907509326935</v>
      </c>
      <c r="CQ90" s="86">
        <v>0.13208843767642975</v>
      </c>
      <c r="CR90" s="86">
        <v>1.3184812068939209</v>
      </c>
      <c r="CS90" s="86">
        <v>2.8987865447998047</v>
      </c>
      <c r="CT90" s="86">
        <v>3.1385979652404785</v>
      </c>
      <c r="CU90" s="86">
        <v>2.8685932159423828</v>
      </c>
      <c r="CV90" s="86">
        <v>3.0036375522613525</v>
      </c>
      <c r="CW90" s="86">
        <v>2.3016135692596436</v>
      </c>
      <c r="CX90" s="86">
        <v>-0.89593464136123657</v>
      </c>
      <c r="CY90" s="86">
        <v>-2.3075990676879883</v>
      </c>
      <c r="CZ90" s="86">
        <v>-2.873903751373291</v>
      </c>
      <c r="DA90" s="86">
        <v>-2.8066949844360352</v>
      </c>
      <c r="DB90" s="86">
        <v>-2.7914767265319824</v>
      </c>
      <c r="DC90" s="86">
        <v>-2.5879478454589844</v>
      </c>
      <c r="DD90" s="86">
        <v>-2.3073744773864746</v>
      </c>
      <c r="DE90" s="86">
        <v>-2.1213850975036621</v>
      </c>
      <c r="DF90" s="86">
        <v>-1.6522433757781982</v>
      </c>
      <c r="DG90" s="86">
        <v>-1.6521159410476685</v>
      </c>
      <c r="DH90" s="86">
        <v>-1.7649590969085693</v>
      </c>
      <c r="DI90" s="86">
        <v>-2.2507681846618652</v>
      </c>
      <c r="DJ90" s="86">
        <v>-1.0103098154067993</v>
      </c>
      <c r="DK90" s="86">
        <v>-0.39374902844429016</v>
      </c>
      <c r="DL90" s="86">
        <v>-0.3136364221572876</v>
      </c>
      <c r="DM90" s="86">
        <v>-0.51608091592788696</v>
      </c>
      <c r="DN90" s="86">
        <v>0.1706366240978241</v>
      </c>
      <c r="DO90" s="86">
        <v>0.51426661014556885</v>
      </c>
      <c r="DP90" s="86">
        <v>1.6976081132888794</v>
      </c>
      <c r="DQ90" s="86">
        <v>3.2900753021240234</v>
      </c>
      <c r="DR90" s="86">
        <v>3.5324280261993408</v>
      </c>
      <c r="DS90" s="86">
        <v>3.2561628818511963</v>
      </c>
      <c r="DT90" s="86">
        <v>3.3818306922912598</v>
      </c>
      <c r="DU90" s="86">
        <v>2.6751515865325928</v>
      </c>
      <c r="DV90" s="86">
        <v>-0.50434392690658569</v>
      </c>
      <c r="DW90" s="86">
        <v>-1.8963303565979004</v>
      </c>
      <c r="DX90" s="86">
        <v>-2.4664120674133301</v>
      </c>
      <c r="DY90" s="86">
        <v>-2.2348315715789795</v>
      </c>
      <c r="DZ90" s="86">
        <v>-2.2322049140930176</v>
      </c>
      <c r="EA90" s="86">
        <v>-2.0367307662963867</v>
      </c>
      <c r="EB90" s="86">
        <v>-1.7532809972763062</v>
      </c>
      <c r="EC90" s="86">
        <v>-1.5857244729995728</v>
      </c>
      <c r="ED90" s="86">
        <v>-1.1067049503326416</v>
      </c>
      <c r="EE90" s="86">
        <v>-1.0995723009109497</v>
      </c>
      <c r="EF90" s="86">
        <v>-1.2018141746520996</v>
      </c>
      <c r="EG90" s="86">
        <v>-1.6599500179290771</v>
      </c>
      <c r="EH90" s="86">
        <v>-0.48591187596321106</v>
      </c>
      <c r="EI90" s="86">
        <v>0.11523980647325516</v>
      </c>
      <c r="EJ90" s="86">
        <v>0.19186131656169891</v>
      </c>
      <c r="EK90" s="86">
        <v>-2.0659100264310837E-3</v>
      </c>
      <c r="EL90" s="86">
        <v>0.7017473578453064</v>
      </c>
      <c r="EM90" s="86">
        <v>1.0660712718963623</v>
      </c>
      <c r="EN90" s="86">
        <v>2.2450072765350342</v>
      </c>
      <c r="EO90" s="86">
        <v>3.8550338745117188</v>
      </c>
      <c r="EP90" s="86">
        <v>4.1010560989379883</v>
      </c>
      <c r="EQ90" s="86">
        <v>3.8157520294189453</v>
      </c>
      <c r="ER90" s="86">
        <v>3.9278817176818848</v>
      </c>
      <c r="ES90" s="86">
        <v>3.2144813537597656</v>
      </c>
      <c r="ET90" s="86">
        <v>6.1050809919834137E-2</v>
      </c>
      <c r="EU90" s="86">
        <v>-1.3025234937667847</v>
      </c>
      <c r="EV90" s="86">
        <v>-1.8780586719512939</v>
      </c>
      <c r="EW90" s="86">
        <v>65.574058532714844</v>
      </c>
      <c r="EX90" s="86">
        <v>64.863502502441406</v>
      </c>
      <c r="EY90" s="86">
        <v>63.798992156982422</v>
      </c>
      <c r="EZ90" s="86">
        <v>62.850429534912109</v>
      </c>
      <c r="FA90" s="86">
        <v>61.987407684326172</v>
      </c>
      <c r="FB90" s="86">
        <v>61.279006958007813</v>
      </c>
      <c r="FC90" s="86">
        <v>60.660907745361328</v>
      </c>
      <c r="FD90" s="86">
        <v>60.225288391113281</v>
      </c>
      <c r="FE90" s="86">
        <v>61.7625732421875</v>
      </c>
      <c r="FF90" s="86">
        <v>65.737037658691406</v>
      </c>
      <c r="FG90" s="86">
        <v>69.593101501464844</v>
      </c>
      <c r="FH90" s="86">
        <v>73.416915893554688</v>
      </c>
      <c r="FI90" s="86">
        <v>76.769508361816406</v>
      </c>
      <c r="FJ90" s="86">
        <v>79.590995788574219</v>
      </c>
      <c r="FK90" s="86">
        <v>81.8880615234375</v>
      </c>
      <c r="FL90" s="86">
        <v>83.390426635742188</v>
      </c>
      <c r="FM90" s="86">
        <v>83.881019592285156</v>
      </c>
      <c r="FN90" s="86">
        <v>83.311141967773438</v>
      </c>
      <c r="FO90" s="86">
        <v>81.277496337890625</v>
      </c>
      <c r="FP90" s="86">
        <v>77.467109680175781</v>
      </c>
      <c r="FQ90" s="86">
        <v>73.328666687011719</v>
      </c>
      <c r="FR90" s="86">
        <v>70.769187927246094</v>
      </c>
      <c r="FS90" s="86">
        <v>68.888084411621094</v>
      </c>
      <c r="FT90" s="86">
        <v>67.245780944824219</v>
      </c>
      <c r="FU90" s="86">
        <v>0.55475038290023804</v>
      </c>
      <c r="FV90" s="86">
        <v>0.64929139614105225</v>
      </c>
      <c r="FW90" s="86">
        <v>0.57285302877426147</v>
      </c>
      <c r="FX90" s="86">
        <v>3396.85009765625</v>
      </c>
      <c r="FY90" s="86">
        <v>1</v>
      </c>
    </row>
    <row r="91" spans="1:181" x14ac:dyDescent="0.25">
      <c r="A91" t="s">
        <v>186</v>
      </c>
      <c r="B91" t="s">
        <v>236</v>
      </c>
      <c r="C91" t="s">
        <v>2</v>
      </c>
      <c r="D91" t="s">
        <v>202</v>
      </c>
      <c r="E91" t="s">
        <v>210</v>
      </c>
      <c r="F91" t="s">
        <v>1</v>
      </c>
      <c r="G91" t="s">
        <v>200</v>
      </c>
      <c r="H91" s="86">
        <v>5592</v>
      </c>
      <c r="I91" s="86">
        <v>7.076606273651123</v>
      </c>
      <c r="J91" s="86">
        <v>6.4409961700439453</v>
      </c>
      <c r="K91" s="86">
        <v>6.0078639984130859</v>
      </c>
      <c r="L91" s="86">
        <v>5.684114933013916</v>
      </c>
      <c r="M91" s="86">
        <v>5.5499935150146484</v>
      </c>
      <c r="N91" s="86">
        <v>5.6816720962524414</v>
      </c>
      <c r="O91" s="86">
        <v>6.2495088577270508</v>
      </c>
      <c r="P91" s="86">
        <v>6.8104748725891113</v>
      </c>
      <c r="Q91" s="86">
        <v>6.5013155937194824</v>
      </c>
      <c r="R91" s="86">
        <v>6.6200947761535645</v>
      </c>
      <c r="S91" s="86">
        <v>6.9717741012573242</v>
      </c>
      <c r="T91" s="86">
        <v>7.4792990684509277</v>
      </c>
      <c r="U91" s="86">
        <v>7.9454364776611328</v>
      </c>
      <c r="V91" s="86">
        <v>8.5689125061035156</v>
      </c>
      <c r="W91" s="86">
        <v>9.0132579803466797</v>
      </c>
      <c r="X91" s="86">
        <v>9.686244010925293</v>
      </c>
      <c r="Y91" s="86">
        <v>10.378808975219727</v>
      </c>
      <c r="Z91" s="86">
        <v>10.806388854980469</v>
      </c>
      <c r="AA91" s="86">
        <v>10.945762634277344</v>
      </c>
      <c r="AB91" s="86">
        <v>10.863903999328613</v>
      </c>
      <c r="AC91" s="86">
        <v>10.708957672119141</v>
      </c>
      <c r="AD91" s="86">
        <v>10.273349761962891</v>
      </c>
      <c r="AE91" s="86">
        <v>9.1446733474731445</v>
      </c>
      <c r="AF91" s="86">
        <v>7.9600844383239746</v>
      </c>
      <c r="AG91" s="86">
        <v>-0.6609950065612793</v>
      </c>
      <c r="AH91" s="86">
        <v>-0.57699465751647949</v>
      </c>
      <c r="AI91" s="86">
        <v>-0.57760810852050781</v>
      </c>
      <c r="AJ91" s="86">
        <v>-0.64123934507369995</v>
      </c>
      <c r="AK91" s="86">
        <v>-0.63177758455276489</v>
      </c>
      <c r="AL91" s="86">
        <v>-0.65827548503875732</v>
      </c>
      <c r="AM91" s="86">
        <v>-0.65942883491516113</v>
      </c>
      <c r="AN91" s="86">
        <v>-0.57024776935577393</v>
      </c>
      <c r="AO91" s="86">
        <v>-0.53741323947906494</v>
      </c>
      <c r="AP91" s="86">
        <v>-0.26939263939857483</v>
      </c>
      <c r="AQ91" s="86">
        <v>-0.26261770725250244</v>
      </c>
      <c r="AR91" s="86">
        <v>-0.2357974648475647</v>
      </c>
      <c r="AS91" s="86">
        <v>-0.35653409361839294</v>
      </c>
      <c r="AT91" s="86">
        <v>-0.29110804200172424</v>
      </c>
      <c r="AU91" s="86">
        <v>-0.35194665193557739</v>
      </c>
      <c r="AV91" s="86">
        <v>-0.30217310786247253</v>
      </c>
      <c r="AW91" s="86">
        <v>-0.14997124671936035</v>
      </c>
      <c r="AX91" s="86">
        <v>-4.6705551445484161E-2</v>
      </c>
      <c r="AY91" s="86">
        <v>0.16326692700386047</v>
      </c>
      <c r="AZ91" s="86">
        <v>0.17619949579238892</v>
      </c>
      <c r="BA91" s="86">
        <v>0.17128323018550873</v>
      </c>
      <c r="BB91" s="86">
        <v>-0.2027864009141922</v>
      </c>
      <c r="BC91" s="86">
        <v>-0.5568273663520813</v>
      </c>
      <c r="BD91" s="86">
        <v>-0.67249774932861328</v>
      </c>
      <c r="BE91" s="86">
        <v>-0.511863112449646</v>
      </c>
      <c r="BF91" s="86">
        <v>-0.43189376592636108</v>
      </c>
      <c r="BG91" s="86">
        <v>-0.43463283777236938</v>
      </c>
      <c r="BH91" s="86">
        <v>-0.49518111348152161</v>
      </c>
      <c r="BI91" s="86">
        <v>-0.4908272922039032</v>
      </c>
      <c r="BJ91" s="86">
        <v>-0.51644253730773926</v>
      </c>
      <c r="BK91" s="86">
        <v>-0.52264338731765747</v>
      </c>
      <c r="BL91" s="86">
        <v>-0.42645707726478577</v>
      </c>
      <c r="BM91" s="86">
        <v>-0.40790212154388428</v>
      </c>
      <c r="BN91" s="86">
        <v>-0.15176908671855927</v>
      </c>
      <c r="BO91" s="86">
        <v>-0.14333194494247437</v>
      </c>
      <c r="BP91" s="86">
        <v>-0.11256986856460571</v>
      </c>
      <c r="BQ91" s="86">
        <v>-0.23142282664775848</v>
      </c>
      <c r="BR91" s="86">
        <v>-0.15895316004753113</v>
      </c>
      <c r="BS91" s="86">
        <v>-0.22560501098632813</v>
      </c>
      <c r="BT91" s="86">
        <v>-0.17417080700397491</v>
      </c>
      <c r="BU91" s="86">
        <v>-1.3226935639977455E-2</v>
      </c>
      <c r="BV91" s="86">
        <v>8.9536353945732117E-2</v>
      </c>
      <c r="BW91" s="86">
        <v>0.30206412076950073</v>
      </c>
      <c r="BX91" s="86">
        <v>0.31986567378044128</v>
      </c>
      <c r="BY91" s="86">
        <v>0.32036015391349792</v>
      </c>
      <c r="BZ91" s="86">
        <v>-5.434790626168251E-2</v>
      </c>
      <c r="CA91" s="86">
        <v>-0.40469732880592346</v>
      </c>
      <c r="CB91" s="86">
        <v>-0.52170181274414063</v>
      </c>
      <c r="CC91" s="86">
        <v>-0.40857487916946411</v>
      </c>
      <c r="CD91" s="86">
        <v>-0.33139735460281372</v>
      </c>
      <c r="CE91" s="86">
        <v>-0.33560857176780701</v>
      </c>
      <c r="CF91" s="86">
        <v>-0.3940216600894928</v>
      </c>
      <c r="CG91" s="86">
        <v>-0.39320555329322815</v>
      </c>
      <c r="CH91" s="86">
        <v>-0.4182094931602478</v>
      </c>
      <c r="CI91" s="86">
        <v>-0.42790618538856506</v>
      </c>
      <c r="CJ91" s="86">
        <v>-0.32686808705329895</v>
      </c>
      <c r="CK91" s="86">
        <v>-0.3182031512260437</v>
      </c>
      <c r="CL91" s="86">
        <v>-7.0303380489349365E-2</v>
      </c>
      <c r="CM91" s="86">
        <v>-6.0714993625879288E-2</v>
      </c>
      <c r="CN91" s="86">
        <v>-2.7222814038395882E-2</v>
      </c>
      <c r="CO91" s="86">
        <v>-0.14477115869522095</v>
      </c>
      <c r="CP91" s="86">
        <v>-6.7423082888126373E-2</v>
      </c>
      <c r="CQ91" s="86">
        <v>-0.13810119032859802</v>
      </c>
      <c r="CR91" s="86">
        <v>-8.5516788065433502E-2</v>
      </c>
      <c r="CS91" s="86">
        <v>8.1481754779815674E-2</v>
      </c>
      <c r="CT91" s="86">
        <v>0.18389707803726196</v>
      </c>
      <c r="CU91" s="86">
        <v>0.39819461107254028</v>
      </c>
      <c r="CV91" s="86">
        <v>0.41936841607093811</v>
      </c>
      <c r="CW91" s="86">
        <v>0.42361035943031311</v>
      </c>
      <c r="CX91" s="86">
        <v>4.8460140824317932E-2</v>
      </c>
      <c r="CY91" s="86">
        <v>-0.29933249950408936</v>
      </c>
      <c r="CZ91" s="86">
        <v>-0.4172610342502594</v>
      </c>
      <c r="DA91" s="86">
        <v>-0.30528661608695984</v>
      </c>
      <c r="DB91" s="86">
        <v>-0.23090094327926636</v>
      </c>
      <c r="DC91" s="86">
        <v>-0.23658432066440582</v>
      </c>
      <c r="DD91" s="86">
        <v>-0.29286220669746399</v>
      </c>
      <c r="DE91" s="86">
        <v>-0.2955838143825531</v>
      </c>
      <c r="DF91" s="86">
        <v>-0.31997641921043396</v>
      </c>
      <c r="DG91" s="86">
        <v>-0.33316901326179504</v>
      </c>
      <c r="DH91" s="86">
        <v>-0.22727908194065094</v>
      </c>
      <c r="DI91" s="86">
        <v>-0.22850416600704193</v>
      </c>
      <c r="DJ91" s="86">
        <v>1.1162327602505684E-2</v>
      </c>
      <c r="DK91" s="86">
        <v>2.190195769071579E-2</v>
      </c>
      <c r="DL91" s="86">
        <v>5.812424048781395E-2</v>
      </c>
      <c r="DM91" s="86">
        <v>-5.8119487017393112E-2</v>
      </c>
      <c r="DN91" s="86">
        <v>2.4106992408633232E-2</v>
      </c>
      <c r="DO91" s="86">
        <v>-5.0597365945577621E-2</v>
      </c>
      <c r="DP91" s="86">
        <v>3.1372252851724625E-3</v>
      </c>
      <c r="DQ91" s="86">
        <v>0.17619045078754425</v>
      </c>
      <c r="DR91" s="86">
        <v>0.278257817029953</v>
      </c>
      <c r="DS91" s="86">
        <v>0.49432510137557983</v>
      </c>
      <c r="DT91" s="86">
        <v>0.51887118816375732</v>
      </c>
      <c r="DU91" s="86">
        <v>0.52686059474945068</v>
      </c>
      <c r="DV91" s="86">
        <v>0.15126818418502808</v>
      </c>
      <c r="DW91" s="86">
        <v>-0.19396768510341644</v>
      </c>
      <c r="DX91" s="86">
        <v>-0.31282025575637817</v>
      </c>
      <c r="DY91" s="86">
        <v>-0.15615476667881012</v>
      </c>
      <c r="DZ91" s="86">
        <v>-8.5800081491470337E-2</v>
      </c>
      <c r="EA91" s="86">
        <v>-9.3609020113945007E-2</v>
      </c>
      <c r="EB91" s="86">
        <v>-0.14680399000644684</v>
      </c>
      <c r="EC91" s="86">
        <v>-0.15463349223136902</v>
      </c>
      <c r="ED91" s="86">
        <v>-0.17814348638057709</v>
      </c>
      <c r="EE91" s="86">
        <v>-0.19638356566429138</v>
      </c>
      <c r="EF91" s="86">
        <v>-8.3488382399082184E-2</v>
      </c>
      <c r="EG91" s="86">
        <v>-9.8993092775344849E-2</v>
      </c>
      <c r="EH91" s="86">
        <v>0.1287858784198761</v>
      </c>
      <c r="EI91" s="86">
        <v>0.14118771255016327</v>
      </c>
      <c r="EJ91" s="86">
        <v>0.18135182559490204</v>
      </c>
      <c r="EK91" s="86">
        <v>6.6991761326789856E-2</v>
      </c>
      <c r="EL91" s="86">
        <v>0.1562618762254715</v>
      </c>
      <c r="EM91" s="86">
        <v>7.5744263827800751E-2</v>
      </c>
      <c r="EN91" s="86">
        <v>0.13113954663276672</v>
      </c>
      <c r="EO91" s="86">
        <v>0.3129347562789917</v>
      </c>
      <c r="EP91" s="86">
        <v>0.41449970006942749</v>
      </c>
      <c r="EQ91" s="86">
        <v>0.63312226533889771</v>
      </c>
      <c r="ER91" s="86">
        <v>0.6625373363494873</v>
      </c>
      <c r="ES91" s="86">
        <v>0.6759374737739563</v>
      </c>
      <c r="ET91" s="86">
        <v>0.29970666766166687</v>
      </c>
      <c r="EU91" s="86">
        <v>-4.1837625205516815E-2</v>
      </c>
      <c r="EV91" s="86">
        <v>-0.16202433407306671</v>
      </c>
      <c r="EW91" s="86">
        <v>68.07379150390625</v>
      </c>
      <c r="EX91" s="86">
        <v>67.282821655273438</v>
      </c>
      <c r="EY91" s="86">
        <v>66.127449035644531</v>
      </c>
      <c r="EZ91" s="86">
        <v>64.996177673339844</v>
      </c>
      <c r="FA91" s="86">
        <v>63.993167877197266</v>
      </c>
      <c r="FB91" s="86">
        <v>63.059059143066406</v>
      </c>
      <c r="FC91" s="86">
        <v>62.188716888427734</v>
      </c>
      <c r="FD91" s="86">
        <v>61.617015838623047</v>
      </c>
      <c r="FE91" s="86">
        <v>63.056549072265625</v>
      </c>
      <c r="FF91" s="86">
        <v>67.021614074707031</v>
      </c>
      <c r="FG91" s="86">
        <v>71.089164733886719</v>
      </c>
      <c r="FH91" s="86">
        <v>75.080238342285156</v>
      </c>
      <c r="FI91" s="86">
        <v>78.626266479492188</v>
      </c>
      <c r="FJ91" s="86">
        <v>81.563812255859375</v>
      </c>
      <c r="FK91" s="86">
        <v>83.991348266601563</v>
      </c>
      <c r="FL91" s="86">
        <v>85.62939453125</v>
      </c>
      <c r="FM91" s="86">
        <v>86.247871398925781</v>
      </c>
      <c r="FN91" s="86">
        <v>85.974449157714844</v>
      </c>
      <c r="FO91" s="86">
        <v>84.146797180175781</v>
      </c>
      <c r="FP91" s="86">
        <v>80.747299194335938</v>
      </c>
      <c r="FQ91" s="86">
        <v>76.665321350097656</v>
      </c>
      <c r="FR91" s="86">
        <v>73.965789794921875</v>
      </c>
      <c r="FS91" s="86">
        <v>71.755447387695313</v>
      </c>
      <c r="FT91" s="86">
        <v>69.959526062011719</v>
      </c>
      <c r="FU91" s="86">
        <v>0.14253874123096466</v>
      </c>
      <c r="FV91" s="86">
        <v>0.16599996387958527</v>
      </c>
      <c r="FW91" s="86">
        <v>0.14786694943904877</v>
      </c>
      <c r="FX91" s="86">
        <v>1330.550048828125</v>
      </c>
      <c r="FY91" s="86">
        <v>1</v>
      </c>
    </row>
    <row r="92" spans="1:181" x14ac:dyDescent="0.25">
      <c r="A92" t="s">
        <v>186</v>
      </c>
      <c r="B92" t="s">
        <v>236</v>
      </c>
      <c r="C92" t="s">
        <v>2</v>
      </c>
      <c r="D92" t="s">
        <v>202</v>
      </c>
      <c r="E92" t="s">
        <v>210</v>
      </c>
      <c r="F92" t="s">
        <v>1</v>
      </c>
      <c r="G92" t="s">
        <v>1</v>
      </c>
      <c r="H92" s="86">
        <v>31030</v>
      </c>
      <c r="I92" s="86">
        <v>43.058944702148438</v>
      </c>
      <c r="J92" s="86">
        <v>39.537662506103516</v>
      </c>
      <c r="K92" s="86">
        <v>37.331439971923828</v>
      </c>
      <c r="L92" s="86">
        <v>35.904136657714844</v>
      </c>
      <c r="M92" s="86">
        <v>35.534519195556641</v>
      </c>
      <c r="N92" s="86">
        <v>37.058837890625</v>
      </c>
      <c r="O92" s="86">
        <v>40.895465850830078</v>
      </c>
      <c r="P92" s="86">
        <v>44.727592468261719</v>
      </c>
      <c r="Q92" s="86">
        <v>44.28997802734375</v>
      </c>
      <c r="R92" s="86">
        <v>44.873226165771484</v>
      </c>
      <c r="S92" s="86">
        <v>47.175323486328125</v>
      </c>
      <c r="T92" s="86">
        <v>49.430068969726563</v>
      </c>
      <c r="U92" s="86">
        <v>51.018150329589844</v>
      </c>
      <c r="V92" s="86">
        <v>53.604972839355469</v>
      </c>
      <c r="W92" s="86">
        <v>55.808139801025391</v>
      </c>
      <c r="X92" s="86">
        <v>58.910049438476563</v>
      </c>
      <c r="Y92" s="86">
        <v>61.663932800292969</v>
      </c>
      <c r="Z92" s="86">
        <v>64.124374389648438</v>
      </c>
      <c r="AA92" s="86">
        <v>64.651756286621094</v>
      </c>
      <c r="AB92" s="86">
        <v>65.616859436035156</v>
      </c>
      <c r="AC92" s="86">
        <v>65.374824523925781</v>
      </c>
      <c r="AD92" s="86">
        <v>62.509765625</v>
      </c>
      <c r="AE92" s="86">
        <v>55.893447875976563</v>
      </c>
      <c r="AF92" s="86">
        <v>48.618362426757813</v>
      </c>
      <c r="AG92" s="86">
        <v>-4.6116471290588379</v>
      </c>
      <c r="AH92" s="86">
        <v>-4.4881863594055176</v>
      </c>
      <c r="AI92" s="86">
        <v>-4.2691903114318848</v>
      </c>
      <c r="AJ92" s="86">
        <v>-4.0550522804260254</v>
      </c>
      <c r="AK92" s="86">
        <v>-3.8231079578399658</v>
      </c>
      <c r="AL92" s="86">
        <v>-3.4023642539978027</v>
      </c>
      <c r="AM92" s="86">
        <v>-3.4261770248413086</v>
      </c>
      <c r="AN92" s="86">
        <v>-3.465618371963501</v>
      </c>
      <c r="AO92" s="86">
        <v>-4.0019316673278809</v>
      </c>
      <c r="AP92" s="86">
        <v>-2.3534581661224365</v>
      </c>
      <c r="AQ92" s="86">
        <v>-1.6918437480926514</v>
      </c>
      <c r="AR92" s="86">
        <v>-1.5716251134872437</v>
      </c>
      <c r="AS92" s="86">
        <v>-1.9122781753540039</v>
      </c>
      <c r="AT92" s="86">
        <v>-1.19100022315979</v>
      </c>
      <c r="AU92" s="86">
        <v>-0.96416395902633667</v>
      </c>
      <c r="AV92" s="86">
        <v>0.28144431114196777</v>
      </c>
      <c r="AW92" s="86">
        <v>1.9964087009429932</v>
      </c>
      <c r="AX92" s="86">
        <v>2.332796573638916</v>
      </c>
      <c r="AY92" s="86">
        <v>2.2909290790557861</v>
      </c>
      <c r="AZ92" s="86">
        <v>2.4673082828521729</v>
      </c>
      <c r="BA92" s="86">
        <v>1.7781250476837158</v>
      </c>
      <c r="BB92" s="86">
        <v>-1.8368915319442749</v>
      </c>
      <c r="BC92" s="86">
        <v>-3.6444673538208008</v>
      </c>
      <c r="BD92" s="86">
        <v>-4.3191981315612793</v>
      </c>
      <c r="BE92" s="86">
        <v>-4.020658016204834</v>
      </c>
      <c r="BF92" s="86">
        <v>-3.9103982448577881</v>
      </c>
      <c r="BG92" s="86">
        <v>-3.6997325420379639</v>
      </c>
      <c r="BH92" s="86">
        <v>-3.4820318222045898</v>
      </c>
      <c r="BI92" s="86">
        <v>-3.2692131996154785</v>
      </c>
      <c r="BJ92" s="86">
        <v>-2.8386900424957275</v>
      </c>
      <c r="BK92" s="86">
        <v>-2.8569540977478027</v>
      </c>
      <c r="BL92" s="86">
        <v>-2.8844056129455566</v>
      </c>
      <c r="BM92" s="86">
        <v>-3.3970851898193359</v>
      </c>
      <c r="BN92" s="86">
        <v>-1.8160303831100464</v>
      </c>
      <c r="BO92" s="86">
        <v>-1.169063925743103</v>
      </c>
      <c r="BP92" s="86">
        <v>-1.0513242483139038</v>
      </c>
      <c r="BQ92" s="86">
        <v>-1.3832563161849976</v>
      </c>
      <c r="BR92" s="86">
        <v>-0.64369446039199829</v>
      </c>
      <c r="BS92" s="86">
        <v>-0.39808046817779541</v>
      </c>
      <c r="BT92" s="86">
        <v>0.84361010789871216</v>
      </c>
      <c r="BU92" s="86">
        <v>2.5776808261871338</v>
      </c>
      <c r="BV92" s="86">
        <v>2.9175183773040771</v>
      </c>
      <c r="BW92" s="86">
        <v>2.8674743175506592</v>
      </c>
      <c r="BX92" s="86">
        <v>3.0319423675537109</v>
      </c>
      <c r="BY92" s="86">
        <v>2.3376786708831787</v>
      </c>
      <c r="BZ92" s="86">
        <v>-1.2523359060287476</v>
      </c>
      <c r="CA92" s="86">
        <v>-3.0314829349517822</v>
      </c>
      <c r="CB92" s="86">
        <v>-3.7118277549743652</v>
      </c>
      <c r="CC92" s="86">
        <v>-3.6113407611846924</v>
      </c>
      <c r="CD92" s="86">
        <v>-3.5102238655090332</v>
      </c>
      <c r="CE92" s="86">
        <v>-3.3053276538848877</v>
      </c>
      <c r="CF92" s="86">
        <v>-3.0851595401763916</v>
      </c>
      <c r="CG92" s="86">
        <v>-2.8855874538421631</v>
      </c>
      <c r="CH92" s="86">
        <v>-2.4482910633087158</v>
      </c>
      <c r="CI92" s="86">
        <v>-2.4627120494842529</v>
      </c>
      <c r="CJ92" s="86">
        <v>-2.4818596839904785</v>
      </c>
      <c r="CK92" s="86">
        <v>-2.9781703948974609</v>
      </c>
      <c r="CL92" s="86">
        <v>-1.4438096284866333</v>
      </c>
      <c r="CM92" s="86">
        <v>-0.8069881796836853</v>
      </c>
      <c r="CN92" s="86">
        <v>-0.69096541404724121</v>
      </c>
      <c r="CO92" s="86">
        <v>-1.0168572664260864</v>
      </c>
      <c r="CP92" s="86">
        <v>-0.26463216543197632</v>
      </c>
      <c r="CQ92" s="86">
        <v>-6.0127479955554008E-3</v>
      </c>
      <c r="CR92" s="86">
        <v>1.2329643964767456</v>
      </c>
      <c r="CS92" s="86">
        <v>2.9802682399749756</v>
      </c>
      <c r="CT92" s="86">
        <v>3.3224949836730957</v>
      </c>
      <c r="CU92" s="86">
        <v>3.2667880058288574</v>
      </c>
      <c r="CV92" s="86">
        <v>3.4230060577392578</v>
      </c>
      <c r="CW92" s="86">
        <v>2.7252240180969238</v>
      </c>
      <c r="CX92" s="86">
        <v>-0.84747451543807983</v>
      </c>
      <c r="CY92" s="86">
        <v>-2.6069316864013672</v>
      </c>
      <c r="CZ92" s="86">
        <v>-3.2911646366119385</v>
      </c>
      <c r="DA92" s="86">
        <v>-3.2020235061645508</v>
      </c>
      <c r="DB92" s="86">
        <v>-3.1100494861602783</v>
      </c>
      <c r="DC92" s="86">
        <v>-2.9109227657318115</v>
      </c>
      <c r="DD92" s="86">
        <v>-2.6882872581481934</v>
      </c>
      <c r="DE92" s="86">
        <v>-2.5019617080688477</v>
      </c>
      <c r="DF92" s="86">
        <v>-2.0578920841217041</v>
      </c>
      <c r="DG92" s="86">
        <v>-2.0684700012207031</v>
      </c>
      <c r="DH92" s="86">
        <v>-2.0793137550354004</v>
      </c>
      <c r="DI92" s="86">
        <v>-2.5592555999755859</v>
      </c>
      <c r="DJ92" s="86">
        <v>-1.0715888738632202</v>
      </c>
      <c r="DK92" s="86">
        <v>-0.44491246342658997</v>
      </c>
      <c r="DL92" s="86">
        <v>-0.330606609582901</v>
      </c>
      <c r="DM92" s="86">
        <v>-0.65045827627182007</v>
      </c>
      <c r="DN92" s="86">
        <v>0.11443011462688446</v>
      </c>
      <c r="DO92" s="86">
        <v>0.38605496287345886</v>
      </c>
      <c r="DP92" s="86">
        <v>1.6223187446594238</v>
      </c>
      <c r="DQ92" s="86">
        <v>3.3828556537628174</v>
      </c>
      <c r="DR92" s="86">
        <v>3.7274715900421143</v>
      </c>
      <c r="DS92" s="86">
        <v>3.6661016941070557</v>
      </c>
      <c r="DT92" s="86">
        <v>3.8140697479248047</v>
      </c>
      <c r="DU92" s="86">
        <v>3.1127693653106689</v>
      </c>
      <c r="DV92" s="86">
        <v>-0.44261309504508972</v>
      </c>
      <c r="DW92" s="86">
        <v>-2.1823804378509521</v>
      </c>
      <c r="DX92" s="86">
        <v>-2.8705015182495117</v>
      </c>
      <c r="DY92" s="86">
        <v>-2.6110343933105469</v>
      </c>
      <c r="DZ92" s="86">
        <v>-2.5322613716125488</v>
      </c>
      <c r="EA92" s="86">
        <v>-2.3414649963378906</v>
      </c>
      <c r="EB92" s="86">
        <v>-2.1152667999267578</v>
      </c>
      <c r="EC92" s="86">
        <v>-1.9480670690536499</v>
      </c>
      <c r="ED92" s="86">
        <v>-1.4942177534103394</v>
      </c>
      <c r="EE92" s="86">
        <v>-1.4992469549179077</v>
      </c>
      <c r="EF92" s="86">
        <v>-1.4981011152267456</v>
      </c>
      <c r="EG92" s="86">
        <v>-1.9544090032577515</v>
      </c>
      <c r="EH92" s="86">
        <v>-0.53416115045547485</v>
      </c>
      <c r="EI92" s="86">
        <v>7.786734402179718E-2</v>
      </c>
      <c r="EJ92" s="86">
        <v>0.18969425559043884</v>
      </c>
      <c r="EK92" s="86">
        <v>-0.12143631279468536</v>
      </c>
      <c r="EL92" s="86">
        <v>0.66173583269119263</v>
      </c>
      <c r="EM92" s="86">
        <v>0.95213848352432251</v>
      </c>
      <c r="EN92" s="86">
        <v>2.1844844818115234</v>
      </c>
      <c r="EO92" s="86">
        <v>3.964127779006958</v>
      </c>
      <c r="EP92" s="86">
        <v>4.3121933937072754</v>
      </c>
      <c r="EQ92" s="86">
        <v>4.2426471710205078</v>
      </c>
      <c r="ER92" s="86">
        <v>4.3787040710449219</v>
      </c>
      <c r="ES92" s="86">
        <v>3.6723229885101318</v>
      </c>
      <c r="ET92" s="86">
        <v>0.14194247126579285</v>
      </c>
      <c r="EU92" s="86">
        <v>-1.569395899772644</v>
      </c>
      <c r="EV92" s="86">
        <v>-2.2631309032440186</v>
      </c>
      <c r="EW92" s="86">
        <v>65.9749755859375</v>
      </c>
      <c r="EX92" s="86">
        <v>65.244110107421875</v>
      </c>
      <c r="EY92" s="86">
        <v>64.162467956542969</v>
      </c>
      <c r="EZ92" s="86">
        <v>63.1849365234375</v>
      </c>
      <c r="FA92" s="86">
        <v>62.297679901123047</v>
      </c>
      <c r="FB92" s="86">
        <v>61.553848266601563</v>
      </c>
      <c r="FC92" s="86">
        <v>60.896198272705078</v>
      </c>
      <c r="FD92" s="86">
        <v>60.435695648193359</v>
      </c>
      <c r="FE92" s="86">
        <v>61.949260711669922</v>
      </c>
      <c r="FF92" s="86">
        <v>65.922592163085938</v>
      </c>
      <c r="FG92" s="86">
        <v>69.812370300292969</v>
      </c>
      <c r="FH92" s="86">
        <v>73.666023254394531</v>
      </c>
      <c r="FI92" s="86">
        <v>77.058189392089844</v>
      </c>
      <c r="FJ92" s="86">
        <v>79.907279968261719</v>
      </c>
      <c r="FK92" s="86">
        <v>82.232917785644531</v>
      </c>
      <c r="FL92" s="86">
        <v>83.769760131835938</v>
      </c>
      <c r="FM92" s="86">
        <v>84.296333312988281</v>
      </c>
      <c r="FN92" s="86">
        <v>83.776435852050781</v>
      </c>
      <c r="FO92" s="86">
        <v>81.770523071289063</v>
      </c>
      <c r="FP92" s="86">
        <v>78.017967224121094</v>
      </c>
      <c r="FQ92" s="86">
        <v>73.876449584960938</v>
      </c>
      <c r="FR92" s="86">
        <v>71.285072326660156</v>
      </c>
      <c r="FS92" s="86">
        <v>69.350975036621094</v>
      </c>
      <c r="FT92" s="86">
        <v>67.683738708496094</v>
      </c>
      <c r="FU92" s="86">
        <v>0.57276982069015503</v>
      </c>
      <c r="FV92" s="86">
        <v>0.67017561197280884</v>
      </c>
      <c r="FW92" s="86">
        <v>0.5916292667388916</v>
      </c>
      <c r="FX92" s="86">
        <v>4727.39990234375</v>
      </c>
      <c r="FY92" s="86">
        <v>1</v>
      </c>
    </row>
    <row r="93" spans="1:181" x14ac:dyDescent="0.25">
      <c r="A93" t="s">
        <v>186</v>
      </c>
      <c r="B93" t="s">
        <v>236</v>
      </c>
      <c r="C93" t="s">
        <v>2</v>
      </c>
      <c r="D93" t="s">
        <v>202</v>
      </c>
      <c r="E93" t="s">
        <v>210</v>
      </c>
      <c r="F93" t="s">
        <v>178</v>
      </c>
      <c r="G93" t="s">
        <v>1</v>
      </c>
      <c r="H93" s="86">
        <v>17073</v>
      </c>
      <c r="I93" s="86">
        <v>20.17658805847168</v>
      </c>
      <c r="J93" s="86">
        <v>18.3006591796875</v>
      </c>
      <c r="K93" s="86">
        <v>17.163135528564453</v>
      </c>
      <c r="L93" s="86">
        <v>16.35389518737793</v>
      </c>
      <c r="M93" s="86">
        <v>16.123752593994141</v>
      </c>
      <c r="N93" s="86">
        <v>16.802618026733398</v>
      </c>
      <c r="O93" s="86">
        <v>18.982513427734375</v>
      </c>
      <c r="P93" s="86">
        <v>21.158004760742188</v>
      </c>
      <c r="Q93" s="86">
        <v>21.078823089599609</v>
      </c>
      <c r="R93" s="86">
        <v>21.678970336914063</v>
      </c>
      <c r="S93" s="86">
        <v>22.73076057434082</v>
      </c>
      <c r="T93" s="86">
        <v>23.86174201965332</v>
      </c>
      <c r="U93" s="86">
        <v>24.750875473022461</v>
      </c>
      <c r="V93" s="86">
        <v>25.718826293945313</v>
      </c>
      <c r="W93" s="86">
        <v>26.456371307373047</v>
      </c>
      <c r="X93" s="86">
        <v>27.641506195068359</v>
      </c>
      <c r="Y93" s="86">
        <v>28.635446548461914</v>
      </c>
      <c r="Z93" s="86">
        <v>29.567010879516602</v>
      </c>
      <c r="AA93" s="86">
        <v>30.171401977539063</v>
      </c>
      <c r="AB93" s="86">
        <v>31.68022346496582</v>
      </c>
      <c r="AC93" s="86">
        <v>31.958423614501953</v>
      </c>
      <c r="AD93" s="86">
        <v>30.389854431152344</v>
      </c>
      <c r="AE93" s="86">
        <v>27.347726821899414</v>
      </c>
      <c r="AF93" s="86">
        <v>23.337240219116211</v>
      </c>
      <c r="AG93" s="86">
        <v>-2.6867175102233887</v>
      </c>
      <c r="AH93" s="86">
        <v>-2.5309734344482422</v>
      </c>
      <c r="AI93" s="86">
        <v>-2.3528006076812744</v>
      </c>
      <c r="AJ93" s="86">
        <v>-2.0859448909759521</v>
      </c>
      <c r="AK93" s="86">
        <v>-1.8924775123596191</v>
      </c>
      <c r="AL93" s="86">
        <v>-1.6122716665267944</v>
      </c>
      <c r="AM93" s="86">
        <v>-1.4575550556182861</v>
      </c>
      <c r="AN93" s="86">
        <v>-1.667393684387207</v>
      </c>
      <c r="AO93" s="86">
        <v>-1.6783504486083984</v>
      </c>
      <c r="AP93" s="86">
        <v>-0.91269725561141968</v>
      </c>
      <c r="AQ93" s="86">
        <v>-0.7810661792755127</v>
      </c>
      <c r="AR93" s="86">
        <v>-0.55673038959503174</v>
      </c>
      <c r="AS93" s="86">
        <v>-0.44116237759590149</v>
      </c>
      <c r="AT93" s="86">
        <v>-6.534934788942337E-2</v>
      </c>
      <c r="AU93" s="86">
        <v>7.2677351534366608E-2</v>
      </c>
      <c r="AV93" s="86">
        <v>0.60253351926803589</v>
      </c>
      <c r="AW93" s="86">
        <v>1.3403482437133789</v>
      </c>
      <c r="AX93" s="86">
        <v>1.2037812471389771</v>
      </c>
      <c r="AY93" s="86">
        <v>1.0687193870544434</v>
      </c>
      <c r="AZ93" s="86">
        <v>1.4211442470550537</v>
      </c>
      <c r="BA93" s="86">
        <v>1.0014231204986572</v>
      </c>
      <c r="BB93" s="86">
        <v>-1.0141888856887817</v>
      </c>
      <c r="BC93" s="86">
        <v>-1.8366522789001465</v>
      </c>
      <c r="BD93" s="86">
        <v>-2.3464851379394531</v>
      </c>
      <c r="BE93" s="86">
        <v>-2.3792984485626221</v>
      </c>
      <c r="BF93" s="86">
        <v>-2.237830638885498</v>
      </c>
      <c r="BG93" s="86">
        <v>-2.0680403709411621</v>
      </c>
      <c r="BH93" s="86">
        <v>-1.8040097951889038</v>
      </c>
      <c r="BI93" s="86">
        <v>-1.6062160730361938</v>
      </c>
      <c r="BJ93" s="86">
        <v>-1.322773814201355</v>
      </c>
      <c r="BK93" s="86">
        <v>-1.1551531553268433</v>
      </c>
      <c r="BL93" s="86">
        <v>-1.3552336692810059</v>
      </c>
      <c r="BM93" s="86">
        <v>-1.3881005048751831</v>
      </c>
      <c r="BN93" s="86">
        <v>-0.66345900297164917</v>
      </c>
      <c r="BO93" s="86">
        <v>-0.53071796894073486</v>
      </c>
      <c r="BP93" s="86">
        <v>-0.30210614204406738</v>
      </c>
      <c r="BQ93" s="86">
        <v>-0.17798084020614624</v>
      </c>
      <c r="BR93" s="86">
        <v>0.20659847557544708</v>
      </c>
      <c r="BS93" s="86">
        <v>0.3518109917640686</v>
      </c>
      <c r="BT93" s="86">
        <v>0.88659387826919556</v>
      </c>
      <c r="BU93" s="86">
        <v>1.6337827444076538</v>
      </c>
      <c r="BV93" s="86">
        <v>1.4884259700775146</v>
      </c>
      <c r="BW93" s="86">
        <v>1.3448227643966675</v>
      </c>
      <c r="BX93" s="86">
        <v>1.7090914249420166</v>
      </c>
      <c r="BY93" s="86">
        <v>1.296882152557373</v>
      </c>
      <c r="BZ93" s="86">
        <v>-0.70376652479171753</v>
      </c>
      <c r="CA93" s="86">
        <v>-1.5137901306152344</v>
      </c>
      <c r="CB93" s="86">
        <v>-2.0349142551422119</v>
      </c>
      <c r="CC93" s="86">
        <v>-2.1663808822631836</v>
      </c>
      <c r="CD93" s="86">
        <v>-2.0348010063171387</v>
      </c>
      <c r="CE93" s="86">
        <v>-1.8708162307739258</v>
      </c>
      <c r="CF93" s="86">
        <v>-1.608742356300354</v>
      </c>
      <c r="CG93" s="86">
        <v>-1.4079521894454956</v>
      </c>
      <c r="CH93" s="86">
        <v>-1.1222685575485229</v>
      </c>
      <c r="CI93" s="86">
        <v>-0.94571053981781006</v>
      </c>
      <c r="CJ93" s="86">
        <v>-1.1390326023101807</v>
      </c>
      <c r="CK93" s="86">
        <v>-1.1870741844177246</v>
      </c>
      <c r="CL93" s="86">
        <v>-0.49083739519119263</v>
      </c>
      <c r="CM93" s="86">
        <v>-0.35732761025428772</v>
      </c>
      <c r="CN93" s="86">
        <v>-0.12575417757034302</v>
      </c>
      <c r="CO93" s="86">
        <v>4.2978818528354168E-3</v>
      </c>
      <c r="CP93" s="86">
        <v>0.39494872093200684</v>
      </c>
      <c r="CQ93" s="86">
        <v>0.54513812065124512</v>
      </c>
      <c r="CR93" s="86">
        <v>1.0833332538604736</v>
      </c>
      <c r="CS93" s="86">
        <v>1.8370145559310913</v>
      </c>
      <c r="CT93" s="86">
        <v>1.6855700016021729</v>
      </c>
      <c r="CU93" s="86">
        <v>1.5360511541366577</v>
      </c>
      <c r="CV93" s="86">
        <v>1.9085227251052856</v>
      </c>
      <c r="CW93" s="86">
        <v>1.5015161037445068</v>
      </c>
      <c r="CX93" s="86">
        <v>-0.48876896500587463</v>
      </c>
      <c r="CY93" s="86">
        <v>-1.2901767492294312</v>
      </c>
      <c r="CZ93" s="86">
        <v>-1.8191211223602295</v>
      </c>
      <c r="DA93" s="86">
        <v>-1.9534633159637451</v>
      </c>
      <c r="DB93" s="86">
        <v>-1.8317713737487793</v>
      </c>
      <c r="DC93" s="86">
        <v>-1.6735920906066895</v>
      </c>
      <c r="DD93" s="86">
        <v>-1.4134749174118042</v>
      </c>
      <c r="DE93" s="86">
        <v>-1.2096883058547974</v>
      </c>
      <c r="DF93" s="86">
        <v>-0.92176330089569092</v>
      </c>
      <c r="DG93" s="86">
        <v>-0.73626792430877686</v>
      </c>
      <c r="DH93" s="86">
        <v>-0.92283153533935547</v>
      </c>
      <c r="DI93" s="86">
        <v>-0.98604792356491089</v>
      </c>
      <c r="DJ93" s="86">
        <v>-0.3182157576084137</v>
      </c>
      <c r="DK93" s="86">
        <v>-0.18393722176551819</v>
      </c>
      <c r="DL93" s="86">
        <v>5.0597783178091049E-2</v>
      </c>
      <c r="DM93" s="86">
        <v>0.18657660484313965</v>
      </c>
      <c r="DN93" s="86">
        <v>0.58329898118972778</v>
      </c>
      <c r="DO93" s="86">
        <v>0.73846524953842163</v>
      </c>
      <c r="DP93" s="86">
        <v>1.2800725698471069</v>
      </c>
      <c r="DQ93" s="86">
        <v>2.0402464866638184</v>
      </c>
      <c r="DR93" s="86">
        <v>1.8827140331268311</v>
      </c>
      <c r="DS93" s="86">
        <v>1.7272795438766479</v>
      </c>
      <c r="DT93" s="86">
        <v>2.1079540252685547</v>
      </c>
      <c r="DU93" s="86">
        <v>1.7061500549316406</v>
      </c>
      <c r="DV93" s="86">
        <v>-0.27377140522003174</v>
      </c>
      <c r="DW93" s="86">
        <v>-1.0665633678436279</v>
      </c>
      <c r="DX93" s="86">
        <v>-1.6033279895782471</v>
      </c>
      <c r="DY93" s="86">
        <v>-1.646044135093689</v>
      </c>
      <c r="DZ93" s="86">
        <v>-1.5386286973953247</v>
      </c>
      <c r="EA93" s="86">
        <v>-1.3888318538665771</v>
      </c>
      <c r="EB93" s="86">
        <v>-1.1315397024154663</v>
      </c>
      <c r="EC93" s="86">
        <v>-0.92342686653137207</v>
      </c>
      <c r="ED93" s="86">
        <v>-0.63226550817489624</v>
      </c>
      <c r="EE93" s="86">
        <v>-0.43386605381965637</v>
      </c>
      <c r="EF93" s="86">
        <v>-0.61067146062850952</v>
      </c>
      <c r="EG93" s="86">
        <v>-0.69579792022705078</v>
      </c>
      <c r="EH93" s="86">
        <v>-6.8977534770965576E-2</v>
      </c>
      <c r="EI93" s="86">
        <v>6.6410951316356659E-2</v>
      </c>
      <c r="EJ93" s="86">
        <v>0.30522200465202332</v>
      </c>
      <c r="EK93" s="86">
        <v>0.4497581422328949</v>
      </c>
      <c r="EL93" s="86">
        <v>0.85524678230285645</v>
      </c>
      <c r="EM93" s="86">
        <v>1.0175988674163818</v>
      </c>
      <c r="EN93" s="86">
        <v>1.5641330480575562</v>
      </c>
      <c r="EO93" s="86">
        <v>2.3336808681488037</v>
      </c>
      <c r="EP93" s="86">
        <v>2.1673588752746582</v>
      </c>
      <c r="EQ93" s="86">
        <v>2.0033829212188721</v>
      </c>
      <c r="ER93" s="86">
        <v>2.3959012031555176</v>
      </c>
      <c r="ES93" s="86">
        <v>2.0016090869903564</v>
      </c>
      <c r="ET93" s="86">
        <v>3.6650937050580978E-2</v>
      </c>
      <c r="EU93" s="86">
        <v>-0.74370121955871582</v>
      </c>
      <c r="EV93" s="86">
        <v>-1.2917569875717163</v>
      </c>
      <c r="EW93" s="86">
        <v>64.913688659667969</v>
      </c>
      <c r="EX93" s="86">
        <v>64.284111022949219</v>
      </c>
      <c r="EY93" s="86">
        <v>63.449588775634766</v>
      </c>
      <c r="EZ93" s="86">
        <v>62.639171600341797</v>
      </c>
      <c r="FA93" s="86">
        <v>61.988834381103516</v>
      </c>
      <c r="FB93" s="86">
        <v>61.447696685791016</v>
      </c>
      <c r="FC93" s="86">
        <v>60.995792388916016</v>
      </c>
      <c r="FD93" s="86">
        <v>60.682399749755859</v>
      </c>
      <c r="FE93" s="86">
        <v>62.016933441162109</v>
      </c>
      <c r="FF93" s="86">
        <v>65.680694580078125</v>
      </c>
      <c r="FG93" s="86">
        <v>69.059928894042969</v>
      </c>
      <c r="FH93" s="86">
        <v>72.371826171875</v>
      </c>
      <c r="FI93" s="86">
        <v>75.390495300292969</v>
      </c>
      <c r="FJ93" s="86">
        <v>78.022064208984375</v>
      </c>
      <c r="FK93" s="86">
        <v>80.077156066894531</v>
      </c>
      <c r="FL93" s="86">
        <v>81.351158142089844</v>
      </c>
      <c r="FM93" s="86">
        <v>81.732124328613281</v>
      </c>
      <c r="FN93" s="86">
        <v>80.927597045898438</v>
      </c>
      <c r="FO93" s="86">
        <v>78.732528686523438</v>
      </c>
      <c r="FP93" s="86">
        <v>74.963897705078125</v>
      </c>
      <c r="FQ93" s="86">
        <v>71.194427490234375</v>
      </c>
      <c r="FR93" s="86">
        <v>69.097854614257813</v>
      </c>
      <c r="FS93" s="86">
        <v>67.664924621582031</v>
      </c>
      <c r="FT93" s="86">
        <v>66.303329467773438</v>
      </c>
      <c r="FU93" s="86">
        <v>0.27940145134925842</v>
      </c>
      <c r="FV93" s="86">
        <v>0.3352474570274353</v>
      </c>
      <c r="FW93" s="86">
        <v>0.29478836059570313</v>
      </c>
      <c r="FX93" s="86">
        <v>3065.050048828125</v>
      </c>
      <c r="FY93" s="86">
        <v>1</v>
      </c>
    </row>
    <row r="94" spans="1:181" x14ac:dyDescent="0.25">
      <c r="A94" t="s">
        <v>186</v>
      </c>
      <c r="B94" t="s">
        <v>236</v>
      </c>
      <c r="C94" t="s">
        <v>2</v>
      </c>
      <c r="D94" t="s">
        <v>202</v>
      </c>
      <c r="E94" t="s">
        <v>210</v>
      </c>
      <c r="F94" t="s">
        <v>179</v>
      </c>
      <c r="G94" t="s">
        <v>1</v>
      </c>
      <c r="H94" s="86">
        <v>1995</v>
      </c>
      <c r="I94" s="86">
        <v>3.727076530456543</v>
      </c>
      <c r="J94" s="86">
        <v>3.4671928882598877</v>
      </c>
      <c r="K94" s="86">
        <v>3.2285034656524658</v>
      </c>
      <c r="L94" s="86">
        <v>3.1020307540893555</v>
      </c>
      <c r="M94" s="86">
        <v>3.0289237499237061</v>
      </c>
      <c r="N94" s="86">
        <v>3.1082077026367188</v>
      </c>
      <c r="O94" s="86">
        <v>3.2973535060882568</v>
      </c>
      <c r="P94" s="86">
        <v>3.4039773941040039</v>
      </c>
      <c r="Q94" s="86">
        <v>3.4181797504425049</v>
      </c>
      <c r="R94" s="86">
        <v>3.4835622310638428</v>
      </c>
      <c r="S94" s="86">
        <v>3.6602113246917725</v>
      </c>
      <c r="T94" s="86">
        <v>3.9743967056274414</v>
      </c>
      <c r="U94" s="86">
        <v>4.2124261856079102</v>
      </c>
      <c r="V94" s="86">
        <v>4.7654170989990234</v>
      </c>
      <c r="W94" s="86">
        <v>5.215050220489502</v>
      </c>
      <c r="X94" s="86">
        <v>5.5806069374084473</v>
      </c>
      <c r="Y94" s="86">
        <v>6.0522003173828125</v>
      </c>
      <c r="Z94" s="86">
        <v>6.1924915313720703</v>
      </c>
      <c r="AA94" s="86">
        <v>6.0153093338012695</v>
      </c>
      <c r="AB94" s="86">
        <v>5.7076578140258789</v>
      </c>
      <c r="AC94" s="86">
        <v>5.6633663177490234</v>
      </c>
      <c r="AD94" s="86">
        <v>5.4051814079284668</v>
      </c>
      <c r="AE94" s="86">
        <v>4.7421188354492188</v>
      </c>
      <c r="AF94" s="86">
        <v>4.1346502304077148</v>
      </c>
      <c r="AG94" s="86">
        <v>-0.21996097266674042</v>
      </c>
      <c r="AH94" s="86">
        <v>-0.17582657933235168</v>
      </c>
      <c r="AI94" s="86">
        <v>-0.23587724566459656</v>
      </c>
      <c r="AJ94" s="86">
        <v>-0.33529239892959595</v>
      </c>
      <c r="AK94" s="86">
        <v>-0.32952076196670532</v>
      </c>
      <c r="AL94" s="86">
        <v>-0.30720445513725281</v>
      </c>
      <c r="AM94" s="86">
        <v>-0.25108638405799866</v>
      </c>
      <c r="AN94" s="86">
        <v>-0.28206059336662292</v>
      </c>
      <c r="AO94" s="86">
        <v>-0.43128606677055359</v>
      </c>
      <c r="AP94" s="86">
        <v>-0.26123547554016113</v>
      </c>
      <c r="AQ94" s="86">
        <v>-0.27178937196731567</v>
      </c>
      <c r="AR94" s="86">
        <v>-0.3084026575088501</v>
      </c>
      <c r="AS94" s="86">
        <v>-0.47184553742408752</v>
      </c>
      <c r="AT94" s="86">
        <v>-0.31043156981468201</v>
      </c>
      <c r="AU94" s="86">
        <v>-0.27438759803771973</v>
      </c>
      <c r="AV94" s="86">
        <v>-0.36089760065078735</v>
      </c>
      <c r="AW94" s="86">
        <v>-0.11905071884393692</v>
      </c>
      <c r="AX94" s="86">
        <v>-0.17445662617683411</v>
      </c>
      <c r="AY94" s="86">
        <v>-9.2708468437194824E-3</v>
      </c>
      <c r="AZ94" s="86">
        <v>5.2168454974889755E-2</v>
      </c>
      <c r="BA94" s="86">
        <v>0.19359438121318817</v>
      </c>
      <c r="BB94" s="86">
        <v>8.630748838186264E-2</v>
      </c>
      <c r="BC94" s="86">
        <v>-0.14112979173660278</v>
      </c>
      <c r="BD94" s="86">
        <v>-0.24001014232635498</v>
      </c>
      <c r="BE94" s="86">
        <v>-6.5686345100402832E-2</v>
      </c>
      <c r="BF94" s="86">
        <v>-1.8296509981155396E-2</v>
      </c>
      <c r="BG94" s="86">
        <v>-8.2570597529411316E-2</v>
      </c>
      <c r="BH94" s="86">
        <v>-0.17599974572658539</v>
      </c>
      <c r="BI94" s="86">
        <v>-0.16163355112075806</v>
      </c>
      <c r="BJ94" s="86">
        <v>-0.13089381158351898</v>
      </c>
      <c r="BK94" s="86">
        <v>-7.0577070116996765E-2</v>
      </c>
      <c r="BL94" s="86">
        <v>-0.11130391061306</v>
      </c>
      <c r="BM94" s="86">
        <v>-0.23896017670631409</v>
      </c>
      <c r="BN94" s="86">
        <v>-8.231130987405777E-2</v>
      </c>
      <c r="BO94" s="86">
        <v>-9.158007800579071E-2</v>
      </c>
      <c r="BP94" s="86">
        <v>-0.12116491794586182</v>
      </c>
      <c r="BQ94" s="86">
        <v>-0.283477783203125</v>
      </c>
      <c r="BR94" s="86">
        <v>-0.10648927092552185</v>
      </c>
      <c r="BS94" s="86">
        <v>-5.7134054601192474E-2</v>
      </c>
      <c r="BT94" s="86">
        <v>-0.16467858850955963</v>
      </c>
      <c r="BU94" s="86">
        <v>7.6298147439956665E-2</v>
      </c>
      <c r="BV94" s="86">
        <v>2.6473341509699821E-2</v>
      </c>
      <c r="BW94" s="86">
        <v>0.18672513961791992</v>
      </c>
      <c r="BX94" s="86">
        <v>0.20382384955883026</v>
      </c>
      <c r="BY94" s="86">
        <v>0.33905670046806335</v>
      </c>
      <c r="BZ94" s="86">
        <v>0.23102705180644989</v>
      </c>
      <c r="CA94" s="86">
        <v>2.4383572861552238E-2</v>
      </c>
      <c r="CB94" s="86">
        <v>-7.6917245984077454E-2</v>
      </c>
      <c r="CC94" s="86">
        <v>4.1163790971040726E-2</v>
      </c>
      <c r="CD94" s="86">
        <v>9.0808331966400146E-2</v>
      </c>
      <c r="CE94" s="86">
        <v>2.3609120398759842E-2</v>
      </c>
      <c r="CF94" s="86">
        <v>-6.5674133598804474E-2</v>
      </c>
      <c r="CG94" s="86">
        <v>-4.5355375856161118E-2</v>
      </c>
      <c r="CH94" s="86">
        <v>-8.7816044688224792E-3</v>
      </c>
      <c r="CI94" s="86">
        <v>5.4443135857582092E-2</v>
      </c>
      <c r="CJ94" s="86">
        <v>6.9616315886378288E-3</v>
      </c>
      <c r="CK94" s="86">
        <v>-0.10575585067272186</v>
      </c>
      <c r="CL94" s="86">
        <v>4.1611015796661377E-2</v>
      </c>
      <c r="CM94" s="86">
        <v>3.3232323825359344E-2</v>
      </c>
      <c r="CN94" s="86">
        <v>8.5153654217720032E-3</v>
      </c>
      <c r="CO94" s="86">
        <v>-0.15301482379436493</v>
      </c>
      <c r="CP94" s="86">
        <v>3.4760534763336182E-2</v>
      </c>
      <c r="CQ94" s="86">
        <v>9.3335084617137909E-2</v>
      </c>
      <c r="CR94" s="86">
        <v>-2.8777886182069778E-2</v>
      </c>
      <c r="CS94" s="86">
        <v>0.21159617602825165</v>
      </c>
      <c r="CT94" s="86">
        <v>0.1656368225812912</v>
      </c>
      <c r="CU94" s="86">
        <v>0.32247135043144226</v>
      </c>
      <c r="CV94" s="86">
        <v>0.30885991454124451</v>
      </c>
      <c r="CW94" s="86">
        <v>0.43980348110198975</v>
      </c>
      <c r="CX94" s="86">
        <v>0.33125936985015869</v>
      </c>
      <c r="CY94" s="86">
        <v>0.13901762664318085</v>
      </c>
      <c r="CZ94" s="86">
        <v>3.604038804769516E-2</v>
      </c>
      <c r="DA94" s="86">
        <v>0.14801391959190369</v>
      </c>
      <c r="DB94" s="86">
        <v>0.19991317391395569</v>
      </c>
      <c r="DC94" s="86">
        <v>0.1297888457775116</v>
      </c>
      <c r="DD94" s="86">
        <v>4.4651474803686142E-2</v>
      </c>
      <c r="DE94" s="86">
        <v>7.0922791957855225E-2</v>
      </c>
      <c r="DF94" s="86">
        <v>0.11333061009645462</v>
      </c>
      <c r="DG94" s="86">
        <v>0.17946334183216095</v>
      </c>
      <c r="DH94" s="86">
        <v>0.1252271831035614</v>
      </c>
      <c r="DI94" s="86">
        <v>2.7448477223515511E-2</v>
      </c>
      <c r="DJ94" s="86">
        <v>0.16553334891796112</v>
      </c>
      <c r="DK94" s="86">
        <v>0.1580447256565094</v>
      </c>
      <c r="DL94" s="86">
        <v>0.13819564878940582</v>
      </c>
      <c r="DM94" s="86">
        <v>-2.2551879286766052E-2</v>
      </c>
      <c r="DN94" s="86">
        <v>0.17601034045219421</v>
      </c>
      <c r="DO94" s="86">
        <v>0.24380423128604889</v>
      </c>
      <c r="DP94" s="86">
        <v>0.10712281614542007</v>
      </c>
      <c r="DQ94" s="86">
        <v>0.34689420461654663</v>
      </c>
      <c r="DR94" s="86">
        <v>0.30480030179023743</v>
      </c>
      <c r="DS94" s="86">
        <v>0.4582175612449646</v>
      </c>
      <c r="DT94" s="86">
        <v>0.41389596462249756</v>
      </c>
      <c r="DU94" s="86">
        <v>0.54055023193359375</v>
      </c>
      <c r="DV94" s="86">
        <v>0.43149170279502869</v>
      </c>
      <c r="DW94" s="86">
        <v>0.25365167856216431</v>
      </c>
      <c r="DX94" s="86">
        <v>0.14899802207946777</v>
      </c>
      <c r="DY94" s="86">
        <v>0.30228856205940247</v>
      </c>
      <c r="DZ94" s="86">
        <v>0.35744324326515198</v>
      </c>
      <c r="EA94" s="86">
        <v>0.28309547901153564</v>
      </c>
      <c r="EB94" s="86">
        <v>0.203944131731987</v>
      </c>
      <c r="EC94" s="86">
        <v>0.23881000280380249</v>
      </c>
      <c r="ED94" s="86">
        <v>0.28964126110076904</v>
      </c>
      <c r="EE94" s="86">
        <v>0.35997265577316284</v>
      </c>
      <c r="EF94" s="86">
        <v>0.29598385095596313</v>
      </c>
      <c r="EG94" s="86">
        <v>0.21977436542510986</v>
      </c>
      <c r="EH94" s="86">
        <v>0.34445750713348389</v>
      </c>
      <c r="EI94" s="86">
        <v>0.33825400471687317</v>
      </c>
      <c r="EJ94" s="86">
        <v>0.32543337345123291</v>
      </c>
      <c r="EK94" s="86">
        <v>0.16581588983535767</v>
      </c>
      <c r="EL94" s="86">
        <v>0.37995263934135437</v>
      </c>
      <c r="EM94" s="86">
        <v>0.46105775237083435</v>
      </c>
      <c r="EN94" s="86">
        <v>0.30334183573722839</v>
      </c>
      <c r="EO94" s="86">
        <v>0.54224306344985962</v>
      </c>
      <c r="EP94" s="86">
        <v>0.5057302713394165</v>
      </c>
      <c r="EQ94" s="86">
        <v>0.654213547706604</v>
      </c>
      <c r="ER94" s="86">
        <v>0.56555140018463135</v>
      </c>
      <c r="ES94" s="86">
        <v>0.68601256608963013</v>
      </c>
      <c r="ET94" s="86">
        <v>0.57621127367019653</v>
      </c>
      <c r="EU94" s="86">
        <v>0.41916504502296448</v>
      </c>
      <c r="EV94" s="86">
        <v>0.31209090352058411</v>
      </c>
      <c r="EW94" s="86">
        <v>74.474517822265625</v>
      </c>
      <c r="EX94" s="86">
        <v>73.003067016601563</v>
      </c>
      <c r="EY94" s="86">
        <v>71.494911193847656</v>
      </c>
      <c r="EZ94" s="86">
        <v>69.90850830078125</v>
      </c>
      <c r="FA94" s="86">
        <v>68.573158264160156</v>
      </c>
      <c r="FB94" s="86">
        <v>67.154014587402344</v>
      </c>
      <c r="FC94" s="86">
        <v>66.393836975097656</v>
      </c>
      <c r="FD94" s="86">
        <v>65.728256225585938</v>
      </c>
      <c r="FE94" s="86">
        <v>66.531364440917969</v>
      </c>
      <c r="FF94" s="86">
        <v>70.1494140625</v>
      </c>
      <c r="FG94" s="86">
        <v>74.50146484375</v>
      </c>
      <c r="FH94" s="86">
        <v>78.820350646972656</v>
      </c>
      <c r="FI94" s="86">
        <v>82.498992919921875</v>
      </c>
      <c r="FJ94" s="86">
        <v>85.473899841308594</v>
      </c>
      <c r="FK94" s="86">
        <v>88.040428161621094</v>
      </c>
      <c r="FL94" s="86">
        <v>89.991226196289063</v>
      </c>
      <c r="FM94" s="86">
        <v>90.769935607910156</v>
      </c>
      <c r="FN94" s="86">
        <v>91.152656555175781</v>
      </c>
      <c r="FO94" s="86">
        <v>90.149604797363281</v>
      </c>
      <c r="FP94" s="86">
        <v>87.934860229492188</v>
      </c>
      <c r="FQ94" s="86">
        <v>84.803001403808594</v>
      </c>
      <c r="FR94" s="86">
        <v>82.550804138183594</v>
      </c>
      <c r="FS94" s="86">
        <v>79.804672241210938</v>
      </c>
      <c r="FT94" s="86">
        <v>77.142890930175781</v>
      </c>
      <c r="FU94" s="86">
        <v>0.17792382836341858</v>
      </c>
      <c r="FV94" s="86">
        <v>0.20835298299789429</v>
      </c>
      <c r="FW94" s="86">
        <v>0.18499676883220673</v>
      </c>
      <c r="FX94" s="86">
        <v>223</v>
      </c>
      <c r="FY94" s="86">
        <v>1</v>
      </c>
    </row>
    <row r="95" spans="1:181" x14ac:dyDescent="0.25">
      <c r="A95" t="s">
        <v>186</v>
      </c>
      <c r="B95" t="s">
        <v>236</v>
      </c>
      <c r="C95" t="s">
        <v>2</v>
      </c>
      <c r="D95" t="s">
        <v>202</v>
      </c>
      <c r="E95" t="s">
        <v>210</v>
      </c>
      <c r="F95" t="s">
        <v>180</v>
      </c>
      <c r="G95" t="s">
        <v>1</v>
      </c>
      <c r="H95" s="86">
        <v>1276</v>
      </c>
      <c r="I95" s="86">
        <v>2.3363039493560791</v>
      </c>
      <c r="J95" s="86">
        <v>2.2804145812988281</v>
      </c>
      <c r="K95" s="86">
        <v>2.2500007152557373</v>
      </c>
      <c r="L95" s="86">
        <v>2.219048023223877</v>
      </c>
      <c r="M95" s="86">
        <v>2.3232371807098389</v>
      </c>
      <c r="N95" s="86">
        <v>2.3042242527008057</v>
      </c>
      <c r="O95" s="86">
        <v>2.3618676662445068</v>
      </c>
      <c r="P95" s="86">
        <v>2.5493841171264648</v>
      </c>
      <c r="Q95" s="86">
        <v>2.225494384765625</v>
      </c>
      <c r="R95" s="86">
        <v>2.0450875759124756</v>
      </c>
      <c r="S95" s="86">
        <v>2.017197847366333</v>
      </c>
      <c r="T95" s="86">
        <v>1.8440747261047363</v>
      </c>
      <c r="U95" s="86">
        <v>1.667933464050293</v>
      </c>
      <c r="V95" s="86">
        <v>1.6798577308654785</v>
      </c>
      <c r="W95" s="86">
        <v>1.7153863906860352</v>
      </c>
      <c r="X95" s="86">
        <v>1.7535369396209717</v>
      </c>
      <c r="Y95" s="86">
        <v>1.9981191158294678</v>
      </c>
      <c r="Z95" s="86">
        <v>2.2808680534362793</v>
      </c>
      <c r="AA95" s="86">
        <v>2.6472170352935791</v>
      </c>
      <c r="AB95" s="86">
        <v>2.786616325378418</v>
      </c>
      <c r="AC95" s="86">
        <v>3.0195662975311279</v>
      </c>
      <c r="AD95" s="86">
        <v>2.9584980010986328</v>
      </c>
      <c r="AE95" s="86">
        <v>2.6721491813659668</v>
      </c>
      <c r="AF95" s="86">
        <v>2.4635112285614014</v>
      </c>
      <c r="AG95" s="86">
        <v>-0.73989337682723999</v>
      </c>
      <c r="AH95" s="86">
        <v>-0.67319834232330322</v>
      </c>
      <c r="AI95" s="86">
        <v>-0.63422161340713501</v>
      </c>
      <c r="AJ95" s="86">
        <v>-0.63322997093200684</v>
      </c>
      <c r="AK95" s="86">
        <v>-0.60883718729019165</v>
      </c>
      <c r="AL95" s="86">
        <v>-0.63582909107208252</v>
      </c>
      <c r="AM95" s="86">
        <v>-0.69006794691085815</v>
      </c>
      <c r="AN95" s="86">
        <v>-0.57211053371429443</v>
      </c>
      <c r="AO95" s="86">
        <v>-0.60187214612960815</v>
      </c>
      <c r="AP95" s="86">
        <v>-0.449596107006073</v>
      </c>
      <c r="AQ95" s="86">
        <v>-0.42510619759559631</v>
      </c>
      <c r="AR95" s="86">
        <v>-0.46266096830368042</v>
      </c>
      <c r="AS95" s="86">
        <v>-0.49600702524185181</v>
      </c>
      <c r="AT95" s="86">
        <v>-0.37426292896270752</v>
      </c>
      <c r="AU95" s="86">
        <v>-0.32015657424926758</v>
      </c>
      <c r="AV95" s="86">
        <v>-0.20177502930164337</v>
      </c>
      <c r="AW95" s="86">
        <v>1.0982898063957691E-2</v>
      </c>
      <c r="AX95" s="86">
        <v>9.3946792185306549E-2</v>
      </c>
      <c r="AY95" s="86">
        <v>0.14589929580688477</v>
      </c>
      <c r="AZ95" s="86">
        <v>-2.8719671070575714E-2</v>
      </c>
      <c r="BA95" s="86">
        <v>-9.0807348489761353E-2</v>
      </c>
      <c r="BB95" s="86">
        <v>-0.41710203886032104</v>
      </c>
      <c r="BC95" s="86">
        <v>-0.60171383619308472</v>
      </c>
      <c r="BD95" s="86">
        <v>-0.72276598215103149</v>
      </c>
      <c r="BE95" s="86">
        <v>-0.49061086773872375</v>
      </c>
      <c r="BF95" s="86">
        <v>-0.42532527446746826</v>
      </c>
      <c r="BG95" s="86">
        <v>-0.39035803079605103</v>
      </c>
      <c r="BH95" s="86">
        <v>-0.39070844650268555</v>
      </c>
      <c r="BI95" s="86">
        <v>-0.365386962890625</v>
      </c>
      <c r="BJ95" s="86">
        <v>-0.39208725094795227</v>
      </c>
      <c r="BK95" s="86">
        <v>-0.45965215563774109</v>
      </c>
      <c r="BL95" s="86">
        <v>-0.35769066214561462</v>
      </c>
      <c r="BM95" s="86">
        <v>-0.40458863973617554</v>
      </c>
      <c r="BN95" s="86">
        <v>-0.27058792114257813</v>
      </c>
      <c r="BO95" s="86">
        <v>-0.25868993997573853</v>
      </c>
      <c r="BP95" s="86">
        <v>-0.31617841124534607</v>
      </c>
      <c r="BQ95" s="86">
        <v>-0.36510422825813293</v>
      </c>
      <c r="BR95" s="86">
        <v>-0.24737480282783508</v>
      </c>
      <c r="BS95" s="86">
        <v>-0.19394122064113617</v>
      </c>
      <c r="BT95" s="86">
        <v>-8.0085530877113342E-2</v>
      </c>
      <c r="BU95" s="86">
        <v>0.14845219254493713</v>
      </c>
      <c r="BV95" s="86">
        <v>0.27742427587509155</v>
      </c>
      <c r="BW95" s="86">
        <v>0.34802579879760742</v>
      </c>
      <c r="BX95" s="86">
        <v>0.16649642586708069</v>
      </c>
      <c r="BY95" s="86">
        <v>0.12908761203289032</v>
      </c>
      <c r="BZ95" s="86">
        <v>-0.18390047550201416</v>
      </c>
      <c r="CA95" s="86">
        <v>-0.36882379651069641</v>
      </c>
      <c r="CB95" s="86">
        <v>-0.47870373725891113</v>
      </c>
      <c r="CC95" s="86">
        <v>-0.3179585337638855</v>
      </c>
      <c r="CD95" s="86">
        <v>-0.25364914536476135</v>
      </c>
      <c r="CE95" s="86">
        <v>-0.22145882248878479</v>
      </c>
      <c r="CF95" s="86">
        <v>-0.22273880243301392</v>
      </c>
      <c r="CG95" s="86">
        <v>-0.19677408039569855</v>
      </c>
      <c r="CH95" s="86">
        <v>-0.22327239811420441</v>
      </c>
      <c r="CI95" s="86">
        <v>-0.30006685853004456</v>
      </c>
      <c r="CJ95" s="86">
        <v>-0.20918411016464233</v>
      </c>
      <c r="CK95" s="86">
        <v>-0.26795068383216858</v>
      </c>
      <c r="CL95" s="86">
        <v>-0.14660738408565521</v>
      </c>
      <c r="CM95" s="86">
        <v>-0.14343053102493286</v>
      </c>
      <c r="CN95" s="86">
        <v>-0.21472501754760742</v>
      </c>
      <c r="CO95" s="86">
        <v>-0.27444133162498474</v>
      </c>
      <c r="CP95" s="86">
        <v>-0.15949247777462006</v>
      </c>
      <c r="CQ95" s="86">
        <v>-0.10652483254671097</v>
      </c>
      <c r="CR95" s="86">
        <v>4.1962489485740662E-3</v>
      </c>
      <c r="CS95" s="86">
        <v>0.2436629980802536</v>
      </c>
      <c r="CT95" s="86">
        <v>0.40450024604797363</v>
      </c>
      <c r="CU95" s="86">
        <v>0.48801800608634949</v>
      </c>
      <c r="CV95" s="86">
        <v>0.30170249938964844</v>
      </c>
      <c r="CW95" s="86">
        <v>0.28138619661331177</v>
      </c>
      <c r="CX95" s="86">
        <v>-2.2385774180293083E-2</v>
      </c>
      <c r="CY95" s="86">
        <v>-0.20752489566802979</v>
      </c>
      <c r="CZ95" s="86">
        <v>-0.30966699123382568</v>
      </c>
      <c r="DA95" s="86">
        <v>-0.14530621469020844</v>
      </c>
      <c r="DB95" s="86">
        <v>-8.1973016262054443E-2</v>
      </c>
      <c r="DC95" s="86">
        <v>-5.255962535738945E-2</v>
      </c>
      <c r="DD95" s="86">
        <v>-5.4769143462181091E-2</v>
      </c>
      <c r="DE95" s="86">
        <v>-2.8161188587546349E-2</v>
      </c>
      <c r="DF95" s="86">
        <v>-5.445755273103714E-2</v>
      </c>
      <c r="DG95" s="86">
        <v>-0.14048157632350922</v>
      </c>
      <c r="DH95" s="86">
        <v>-6.0677550733089447E-2</v>
      </c>
      <c r="DI95" s="86">
        <v>-0.13131274282932281</v>
      </c>
      <c r="DJ95" s="86">
        <v>-2.2626850754022598E-2</v>
      </c>
      <c r="DK95" s="86">
        <v>-2.8171129524707794E-2</v>
      </c>
      <c r="DL95" s="86">
        <v>-0.11327163875102997</v>
      </c>
      <c r="DM95" s="86">
        <v>-0.18377844989299774</v>
      </c>
      <c r="DN95" s="86">
        <v>-7.1610145270824432E-2</v>
      </c>
      <c r="DO95" s="86">
        <v>-1.9108450040221214E-2</v>
      </c>
      <c r="DP95" s="86">
        <v>8.8478028774261475E-2</v>
      </c>
      <c r="DQ95" s="86">
        <v>0.33887380361557007</v>
      </c>
      <c r="DR95" s="86">
        <v>0.53157621622085571</v>
      </c>
      <c r="DS95" s="86">
        <v>0.62801021337509155</v>
      </c>
      <c r="DT95" s="86">
        <v>0.43690857291221619</v>
      </c>
      <c r="DU95" s="86">
        <v>0.43368476629257202</v>
      </c>
      <c r="DV95" s="86">
        <v>0.1391289234161377</v>
      </c>
      <c r="DW95" s="86">
        <v>-4.6225983649492264E-2</v>
      </c>
      <c r="DX95" s="86">
        <v>-0.14063023030757904</v>
      </c>
      <c r="DY95" s="86">
        <v>0.10397632420063019</v>
      </c>
      <c r="DZ95" s="86">
        <v>0.16590003669261932</v>
      </c>
      <c r="EA95" s="86">
        <v>0.19130399823188782</v>
      </c>
      <c r="EB95" s="86">
        <v>0.187752366065979</v>
      </c>
      <c r="EC95" s="86">
        <v>0.21528904139995575</v>
      </c>
      <c r="ED95" s="86">
        <v>0.18928427994251251</v>
      </c>
      <c r="EE95" s="86">
        <v>8.9934222400188446E-2</v>
      </c>
      <c r="EF95" s="86">
        <v>0.15374234318733215</v>
      </c>
      <c r="EG95" s="86">
        <v>6.5970756113529205E-2</v>
      </c>
      <c r="EH95" s="86">
        <v>0.15638135373592377</v>
      </c>
      <c r="EI95" s="86">
        <v>0.13824513554573059</v>
      </c>
      <c r="EJ95" s="86">
        <v>3.3210933208465576E-2</v>
      </c>
      <c r="EK95" s="86">
        <v>-5.2875641733407974E-2</v>
      </c>
      <c r="EL95" s="86">
        <v>5.5277977138757706E-2</v>
      </c>
      <c r="EM95" s="86">
        <v>0.10710692405700684</v>
      </c>
      <c r="EN95" s="86">
        <v>0.2101675271987915</v>
      </c>
      <c r="EO95" s="86">
        <v>0.47634309530258179</v>
      </c>
      <c r="EP95" s="86">
        <v>0.71505367755889893</v>
      </c>
      <c r="EQ95" s="86">
        <v>0.83013671636581421</v>
      </c>
      <c r="ER95" s="86">
        <v>0.63212466239929199</v>
      </c>
      <c r="ES95" s="86">
        <v>0.65357977151870728</v>
      </c>
      <c r="ET95" s="86">
        <v>0.37233048677444458</v>
      </c>
      <c r="EU95" s="86">
        <v>0.18666402995586395</v>
      </c>
      <c r="EV95" s="86">
        <v>0.10343199968338013</v>
      </c>
      <c r="EW95" s="86">
        <v>58.398715972900391</v>
      </c>
      <c r="EX95" s="86">
        <v>58.153499603271484</v>
      </c>
      <c r="EY95" s="86">
        <v>57.524211883544922</v>
      </c>
      <c r="EZ95" s="86">
        <v>56.770004272460938</v>
      </c>
      <c r="FA95" s="86">
        <v>56.143451690673828</v>
      </c>
      <c r="FB95" s="86">
        <v>55.797054290771484</v>
      </c>
      <c r="FC95" s="86">
        <v>55.539455413818359</v>
      </c>
      <c r="FD95" s="86">
        <v>55.189643859863281</v>
      </c>
      <c r="FE95" s="86">
        <v>56.209743499755859</v>
      </c>
      <c r="FF95" s="86">
        <v>59.403053283691406</v>
      </c>
      <c r="FG95" s="86">
        <v>62.739154815673828</v>
      </c>
      <c r="FH95" s="86">
        <v>66.4957275390625</v>
      </c>
      <c r="FI95" s="86">
        <v>69.179534912109375</v>
      </c>
      <c r="FJ95" s="86">
        <v>71.226455688476563</v>
      </c>
      <c r="FK95" s="86">
        <v>72.888442993164063</v>
      </c>
      <c r="FL95" s="86">
        <v>73.846290588378906</v>
      </c>
      <c r="FM95" s="86">
        <v>73.443588256835938</v>
      </c>
      <c r="FN95" s="86">
        <v>72.423820495605469</v>
      </c>
      <c r="FO95" s="86">
        <v>70.789527893066406</v>
      </c>
      <c r="FP95" s="86">
        <v>67.7608642578125</v>
      </c>
      <c r="FQ95" s="86">
        <v>64.246788024902344</v>
      </c>
      <c r="FR95" s="86">
        <v>62.085071563720703</v>
      </c>
      <c r="FS95" s="86">
        <v>60.744800567626953</v>
      </c>
      <c r="FT95" s="86">
        <v>59.469383239746094</v>
      </c>
      <c r="FU95" s="86">
        <v>0.21990863978862762</v>
      </c>
      <c r="FV95" s="86">
        <v>0.22504951059818268</v>
      </c>
      <c r="FW95" s="86">
        <v>0.22924859821796417</v>
      </c>
      <c r="FX95" s="86">
        <v>223.19999694824219</v>
      </c>
      <c r="FY95" s="86">
        <v>1</v>
      </c>
    </row>
    <row r="96" spans="1:181" x14ac:dyDescent="0.25">
      <c r="A96" t="s">
        <v>186</v>
      </c>
      <c r="B96" t="s">
        <v>236</v>
      </c>
      <c r="C96" t="s">
        <v>2</v>
      </c>
      <c r="D96" t="s">
        <v>202</v>
      </c>
      <c r="E96" t="s">
        <v>210</v>
      </c>
      <c r="F96" t="s">
        <v>181</v>
      </c>
      <c r="G96" t="s">
        <v>1</v>
      </c>
      <c r="H96" s="86">
        <v>597</v>
      </c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/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CU96" s="86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  <c r="EX96" s="86"/>
      <c r="EY96" s="86"/>
      <c r="EZ96" s="86"/>
      <c r="FA96" s="86"/>
      <c r="FB96" s="86"/>
      <c r="FC96" s="86"/>
      <c r="FD96" s="86"/>
      <c r="FE96" s="86"/>
      <c r="FF96" s="86"/>
      <c r="FG96" s="86"/>
      <c r="FH96" s="86"/>
      <c r="FI96" s="86"/>
      <c r="FJ96" s="86"/>
      <c r="FK96" s="86"/>
      <c r="FL96" s="86"/>
      <c r="FM96" s="86"/>
      <c r="FN96" s="86"/>
      <c r="FO96" s="86"/>
      <c r="FP96" s="86"/>
      <c r="FQ96" s="86"/>
      <c r="FR96" s="86"/>
      <c r="FS96" s="86"/>
      <c r="FT96" s="86"/>
      <c r="FU96" s="86"/>
      <c r="FV96" s="86"/>
      <c r="FW96" s="86"/>
      <c r="FX96" s="86">
        <v>55.099998474121094</v>
      </c>
      <c r="FY96" s="86">
        <v>0</v>
      </c>
    </row>
    <row r="97" spans="1:181" x14ac:dyDescent="0.25">
      <c r="A97" t="s">
        <v>186</v>
      </c>
      <c r="B97" t="s">
        <v>236</v>
      </c>
      <c r="C97" t="s">
        <v>2</v>
      </c>
      <c r="D97" t="s">
        <v>202</v>
      </c>
      <c r="E97" t="s">
        <v>210</v>
      </c>
      <c r="F97" t="s">
        <v>182</v>
      </c>
      <c r="G97" t="s">
        <v>1</v>
      </c>
      <c r="H97" s="86">
        <v>3289</v>
      </c>
      <c r="I97" s="86">
        <v>4.0238122940063477</v>
      </c>
      <c r="J97" s="86">
        <v>3.8332138061523438</v>
      </c>
      <c r="K97" s="86">
        <v>3.7403061389923096</v>
      </c>
      <c r="L97" s="86">
        <v>3.707693338394165</v>
      </c>
      <c r="M97" s="86">
        <v>3.6252000331878662</v>
      </c>
      <c r="N97" s="86">
        <v>3.837655782699585</v>
      </c>
      <c r="O97" s="86">
        <v>4.3366351127624512</v>
      </c>
      <c r="P97" s="86">
        <v>5.0166807174682617</v>
      </c>
      <c r="Q97" s="86">
        <v>4.8830142021179199</v>
      </c>
      <c r="R97" s="86">
        <v>5.0049676895141602</v>
      </c>
      <c r="S97" s="86">
        <v>5.2086377143859863</v>
      </c>
      <c r="T97" s="86">
        <v>5.3850216865539551</v>
      </c>
      <c r="U97" s="86">
        <v>5.4855251312255859</v>
      </c>
      <c r="V97" s="86">
        <v>5.5925369262695313</v>
      </c>
      <c r="W97" s="86">
        <v>5.6664438247680664</v>
      </c>
      <c r="X97" s="86">
        <v>5.8237667083740234</v>
      </c>
      <c r="Y97" s="86">
        <v>6.061957836151123</v>
      </c>
      <c r="Z97" s="86">
        <v>6.2405867576599121</v>
      </c>
      <c r="AA97" s="86">
        <v>6.3115310668945313</v>
      </c>
      <c r="AB97" s="86">
        <v>6.5888571739196777</v>
      </c>
      <c r="AC97" s="86">
        <v>6.5968332290649414</v>
      </c>
      <c r="AD97" s="86">
        <v>6.1194534301757813</v>
      </c>
      <c r="AE97" s="86">
        <v>5.3444571495056152</v>
      </c>
      <c r="AF97" s="86">
        <v>4.5661158561706543</v>
      </c>
      <c r="AG97" s="86">
        <v>-0.9339478611946106</v>
      </c>
      <c r="AH97" s="86">
        <v>-0.91205179691314697</v>
      </c>
      <c r="AI97" s="86">
        <v>-0.80647212266921997</v>
      </c>
      <c r="AJ97" s="86">
        <v>-0.72073632478713989</v>
      </c>
      <c r="AK97" s="86">
        <v>-0.73262399435043335</v>
      </c>
      <c r="AL97" s="86">
        <v>-0.67736542224884033</v>
      </c>
      <c r="AM97" s="86">
        <v>-0.69390028715133667</v>
      </c>
      <c r="AN97" s="86">
        <v>-0.61279112100601196</v>
      </c>
      <c r="AO97" s="86">
        <v>-0.83664590120315552</v>
      </c>
      <c r="AP97" s="86">
        <v>-0.45960241556167603</v>
      </c>
      <c r="AQ97" s="86">
        <v>-0.34336289763450623</v>
      </c>
      <c r="AR97" s="86">
        <v>-0.40823790431022644</v>
      </c>
      <c r="AS97" s="86">
        <v>-0.41801419854164124</v>
      </c>
      <c r="AT97" s="86">
        <v>-0.43154767155647278</v>
      </c>
      <c r="AU97" s="86">
        <v>-0.44032108783721924</v>
      </c>
      <c r="AV97" s="86">
        <v>-0.33589306473731995</v>
      </c>
      <c r="AW97" s="86">
        <v>-9.1773100197315216E-2</v>
      </c>
      <c r="AX97" s="86">
        <v>-9.1327086091041565E-2</v>
      </c>
      <c r="AY97" s="86">
        <v>-0.25426578521728516</v>
      </c>
      <c r="AZ97" s="86">
        <v>-0.11354010552167892</v>
      </c>
      <c r="BA97" s="86">
        <v>-0.15825711190700531</v>
      </c>
      <c r="BB97" s="86">
        <v>-0.78509914875030518</v>
      </c>
      <c r="BC97" s="86">
        <v>-0.90072137117385864</v>
      </c>
      <c r="BD97" s="86">
        <v>-0.84398621320724487</v>
      </c>
      <c r="BE97" s="86">
        <v>-0.72442185878753662</v>
      </c>
      <c r="BF97" s="86">
        <v>-0.70376694202423096</v>
      </c>
      <c r="BG97" s="86">
        <v>-0.60109615325927734</v>
      </c>
      <c r="BH97" s="86">
        <v>-0.51282203197479248</v>
      </c>
      <c r="BI97" s="86">
        <v>-0.52505040168762207</v>
      </c>
      <c r="BJ97" s="86">
        <v>-0.46606945991516113</v>
      </c>
      <c r="BK97" s="86">
        <v>-0.48327392339706421</v>
      </c>
      <c r="BL97" s="86">
        <v>-0.39732801914215088</v>
      </c>
      <c r="BM97" s="86">
        <v>-0.59160006046295166</v>
      </c>
      <c r="BN97" s="86">
        <v>-0.30890250205993652</v>
      </c>
      <c r="BO97" s="86">
        <v>-0.2057831734418869</v>
      </c>
      <c r="BP97" s="86">
        <v>-0.25641536712646484</v>
      </c>
      <c r="BQ97" s="86">
        <v>-0.26425248384475708</v>
      </c>
      <c r="BR97" s="86">
        <v>-0.27267926931381226</v>
      </c>
      <c r="BS97" s="86">
        <v>-0.28627833724021912</v>
      </c>
      <c r="BT97" s="86">
        <v>-0.17432604730129242</v>
      </c>
      <c r="BU97" s="86">
        <v>7.3005646467208862E-2</v>
      </c>
      <c r="BV97" s="86">
        <v>7.1397900581359863E-2</v>
      </c>
      <c r="BW97" s="86">
        <v>-8.1049494445323944E-2</v>
      </c>
      <c r="BX97" s="86">
        <v>4.901619628071785E-2</v>
      </c>
      <c r="BY97" s="86">
        <v>3.144068643450737E-2</v>
      </c>
      <c r="BZ97" s="86">
        <v>-0.58512216806411743</v>
      </c>
      <c r="CA97" s="86">
        <v>-0.6934325098991394</v>
      </c>
      <c r="CB97" s="86">
        <v>-0.64000791311264038</v>
      </c>
      <c r="CC97" s="86">
        <v>-0.57930481433868408</v>
      </c>
      <c r="CD97" s="86">
        <v>-0.5595095157623291</v>
      </c>
      <c r="CE97" s="86">
        <v>-0.45885336399078369</v>
      </c>
      <c r="CF97" s="86">
        <v>-0.36882120370864868</v>
      </c>
      <c r="CG97" s="86">
        <v>-0.38128554821014404</v>
      </c>
      <c r="CH97" s="86">
        <v>-0.31972652673721313</v>
      </c>
      <c r="CI97" s="86">
        <v>-0.33739474415779114</v>
      </c>
      <c r="CJ97" s="86">
        <v>-0.24809889495372772</v>
      </c>
      <c r="CK97" s="86">
        <v>-0.42188200354576111</v>
      </c>
      <c r="CL97" s="86">
        <v>-0.20452821254730225</v>
      </c>
      <c r="CM97" s="86">
        <v>-0.11049588024616241</v>
      </c>
      <c r="CN97" s="86">
        <v>-0.15126356482505798</v>
      </c>
      <c r="CO97" s="86">
        <v>-0.15775761008262634</v>
      </c>
      <c r="CP97" s="86">
        <v>-0.16264748573303223</v>
      </c>
      <c r="CQ97" s="86">
        <v>-0.17958877980709076</v>
      </c>
      <c r="CR97" s="86">
        <v>-6.2425211071968079E-2</v>
      </c>
      <c r="CS97" s="86">
        <v>0.18713091313838959</v>
      </c>
      <c r="CT97" s="86">
        <v>0.18410073220729828</v>
      </c>
      <c r="CU97" s="86">
        <v>3.8919579237699509E-2</v>
      </c>
      <c r="CV97" s="86">
        <v>0.1616021990776062</v>
      </c>
      <c r="CW97" s="86">
        <v>0.16282480955123901</v>
      </c>
      <c r="CX97" s="86">
        <v>-0.44661867618560791</v>
      </c>
      <c r="CY97" s="86">
        <v>-0.54986488819122314</v>
      </c>
      <c r="CZ97" s="86">
        <v>-0.49873310327529907</v>
      </c>
      <c r="DA97" s="86">
        <v>-0.43418776988983154</v>
      </c>
      <c r="DB97" s="86">
        <v>-0.41525208950042725</v>
      </c>
      <c r="DC97" s="86">
        <v>-0.31661057472229004</v>
      </c>
      <c r="DD97" s="86">
        <v>-0.22482039034366608</v>
      </c>
      <c r="DE97" s="86">
        <v>-0.23752069473266602</v>
      </c>
      <c r="DF97" s="86">
        <v>-0.17338357865810394</v>
      </c>
      <c r="DG97" s="86">
        <v>-0.19151556491851807</v>
      </c>
      <c r="DH97" s="86">
        <v>-9.8869785666465759E-2</v>
      </c>
      <c r="DI97" s="86">
        <v>-0.25216397643089294</v>
      </c>
      <c r="DJ97" s="86">
        <v>-0.10015390813350677</v>
      </c>
      <c r="DK97" s="86">
        <v>-1.5208586119115353E-2</v>
      </c>
      <c r="DL97" s="86">
        <v>-4.6111747622489929E-2</v>
      </c>
      <c r="DM97" s="86">
        <v>-5.1262728869915009E-2</v>
      </c>
      <c r="DN97" s="86">
        <v>-5.2615713328123093E-2</v>
      </c>
      <c r="DO97" s="86">
        <v>-7.2899237275123596E-2</v>
      </c>
      <c r="DP97" s="86">
        <v>4.9475617706775665E-2</v>
      </c>
      <c r="DQ97" s="86">
        <v>0.30125617980957031</v>
      </c>
      <c r="DR97" s="86">
        <v>0.29680356383323669</v>
      </c>
      <c r="DS97" s="86">
        <v>0.15888865292072296</v>
      </c>
      <c r="DT97" s="86">
        <v>0.27418819069862366</v>
      </c>
      <c r="DU97" s="86">
        <v>0.29420894384384155</v>
      </c>
      <c r="DV97" s="86">
        <v>-0.30811521410942078</v>
      </c>
      <c r="DW97" s="86">
        <v>-0.40629726648330688</v>
      </c>
      <c r="DX97" s="86">
        <v>-0.35745832324028015</v>
      </c>
      <c r="DY97" s="86">
        <v>-0.22466176748275757</v>
      </c>
      <c r="DZ97" s="86">
        <v>-0.20696724951267242</v>
      </c>
      <c r="EA97" s="86">
        <v>-0.11123458296060562</v>
      </c>
      <c r="EB97" s="86">
        <v>-1.6906101256608963E-2</v>
      </c>
      <c r="EC97" s="86">
        <v>-2.994709275662899E-2</v>
      </c>
      <c r="ED97" s="86">
        <v>3.7912387400865555E-2</v>
      </c>
      <c r="EE97" s="86">
        <v>1.9110782071948051E-2</v>
      </c>
      <c r="EF97" s="86">
        <v>0.11659335345029831</v>
      </c>
      <c r="EG97" s="86">
        <v>-7.1180984377861023E-3</v>
      </c>
      <c r="EH97" s="86">
        <v>5.0546005368232727E-2</v>
      </c>
      <c r="EI97" s="86">
        <v>0.1223711296916008</v>
      </c>
      <c r="EJ97" s="86">
        <v>0.10571077466011047</v>
      </c>
      <c r="EK97" s="86">
        <v>0.10249897092580795</v>
      </c>
      <c r="EL97" s="86">
        <v>0.10625269263982773</v>
      </c>
      <c r="EM97" s="86">
        <v>8.1143520772457123E-2</v>
      </c>
      <c r="EN97" s="86">
        <v>0.21104264259338379</v>
      </c>
      <c r="EO97" s="86">
        <v>0.46603491902351379</v>
      </c>
      <c r="EP97" s="86">
        <v>0.45952856540679932</v>
      </c>
      <c r="EQ97" s="86">
        <v>0.33210495114326477</v>
      </c>
      <c r="ER97" s="86">
        <v>0.43674451112747192</v>
      </c>
      <c r="ES97" s="86">
        <v>0.48390674591064453</v>
      </c>
      <c r="ET97" s="86">
        <v>-0.10813820362091064</v>
      </c>
      <c r="EU97" s="86">
        <v>-0.19900842010974884</v>
      </c>
      <c r="EV97" s="86">
        <v>-0.15347997844219208</v>
      </c>
      <c r="EW97" s="86">
        <v>61.892528533935547</v>
      </c>
      <c r="EX97" s="86">
        <v>61.620223999023438</v>
      </c>
      <c r="EY97" s="86">
        <v>60.203208923339844</v>
      </c>
      <c r="EZ97" s="86">
        <v>59.093009948730469</v>
      </c>
      <c r="FA97" s="86">
        <v>58.119316101074219</v>
      </c>
      <c r="FB97" s="86">
        <v>57.421016693115234</v>
      </c>
      <c r="FC97" s="86">
        <v>56.707820892333984</v>
      </c>
      <c r="FD97" s="86">
        <v>56.263034820556641</v>
      </c>
      <c r="FE97" s="86">
        <v>57.692035675048828</v>
      </c>
      <c r="FF97" s="86">
        <v>62.412296295166016</v>
      </c>
      <c r="FG97" s="86">
        <v>67.224822998046875</v>
      </c>
      <c r="FH97" s="86">
        <v>72.280815124511719</v>
      </c>
      <c r="FI97" s="86">
        <v>76.53692626953125</v>
      </c>
      <c r="FJ97" s="86">
        <v>79.893218994140625</v>
      </c>
      <c r="FK97" s="86">
        <v>82.713447570800781</v>
      </c>
      <c r="FL97" s="86">
        <v>84.339813232421875</v>
      </c>
      <c r="FM97" s="86">
        <v>84.455673217773438</v>
      </c>
      <c r="FN97" s="86">
        <v>83.072731018066406</v>
      </c>
      <c r="FO97" s="86">
        <v>80.3453369140625</v>
      </c>
      <c r="FP97" s="86">
        <v>76.01788330078125</v>
      </c>
      <c r="FQ97" s="86">
        <v>71.559341430664063</v>
      </c>
      <c r="FR97" s="86">
        <v>68.204299926757813</v>
      </c>
      <c r="FS97" s="86">
        <v>65.675468444824219</v>
      </c>
      <c r="FT97" s="86">
        <v>63.750076293945313</v>
      </c>
      <c r="FU97" s="86">
        <v>0.18729571998119354</v>
      </c>
      <c r="FV97" s="86">
        <v>0.19486667215824127</v>
      </c>
      <c r="FW97" s="86">
        <v>0.20511303842067719</v>
      </c>
      <c r="FX97" s="86">
        <v>439.14999389648438</v>
      </c>
      <c r="FY97" s="86">
        <v>1</v>
      </c>
    </row>
    <row r="98" spans="1:181" x14ac:dyDescent="0.25">
      <c r="A98" t="s">
        <v>186</v>
      </c>
      <c r="B98" t="s">
        <v>236</v>
      </c>
      <c r="C98" t="s">
        <v>2</v>
      </c>
      <c r="D98" t="s">
        <v>202</v>
      </c>
      <c r="E98" t="s">
        <v>210</v>
      </c>
      <c r="F98" t="s">
        <v>183</v>
      </c>
      <c r="G98" t="s">
        <v>1</v>
      </c>
      <c r="H98" s="86">
        <v>3457</v>
      </c>
      <c r="I98" s="86">
        <v>5.9514479637145996</v>
      </c>
      <c r="J98" s="86">
        <v>5.3966841697692871</v>
      </c>
      <c r="K98" s="86">
        <v>5.1322402954101563</v>
      </c>
      <c r="L98" s="86">
        <v>4.9705848693847656</v>
      </c>
      <c r="M98" s="86">
        <v>4.8430862426757813</v>
      </c>
      <c r="N98" s="86">
        <v>5.1052861213684082</v>
      </c>
      <c r="O98" s="86">
        <v>5.5027871131896973</v>
      </c>
      <c r="P98" s="86">
        <v>5.8459620475769043</v>
      </c>
      <c r="Q98" s="86">
        <v>5.6877140998840332</v>
      </c>
      <c r="R98" s="86">
        <v>5.6084823608398438</v>
      </c>
      <c r="S98" s="86">
        <v>5.8652877807617188</v>
      </c>
      <c r="T98" s="86">
        <v>6.2670879364013672</v>
      </c>
      <c r="U98" s="86">
        <v>6.5237693786621094</v>
      </c>
      <c r="V98" s="86">
        <v>6.8873662948608398</v>
      </c>
      <c r="W98" s="86">
        <v>7.2681789398193359</v>
      </c>
      <c r="X98" s="86">
        <v>7.7773709297180176</v>
      </c>
      <c r="Y98" s="86">
        <v>8.1088371276855469</v>
      </c>
      <c r="Z98" s="86">
        <v>8.5150814056396484</v>
      </c>
      <c r="AA98" s="86">
        <v>8.664515495300293</v>
      </c>
      <c r="AB98" s="86">
        <v>8.4919853210449219</v>
      </c>
      <c r="AC98" s="86">
        <v>8.3957176208496094</v>
      </c>
      <c r="AD98" s="86">
        <v>8.2748994827270508</v>
      </c>
      <c r="AE98" s="86">
        <v>7.3764677047729492</v>
      </c>
      <c r="AF98" s="86">
        <v>6.6293454170227051</v>
      </c>
      <c r="AG98" s="86">
        <v>-0.72424358129501343</v>
      </c>
      <c r="AH98" s="86">
        <v>-0.73729926347732544</v>
      </c>
      <c r="AI98" s="86">
        <v>-0.65460085868835449</v>
      </c>
      <c r="AJ98" s="86">
        <v>-0.69708466529846191</v>
      </c>
      <c r="AK98" s="86">
        <v>-0.8197740912437439</v>
      </c>
      <c r="AL98" s="86">
        <v>-0.71315199136734009</v>
      </c>
      <c r="AM98" s="86">
        <v>-0.79714024066925049</v>
      </c>
      <c r="AN98" s="86">
        <v>-0.72754287719726563</v>
      </c>
      <c r="AO98" s="86">
        <v>-0.64097142219543457</v>
      </c>
      <c r="AP98" s="86">
        <v>-0.52117234468460083</v>
      </c>
      <c r="AQ98" s="86">
        <v>-0.39739194512367249</v>
      </c>
      <c r="AR98" s="86">
        <v>-0.34861111640930176</v>
      </c>
      <c r="AS98" s="86">
        <v>-0.49928581714630127</v>
      </c>
      <c r="AT98" s="86">
        <v>-0.71041423082351685</v>
      </c>
      <c r="AU98" s="86">
        <v>-0.75873154401779175</v>
      </c>
      <c r="AV98" s="86">
        <v>-0.52465987205505371</v>
      </c>
      <c r="AW98" s="86">
        <v>-0.42515414953231812</v>
      </c>
      <c r="AX98" s="86">
        <v>-0.25286641716957092</v>
      </c>
      <c r="AY98" s="86">
        <v>5.0273466855287552E-2</v>
      </c>
      <c r="AZ98" s="86">
        <v>-7.5215362012386322E-3</v>
      </c>
      <c r="BA98" s="86">
        <v>-8.2958079874515533E-2</v>
      </c>
      <c r="BB98" s="86">
        <v>-0.33431228995323181</v>
      </c>
      <c r="BC98" s="86">
        <v>-0.54927092790603638</v>
      </c>
      <c r="BD98" s="86">
        <v>-0.69665509462356567</v>
      </c>
      <c r="BE98" s="86">
        <v>-0.48510187864303589</v>
      </c>
      <c r="BF98" s="86">
        <v>-0.5124250054359436</v>
      </c>
      <c r="BG98" s="86">
        <v>-0.42690908908843994</v>
      </c>
      <c r="BH98" s="86">
        <v>-0.45785021781921387</v>
      </c>
      <c r="BI98" s="86">
        <v>-0.63026946783065796</v>
      </c>
      <c r="BJ98" s="86">
        <v>-0.52182877063751221</v>
      </c>
      <c r="BK98" s="86">
        <v>-0.61043763160705566</v>
      </c>
      <c r="BL98" s="86">
        <v>-0.52961140871047974</v>
      </c>
      <c r="BM98" s="86">
        <v>-0.40311762690544128</v>
      </c>
      <c r="BN98" s="86">
        <v>-0.2568356990814209</v>
      </c>
      <c r="BO98" s="86">
        <v>-0.14321799576282501</v>
      </c>
      <c r="BP98" s="86">
        <v>-8.5974700748920441E-2</v>
      </c>
      <c r="BQ98" s="86">
        <v>-0.22830682992935181</v>
      </c>
      <c r="BR98" s="86">
        <v>-0.4255906343460083</v>
      </c>
      <c r="BS98" s="86">
        <v>-0.46294808387756348</v>
      </c>
      <c r="BT98" s="86">
        <v>-0.24581268429756165</v>
      </c>
      <c r="BU98" s="86">
        <v>-0.14442794024944305</v>
      </c>
      <c r="BV98" s="86">
        <v>2.0552998408675194E-2</v>
      </c>
      <c r="BW98" s="86">
        <v>0.3167726993560791</v>
      </c>
      <c r="BX98" s="86">
        <v>0.29058298468589783</v>
      </c>
      <c r="BY98" s="86">
        <v>0.13012534379959106</v>
      </c>
      <c r="BZ98" s="86">
        <v>-0.1121075376868248</v>
      </c>
      <c r="CA98" s="86">
        <v>-0.30527043342590332</v>
      </c>
      <c r="CB98" s="86">
        <v>-0.44550696015357971</v>
      </c>
      <c r="CC98" s="86">
        <v>-0.31947308778762817</v>
      </c>
      <c r="CD98" s="86">
        <v>-0.35667777061462402</v>
      </c>
      <c r="CE98" s="86">
        <v>-0.26921045780181885</v>
      </c>
      <c r="CF98" s="86">
        <v>-0.29215717315673828</v>
      </c>
      <c r="CG98" s="86">
        <v>-0.49901911616325378</v>
      </c>
      <c r="CH98" s="86">
        <v>-0.38931894302368164</v>
      </c>
      <c r="CI98" s="86">
        <v>-0.48112794756889343</v>
      </c>
      <c r="CJ98" s="86">
        <v>-0.39252465963363647</v>
      </c>
      <c r="CK98" s="86">
        <v>-0.23838084936141968</v>
      </c>
      <c r="CL98" s="86">
        <v>-7.375694066286087E-2</v>
      </c>
      <c r="CM98" s="86">
        <v>3.2822087407112122E-2</v>
      </c>
      <c r="CN98" s="86">
        <v>9.5926485955715179E-2</v>
      </c>
      <c r="CO98" s="86">
        <v>-4.0627606213092804E-2</v>
      </c>
      <c r="CP98" s="86">
        <v>-0.22832266986370087</v>
      </c>
      <c r="CQ98" s="86">
        <v>-0.25808936357498169</v>
      </c>
      <c r="CR98" s="86">
        <v>-5.26839978992939E-2</v>
      </c>
      <c r="CS98" s="86">
        <v>5.0002172589302063E-2</v>
      </c>
      <c r="CT98" s="86">
        <v>0.20992246270179749</v>
      </c>
      <c r="CU98" s="86">
        <v>0.50134927034378052</v>
      </c>
      <c r="CV98" s="86">
        <v>0.49704927206039429</v>
      </c>
      <c r="CW98" s="86">
        <v>0.27770626544952393</v>
      </c>
      <c r="CX98" s="86">
        <v>4.1790787130594254E-2</v>
      </c>
      <c r="CY98" s="86">
        <v>-0.13627643883228302</v>
      </c>
      <c r="CZ98" s="86">
        <v>-0.27156251668930054</v>
      </c>
      <c r="DA98" s="86">
        <v>-0.15384428203105927</v>
      </c>
      <c r="DB98" s="86">
        <v>-0.20093053579330444</v>
      </c>
      <c r="DC98" s="86">
        <v>-0.11151181906461716</v>
      </c>
      <c r="DD98" s="86">
        <v>-0.1264641284942627</v>
      </c>
      <c r="DE98" s="86">
        <v>-0.36776876449584961</v>
      </c>
      <c r="DF98" s="86">
        <v>-0.25680908560752869</v>
      </c>
      <c r="DG98" s="86">
        <v>-0.35181829333305359</v>
      </c>
      <c r="DH98" s="86">
        <v>-0.25543791055679321</v>
      </c>
      <c r="DI98" s="86">
        <v>-7.3644056916236877E-2</v>
      </c>
      <c r="DJ98" s="86">
        <v>0.10932181030511856</v>
      </c>
      <c r="DK98" s="86">
        <v>0.20886217057704926</v>
      </c>
      <c r="DL98" s="86">
        <v>0.2778276801109314</v>
      </c>
      <c r="DM98" s="86">
        <v>0.1470516175031662</v>
      </c>
      <c r="DN98" s="86">
        <v>-3.1054714694619179E-2</v>
      </c>
      <c r="DO98" s="86">
        <v>-5.3230654448270798E-2</v>
      </c>
      <c r="DP98" s="86">
        <v>0.14044469594955444</v>
      </c>
      <c r="DQ98" s="86">
        <v>0.24443228542804718</v>
      </c>
      <c r="DR98" s="86">
        <v>0.39929193258285522</v>
      </c>
      <c r="DS98" s="86">
        <v>0.68592584133148193</v>
      </c>
      <c r="DT98" s="86">
        <v>0.70351552963256836</v>
      </c>
      <c r="DU98" s="86">
        <v>0.42528718709945679</v>
      </c>
      <c r="DV98" s="86">
        <v>0.19568911194801331</v>
      </c>
      <c r="DW98" s="86">
        <v>3.2717566937208176E-2</v>
      </c>
      <c r="DX98" s="86">
        <v>-9.7618088126182556E-2</v>
      </c>
      <c r="DY98" s="86">
        <v>8.529740571975708E-2</v>
      </c>
      <c r="DZ98" s="86">
        <v>2.3943742737174034E-2</v>
      </c>
      <c r="EA98" s="86">
        <v>0.11617995798587799</v>
      </c>
      <c r="EB98" s="86">
        <v>0.11277031153440475</v>
      </c>
      <c r="EC98" s="86">
        <v>-0.17826412618160248</v>
      </c>
      <c r="ED98" s="86">
        <v>-6.5485924482345581E-2</v>
      </c>
      <c r="EE98" s="86">
        <v>-0.16511565446853638</v>
      </c>
      <c r="EF98" s="86">
        <v>-5.7506442070007324E-2</v>
      </c>
      <c r="EG98" s="86">
        <v>0.16420970857143402</v>
      </c>
      <c r="EH98" s="86">
        <v>0.3736584484577179</v>
      </c>
      <c r="EI98" s="86">
        <v>0.46303611993789673</v>
      </c>
      <c r="EJ98" s="86">
        <v>0.54046410322189331</v>
      </c>
      <c r="EK98" s="86">
        <v>0.41803058981895447</v>
      </c>
      <c r="EL98" s="86">
        <v>0.25376889109611511</v>
      </c>
      <c r="EM98" s="86">
        <v>0.24255278706550598</v>
      </c>
      <c r="EN98" s="86">
        <v>0.41929185390472412</v>
      </c>
      <c r="EO98" s="86">
        <v>0.52515852451324463</v>
      </c>
      <c r="EP98" s="86">
        <v>0.67271137237548828</v>
      </c>
      <c r="EQ98" s="86">
        <v>0.95242506265640259</v>
      </c>
      <c r="ER98" s="86">
        <v>1.0016200542449951</v>
      </c>
      <c r="ES98" s="86">
        <v>0.63837063312530518</v>
      </c>
      <c r="ET98" s="86">
        <v>0.41789385676383972</v>
      </c>
      <c r="EU98" s="86">
        <v>0.27671808004379272</v>
      </c>
      <c r="EV98" s="86">
        <v>0.15353004634380341</v>
      </c>
      <c r="EW98" s="86">
        <v>68.578742980957031</v>
      </c>
      <c r="EX98" s="86">
        <v>67.5848388671875</v>
      </c>
      <c r="EY98" s="86">
        <v>66.378921508789063</v>
      </c>
      <c r="EZ98" s="86">
        <v>65.182258605957031</v>
      </c>
      <c r="FA98" s="86">
        <v>64.015701293945313</v>
      </c>
      <c r="FB98" s="86">
        <v>62.989383697509766</v>
      </c>
      <c r="FC98" s="86">
        <v>62.079219818115234</v>
      </c>
      <c r="FD98" s="86">
        <v>61.451431274414063</v>
      </c>
      <c r="FE98" s="86">
        <v>63.428470611572266</v>
      </c>
      <c r="FF98" s="86">
        <v>67.536155700683594</v>
      </c>
      <c r="FG98" s="86">
        <v>71.905410766601563</v>
      </c>
      <c r="FH98" s="86">
        <v>76.132942199707031</v>
      </c>
      <c r="FI98" s="86">
        <v>79.849227905273438</v>
      </c>
      <c r="FJ98" s="86">
        <v>82.690956115722656</v>
      </c>
      <c r="FK98" s="86">
        <v>84.855903625488281</v>
      </c>
      <c r="FL98" s="86">
        <v>86.272720336914063</v>
      </c>
      <c r="FM98" s="86">
        <v>86.966644287109375</v>
      </c>
      <c r="FN98" s="86">
        <v>86.812538146972656</v>
      </c>
      <c r="FO98" s="86">
        <v>85.367782592773438</v>
      </c>
      <c r="FP98" s="86">
        <v>81.877159118652344</v>
      </c>
      <c r="FQ98" s="86">
        <v>77.655197143554688</v>
      </c>
      <c r="FR98" s="86">
        <v>74.943672180175781</v>
      </c>
      <c r="FS98" s="86">
        <v>72.592697143554688</v>
      </c>
      <c r="FT98" s="86">
        <v>70.603286743164063</v>
      </c>
      <c r="FU98" s="86">
        <v>0.24175658822059631</v>
      </c>
      <c r="FV98" s="86">
        <v>0.30749467015266418</v>
      </c>
      <c r="FW98" s="86">
        <v>0.23896618187427521</v>
      </c>
      <c r="FX98" s="86">
        <v>329.10000610351563</v>
      </c>
      <c r="FY98" s="86">
        <v>1</v>
      </c>
    </row>
    <row r="99" spans="1:181" x14ac:dyDescent="0.25">
      <c r="A99" t="s">
        <v>186</v>
      </c>
      <c r="B99" t="s">
        <v>236</v>
      </c>
      <c r="C99" t="s">
        <v>2</v>
      </c>
      <c r="D99" t="s">
        <v>202</v>
      </c>
      <c r="E99" t="s">
        <v>210</v>
      </c>
      <c r="F99" t="s">
        <v>184</v>
      </c>
      <c r="G99" t="s">
        <v>1</v>
      </c>
      <c r="H99" s="86">
        <v>2366</v>
      </c>
      <c r="I99" s="86">
        <v>3.6490843296051025</v>
      </c>
      <c r="J99" s="86">
        <v>3.3578531742095947</v>
      </c>
      <c r="K99" s="86">
        <v>3.0831682682037354</v>
      </c>
      <c r="L99" s="86">
        <v>2.9601800441741943</v>
      </c>
      <c r="M99" s="86">
        <v>3.0152065753936768</v>
      </c>
      <c r="N99" s="86">
        <v>3.2573666572570801</v>
      </c>
      <c r="O99" s="86">
        <v>3.6194055080413818</v>
      </c>
      <c r="P99" s="86">
        <v>3.8597381114959717</v>
      </c>
      <c r="Q99" s="86">
        <v>4.046717643737793</v>
      </c>
      <c r="R99" s="86">
        <v>4.0915822982788086</v>
      </c>
      <c r="S99" s="86">
        <v>4.4548625946044922</v>
      </c>
      <c r="T99" s="86">
        <v>4.657660961151123</v>
      </c>
      <c r="U99" s="86">
        <v>4.8057031631469727</v>
      </c>
      <c r="V99" s="86">
        <v>5.043921947479248</v>
      </c>
      <c r="W99" s="86">
        <v>5.3887367248535156</v>
      </c>
      <c r="X99" s="86">
        <v>5.8719091415405273</v>
      </c>
      <c r="Y99" s="86">
        <v>6.2018208503723145</v>
      </c>
      <c r="Z99" s="86">
        <v>6.4345669746398926</v>
      </c>
      <c r="AA99" s="86">
        <v>6.154151439666748</v>
      </c>
      <c r="AB99" s="86">
        <v>5.9743390083312988</v>
      </c>
      <c r="AC99" s="86">
        <v>5.6909027099609375</v>
      </c>
      <c r="AD99" s="86">
        <v>5.2547531127929688</v>
      </c>
      <c r="AE99" s="86">
        <v>4.6020231246948242</v>
      </c>
      <c r="AF99" s="86">
        <v>3.972541332244873</v>
      </c>
      <c r="AG99" s="86">
        <v>-0.73262935876846313</v>
      </c>
      <c r="AH99" s="86">
        <v>-0.69281876087188721</v>
      </c>
      <c r="AI99" s="86">
        <v>-0.8983457088470459</v>
      </c>
      <c r="AJ99" s="86">
        <v>-0.83245819807052612</v>
      </c>
      <c r="AK99" s="86">
        <v>-0.75997674465179443</v>
      </c>
      <c r="AL99" s="86">
        <v>-0.78011989593505859</v>
      </c>
      <c r="AM99" s="86">
        <v>-0.87786024808883667</v>
      </c>
      <c r="AN99" s="86">
        <v>-1.0697345733642578</v>
      </c>
      <c r="AO99" s="86">
        <v>-1.2303750514984131</v>
      </c>
      <c r="AP99" s="86">
        <v>-1.1207197904586792</v>
      </c>
      <c r="AQ99" s="86">
        <v>-0.8498796820640564</v>
      </c>
      <c r="AR99" s="86">
        <v>-0.77844756841659546</v>
      </c>
      <c r="AS99" s="86">
        <v>-0.81444984674453735</v>
      </c>
      <c r="AT99" s="86">
        <v>-0.65125930309295654</v>
      </c>
      <c r="AU99" s="86">
        <v>-0.55476415157318115</v>
      </c>
      <c r="AV99" s="86">
        <v>-0.3328477144241333</v>
      </c>
      <c r="AW99" s="86">
        <v>-0.35148328542709351</v>
      </c>
      <c r="AX99" s="86">
        <v>-0.35832303762435913</v>
      </c>
      <c r="AY99" s="86">
        <v>-0.44704890251159668</v>
      </c>
      <c r="AZ99" s="86">
        <v>-0.36886626482009888</v>
      </c>
      <c r="BA99" s="86">
        <v>-0.52717149257659912</v>
      </c>
      <c r="BB99" s="86">
        <v>-0.77963918447494507</v>
      </c>
      <c r="BC99" s="86">
        <v>-0.90601581335067749</v>
      </c>
      <c r="BD99" s="86">
        <v>-0.95147901773452759</v>
      </c>
      <c r="BE99" s="86">
        <v>-0.49479705095291138</v>
      </c>
      <c r="BF99" s="86">
        <v>-0.46753799915313721</v>
      </c>
      <c r="BG99" s="86">
        <v>-0.6616092324256897</v>
      </c>
      <c r="BH99" s="86">
        <v>-0.60311985015869141</v>
      </c>
      <c r="BI99" s="86">
        <v>-0.5369839072227478</v>
      </c>
      <c r="BJ99" s="86">
        <v>-0.54764080047607422</v>
      </c>
      <c r="BK99" s="86">
        <v>-0.6360817551612854</v>
      </c>
      <c r="BL99" s="86">
        <v>-0.80684906244277954</v>
      </c>
      <c r="BM99" s="86">
        <v>-0.95407789945602417</v>
      </c>
      <c r="BN99" s="86">
        <v>-0.87548685073852539</v>
      </c>
      <c r="BO99" s="86">
        <v>-0.61695349216461182</v>
      </c>
      <c r="BP99" s="86">
        <v>-0.57999682426452637</v>
      </c>
      <c r="BQ99" s="86">
        <v>-0.6093372106552124</v>
      </c>
      <c r="BR99" s="86">
        <v>-0.45155775547027588</v>
      </c>
      <c r="BS99" s="86">
        <v>-0.34628021717071533</v>
      </c>
      <c r="BT99" s="86">
        <v>-0.10944396257400513</v>
      </c>
      <c r="BU99" s="86">
        <v>-9.4810806214809418E-2</v>
      </c>
      <c r="BV99" s="86">
        <v>-0.10858030617237091</v>
      </c>
      <c r="BW99" s="86">
        <v>-0.2113950103521347</v>
      </c>
      <c r="BX99" s="86">
        <v>-0.16471840441226959</v>
      </c>
      <c r="BY99" s="86">
        <v>-0.29549643397331238</v>
      </c>
      <c r="BZ99" s="86">
        <v>-0.53180521726608276</v>
      </c>
      <c r="CA99" s="86">
        <v>-0.65657252073287964</v>
      </c>
      <c r="CB99" s="86">
        <v>-0.70051127672195435</v>
      </c>
      <c r="CC99" s="86">
        <v>-0.33007511496543884</v>
      </c>
      <c r="CD99" s="86">
        <v>-0.31150925159454346</v>
      </c>
      <c r="CE99" s="86">
        <v>-0.49764630198478699</v>
      </c>
      <c r="CF99" s="86">
        <v>-0.44428077340126038</v>
      </c>
      <c r="CG99" s="86">
        <v>-0.38253968954086304</v>
      </c>
      <c r="CH99" s="86">
        <v>-0.38662651181221008</v>
      </c>
      <c r="CI99" s="86">
        <v>-0.46862676739692688</v>
      </c>
      <c r="CJ99" s="86">
        <v>-0.62477535009384155</v>
      </c>
      <c r="CK99" s="86">
        <v>-0.76271539926528931</v>
      </c>
      <c r="CL99" s="86">
        <v>-0.7056393027305603</v>
      </c>
      <c r="CM99" s="86">
        <v>-0.45562949776649475</v>
      </c>
      <c r="CN99" s="86">
        <v>-0.4425504207611084</v>
      </c>
      <c r="CO99" s="86">
        <v>-0.46727681159973145</v>
      </c>
      <c r="CP99" s="86">
        <v>-0.31324508786201477</v>
      </c>
      <c r="CQ99" s="86">
        <v>-0.20188488066196442</v>
      </c>
      <c r="CR99" s="86">
        <v>4.5284800231456757E-2</v>
      </c>
      <c r="CS99" s="86">
        <v>8.2959778606891632E-2</v>
      </c>
      <c r="CT99" s="86">
        <v>6.4390763640403748E-2</v>
      </c>
      <c r="CU99" s="86">
        <v>-4.8181835561990738E-2</v>
      </c>
      <c r="CV99" s="86">
        <v>-2.3326210677623749E-2</v>
      </c>
      <c r="CW99" s="86">
        <v>-0.13503898680210114</v>
      </c>
      <c r="CX99" s="86">
        <v>-0.36015614867210388</v>
      </c>
      <c r="CY99" s="86">
        <v>-0.48380890488624573</v>
      </c>
      <c r="CZ99" s="86">
        <v>-0.52669179439544678</v>
      </c>
      <c r="DA99" s="86">
        <v>-0.16535317897796631</v>
      </c>
      <c r="DB99" s="86">
        <v>-0.15548048913478851</v>
      </c>
      <c r="DC99" s="86">
        <v>-0.33368334174156189</v>
      </c>
      <c r="DD99" s="86">
        <v>-0.28544172644615173</v>
      </c>
      <c r="DE99" s="86">
        <v>-0.22809550166130066</v>
      </c>
      <c r="DF99" s="86">
        <v>-0.22561220824718475</v>
      </c>
      <c r="DG99" s="86">
        <v>-0.30117174983024597</v>
      </c>
      <c r="DH99" s="86">
        <v>-0.44270163774490356</v>
      </c>
      <c r="DI99" s="86">
        <v>-0.57135289907455444</v>
      </c>
      <c r="DJ99" s="86">
        <v>-0.53579175472259521</v>
      </c>
      <c r="DK99" s="86">
        <v>-0.29430553317070007</v>
      </c>
      <c r="DL99" s="86">
        <v>-0.30510401725769043</v>
      </c>
      <c r="DM99" s="86">
        <v>-0.32521641254425049</v>
      </c>
      <c r="DN99" s="86">
        <v>-0.17493242025375366</v>
      </c>
      <c r="DO99" s="86">
        <v>-5.7489551603794098E-2</v>
      </c>
      <c r="DP99" s="86">
        <v>0.20001356303691864</v>
      </c>
      <c r="DQ99" s="86">
        <v>0.26073035597801208</v>
      </c>
      <c r="DR99" s="86">
        <v>0.23736183345317841</v>
      </c>
      <c r="DS99" s="86">
        <v>0.11503133922815323</v>
      </c>
      <c r="DT99" s="86">
        <v>0.11806598305702209</v>
      </c>
      <c r="DU99" s="86">
        <v>2.5418451055884361E-2</v>
      </c>
      <c r="DV99" s="86">
        <v>-0.188507080078125</v>
      </c>
      <c r="DW99" s="86">
        <v>-0.31104525923728943</v>
      </c>
      <c r="DX99" s="86">
        <v>-0.35287231206893921</v>
      </c>
      <c r="DY99" s="86">
        <v>7.2479143738746643E-2</v>
      </c>
      <c r="DZ99" s="86">
        <v>6.9800250232219696E-2</v>
      </c>
      <c r="EA99" s="86">
        <v>-9.6946880221366882E-2</v>
      </c>
      <c r="EB99" s="86">
        <v>-5.6103352457284927E-2</v>
      </c>
      <c r="EC99" s="86">
        <v>-5.1026111468672752E-3</v>
      </c>
      <c r="ED99" s="86">
        <v>6.8668578751385212E-3</v>
      </c>
      <c r="EE99" s="86">
        <v>-5.9393305331468582E-2</v>
      </c>
      <c r="EF99" s="86">
        <v>-0.17981612682342529</v>
      </c>
      <c r="EG99" s="86">
        <v>-0.29505577683448792</v>
      </c>
      <c r="EH99" s="86">
        <v>-0.29055881500244141</v>
      </c>
      <c r="EI99" s="86">
        <v>-6.1379339545965195E-2</v>
      </c>
      <c r="EJ99" s="86">
        <v>-0.10665324330329895</v>
      </c>
      <c r="EK99" s="86">
        <v>-0.12010375410318375</v>
      </c>
      <c r="EL99" s="86">
        <v>2.4769105017185211E-2</v>
      </c>
      <c r="EM99" s="86">
        <v>0.15099436044692993</v>
      </c>
      <c r="EN99" s="86">
        <v>0.42341732978820801</v>
      </c>
      <c r="EO99" s="86">
        <v>0.51740282773971558</v>
      </c>
      <c r="EP99" s="86">
        <v>0.48710456490516663</v>
      </c>
      <c r="EQ99" s="86">
        <v>0.3506852388381958</v>
      </c>
      <c r="ER99" s="86">
        <v>0.32221385836601257</v>
      </c>
      <c r="ES99" s="86">
        <v>0.25709351897239685</v>
      </c>
      <c r="ET99" s="86">
        <v>5.9326902031898499E-2</v>
      </c>
      <c r="EU99" s="86">
        <v>-6.1602003872394562E-2</v>
      </c>
      <c r="EV99" s="86">
        <v>-0.10190459340810776</v>
      </c>
      <c r="EW99" s="86">
        <v>64.992294311523438</v>
      </c>
      <c r="EX99" s="86">
        <v>64.291648864746094</v>
      </c>
      <c r="EY99" s="86">
        <v>63.078235626220703</v>
      </c>
      <c r="EZ99" s="86">
        <v>62.121234893798828</v>
      </c>
      <c r="FA99" s="86">
        <v>61.265430450439453</v>
      </c>
      <c r="FB99" s="86">
        <v>60.415218353271484</v>
      </c>
      <c r="FC99" s="86">
        <v>59.504253387451172</v>
      </c>
      <c r="FD99" s="86">
        <v>59.218036651611328</v>
      </c>
      <c r="FE99" s="86">
        <v>61.393814086914063</v>
      </c>
      <c r="FF99" s="86">
        <v>66.53692626953125</v>
      </c>
      <c r="FG99" s="86">
        <v>71.011299133300781</v>
      </c>
      <c r="FH99" s="86">
        <v>75.048858642578125</v>
      </c>
      <c r="FI99" s="86">
        <v>77.988662719726563</v>
      </c>
      <c r="FJ99" s="86">
        <v>80.680709838867188</v>
      </c>
      <c r="FK99" s="86">
        <v>83.166923522949219</v>
      </c>
      <c r="FL99" s="86">
        <v>84.894096374511719</v>
      </c>
      <c r="FM99" s="86">
        <v>85.769721984863281</v>
      </c>
      <c r="FN99" s="86">
        <v>85.949592590332031</v>
      </c>
      <c r="FO99" s="86">
        <v>84.421493530273438</v>
      </c>
      <c r="FP99" s="86">
        <v>80.340675354003906</v>
      </c>
      <c r="FQ99" s="86">
        <v>74.692459106445313</v>
      </c>
      <c r="FR99" s="86">
        <v>71.076332092285156</v>
      </c>
      <c r="FS99" s="86">
        <v>68.693824768066406</v>
      </c>
      <c r="FT99" s="86">
        <v>67.003677368164063</v>
      </c>
      <c r="FU99" s="86">
        <v>0.25389963388442993</v>
      </c>
      <c r="FV99" s="86">
        <v>0.28657627105712891</v>
      </c>
      <c r="FW99" s="86">
        <v>0.25636076927185059</v>
      </c>
      <c r="FX99" s="86">
        <v>285.14999389648438</v>
      </c>
      <c r="FY99" s="86">
        <v>1</v>
      </c>
    </row>
    <row r="100" spans="1:181" x14ac:dyDescent="0.25">
      <c r="A100" t="s">
        <v>186</v>
      </c>
      <c r="B100" t="s">
        <v>236</v>
      </c>
      <c r="C100" t="s">
        <v>2</v>
      </c>
      <c r="D100" t="s">
        <v>202</v>
      </c>
      <c r="E100" t="s">
        <v>210</v>
      </c>
      <c r="F100" t="s">
        <v>185</v>
      </c>
      <c r="G100" t="s">
        <v>1</v>
      </c>
      <c r="H100" s="86">
        <v>977</v>
      </c>
      <c r="I100" s="86">
        <v>1.8892037868499756</v>
      </c>
      <c r="J100" s="86">
        <v>1.6913721561431885</v>
      </c>
      <c r="K100" s="86">
        <v>1.6022690534591675</v>
      </c>
      <c r="L100" s="86">
        <v>1.5384285449981689</v>
      </c>
      <c r="M100" s="86">
        <v>1.5737468004226685</v>
      </c>
      <c r="N100" s="86">
        <v>1.6135215759277344</v>
      </c>
      <c r="O100" s="86">
        <v>1.7439694404602051</v>
      </c>
      <c r="P100" s="86">
        <v>1.8170050382614136</v>
      </c>
      <c r="Q100" s="86">
        <v>1.794129490852356</v>
      </c>
      <c r="R100" s="86">
        <v>1.7348701953887939</v>
      </c>
      <c r="S100" s="86">
        <v>1.8249862194061279</v>
      </c>
      <c r="T100" s="86">
        <v>1.8373026847839355</v>
      </c>
      <c r="U100" s="86">
        <v>1.8650814294815063</v>
      </c>
      <c r="V100" s="86">
        <v>2.0545296669006348</v>
      </c>
      <c r="W100" s="86">
        <v>2.1439471244812012</v>
      </c>
      <c r="X100" s="86">
        <v>2.3398463726043701</v>
      </c>
      <c r="Y100" s="86">
        <v>2.4069414138793945</v>
      </c>
      <c r="Z100" s="86">
        <v>2.5681116580963135</v>
      </c>
      <c r="AA100" s="86">
        <v>2.5271456241607666</v>
      </c>
      <c r="AB100" s="86">
        <v>2.3789007663726807</v>
      </c>
      <c r="AC100" s="86">
        <v>2.291701078414917</v>
      </c>
      <c r="AD100" s="86">
        <v>2.403742790222168</v>
      </c>
      <c r="AE100" s="86">
        <v>2.2448744773864746</v>
      </c>
      <c r="AF100" s="86">
        <v>2.0676352977752686</v>
      </c>
      <c r="AG100" s="86">
        <v>-0.14563730359077454</v>
      </c>
      <c r="AH100" s="86">
        <v>-0.20624421536922455</v>
      </c>
      <c r="AI100" s="86">
        <v>-0.21945278346538544</v>
      </c>
      <c r="AJ100" s="86">
        <v>-0.25189018249511719</v>
      </c>
      <c r="AK100" s="86">
        <v>-0.18011663854122162</v>
      </c>
      <c r="AL100" s="86">
        <v>-0.20116795599460602</v>
      </c>
      <c r="AM100" s="86">
        <v>-0.16170080006122589</v>
      </c>
      <c r="AN100" s="86">
        <v>-0.12087211757898331</v>
      </c>
      <c r="AO100" s="86">
        <v>-0.11412187665700912</v>
      </c>
      <c r="AP100" s="86">
        <v>2.1691320464015007E-2</v>
      </c>
      <c r="AQ100" s="86">
        <v>-2.6913417503237724E-2</v>
      </c>
      <c r="AR100" s="86">
        <v>-0.18514977395534515</v>
      </c>
      <c r="AS100" s="86">
        <v>-0.21400710940361023</v>
      </c>
      <c r="AT100" s="86">
        <v>-0.15395393967628479</v>
      </c>
      <c r="AU100" s="86">
        <v>-0.24807587265968323</v>
      </c>
      <c r="AV100" s="86">
        <v>-0.16511271893978119</v>
      </c>
      <c r="AW100" s="86">
        <v>-0.10997498035430908</v>
      </c>
      <c r="AX100" s="86">
        <v>-4.4216732494533062E-3</v>
      </c>
      <c r="AY100" s="86">
        <v>-5.6090082973241806E-2</v>
      </c>
      <c r="AZ100" s="86">
        <v>-0.13313139975070953</v>
      </c>
      <c r="BA100" s="86">
        <v>-0.19516958296298981</v>
      </c>
      <c r="BB100" s="86">
        <v>-0.2001674622297287</v>
      </c>
      <c r="BC100" s="86">
        <v>-0.27631112933158875</v>
      </c>
      <c r="BD100" s="86">
        <v>-0.1314353346824646</v>
      </c>
      <c r="BE100" s="86">
        <v>-7.1054115891456604E-2</v>
      </c>
      <c r="BF100" s="86">
        <v>-0.1379425972700119</v>
      </c>
      <c r="BG100" s="86">
        <v>-0.14750000834465027</v>
      </c>
      <c r="BH100" s="86">
        <v>-0.17860950529575348</v>
      </c>
      <c r="BI100" s="86">
        <v>-9.9869295954704285E-2</v>
      </c>
      <c r="BJ100" s="86">
        <v>-0.1228974238038063</v>
      </c>
      <c r="BK100" s="86">
        <v>-7.9232960939407349E-2</v>
      </c>
      <c r="BL100" s="86">
        <v>-3.2880663871765137E-2</v>
      </c>
      <c r="BM100" s="86">
        <v>-3.1038863584399223E-2</v>
      </c>
      <c r="BN100" s="86">
        <v>9.8404869437217712E-2</v>
      </c>
      <c r="BO100" s="86">
        <v>7.105022668838501E-2</v>
      </c>
      <c r="BP100" s="86">
        <v>-6.437375396490097E-2</v>
      </c>
      <c r="BQ100" s="86">
        <v>-9.1274522244930267E-2</v>
      </c>
      <c r="BR100" s="86">
        <v>-2.283330075442791E-2</v>
      </c>
      <c r="BS100" s="86">
        <v>-0.11084037274122238</v>
      </c>
      <c r="BT100" s="86">
        <v>-2.619418129324913E-2</v>
      </c>
      <c r="BU100" s="86">
        <v>-7.1166630368679762E-4</v>
      </c>
      <c r="BV100" s="86">
        <v>0.11201391369104385</v>
      </c>
      <c r="BW100" s="86">
        <v>5.2489824593067169E-2</v>
      </c>
      <c r="BX100" s="86">
        <v>-2.4559905752539635E-2</v>
      </c>
      <c r="BY100" s="86">
        <v>-8.4919176995754242E-2</v>
      </c>
      <c r="BZ100" s="86">
        <v>-0.10512933135032654</v>
      </c>
      <c r="CA100" s="86">
        <v>-0.18627488613128662</v>
      </c>
      <c r="CB100" s="86">
        <v>-4.7069743275642395E-2</v>
      </c>
      <c r="CC100" s="86">
        <v>-1.9398028030991554E-2</v>
      </c>
      <c r="CD100" s="86">
        <v>-9.063711017370224E-2</v>
      </c>
      <c r="CE100" s="86">
        <v>-9.7665742039680481E-2</v>
      </c>
      <c r="CF100" s="86">
        <v>-0.12785553932189941</v>
      </c>
      <c r="CG100" s="86">
        <v>-4.4290229678153992E-2</v>
      </c>
      <c r="CH100" s="86">
        <v>-6.8687491118907928E-2</v>
      </c>
      <c r="CI100" s="86">
        <v>-2.2115990519523621E-2</v>
      </c>
      <c r="CJ100" s="86">
        <v>2.8061948716640472E-2</v>
      </c>
      <c r="CK100" s="86">
        <v>2.650417760014534E-2</v>
      </c>
      <c r="CL100" s="86">
        <v>0.15153643488883972</v>
      </c>
      <c r="CM100" s="86">
        <v>0.1388995498418808</v>
      </c>
      <c r="CN100" s="86">
        <v>1.9275341182947159E-2</v>
      </c>
      <c r="CO100" s="86">
        <v>-6.2703094445168972E-3</v>
      </c>
      <c r="CP100" s="86">
        <v>6.7980453372001648E-2</v>
      </c>
      <c r="CQ100" s="86">
        <v>-1.5791479498147964E-2</v>
      </c>
      <c r="CR100" s="86">
        <v>7.0020370185375214E-2</v>
      </c>
      <c r="CS100" s="86">
        <v>7.4963770806789398E-2</v>
      </c>
      <c r="CT100" s="86">
        <v>0.19265684485435486</v>
      </c>
      <c r="CU100" s="86">
        <v>0.12769193947315216</v>
      </c>
      <c r="CV100" s="86">
        <v>5.0636384636163712E-2</v>
      </c>
      <c r="CW100" s="86">
        <v>-8.56008380651474E-3</v>
      </c>
      <c r="CX100" s="86">
        <v>-3.9306215941905975E-2</v>
      </c>
      <c r="CY100" s="86">
        <v>-0.12391605228185654</v>
      </c>
      <c r="CZ100" s="86">
        <v>1.1361605487763882E-2</v>
      </c>
      <c r="DA100" s="86">
        <v>3.2258059829473495E-2</v>
      </c>
      <c r="DB100" s="86">
        <v>-4.3331615626811981E-2</v>
      </c>
      <c r="DC100" s="86">
        <v>-4.7831472009420395E-2</v>
      </c>
      <c r="DD100" s="86">
        <v>-7.7101565897464752E-2</v>
      </c>
      <c r="DE100" s="86">
        <v>1.1288832873106003E-2</v>
      </c>
      <c r="DF100" s="86">
        <v>-1.4477559365332127E-2</v>
      </c>
      <c r="DG100" s="86">
        <v>3.5000979900360107E-2</v>
      </c>
      <c r="DH100" s="86">
        <v>8.9004561305046082E-2</v>
      </c>
      <c r="DI100" s="86">
        <v>8.4047220647335052E-2</v>
      </c>
      <c r="DJ100" s="86">
        <v>0.20466800034046173</v>
      </c>
      <c r="DK100" s="86">
        <v>0.20674887299537659</v>
      </c>
      <c r="DL100" s="86">
        <v>0.10292443633079529</v>
      </c>
      <c r="DM100" s="86">
        <v>7.8733906149864197E-2</v>
      </c>
      <c r="DN100" s="86">
        <v>0.15879420936107635</v>
      </c>
      <c r="DO100" s="86">
        <v>7.9257413744926453E-2</v>
      </c>
      <c r="DP100" s="86">
        <v>0.16623492538928986</v>
      </c>
      <c r="DQ100" s="86">
        <v>0.15063920617103577</v>
      </c>
      <c r="DR100" s="86">
        <v>0.27329978346824646</v>
      </c>
      <c r="DS100" s="86">
        <v>0.20289404690265656</v>
      </c>
      <c r="DT100" s="86">
        <v>0.12583267688751221</v>
      </c>
      <c r="DU100" s="86">
        <v>6.7799009382724762E-2</v>
      </c>
      <c r="DV100" s="86">
        <v>2.6516903191804886E-2</v>
      </c>
      <c r="DW100" s="86">
        <v>-6.1557214707136154E-2</v>
      </c>
      <c r="DX100" s="86">
        <v>6.9792956113815308E-2</v>
      </c>
      <c r="DY100" s="86">
        <v>0.10684124380350113</v>
      </c>
      <c r="DZ100" s="86">
        <v>2.4970000609755516E-2</v>
      </c>
      <c r="EA100" s="86">
        <v>2.4121299386024475E-2</v>
      </c>
      <c r="EB100" s="86">
        <v>-3.8208905607461929E-3</v>
      </c>
      <c r="EC100" s="86">
        <v>9.1536171734333038E-2</v>
      </c>
      <c r="ED100" s="86">
        <v>6.3792973756790161E-2</v>
      </c>
      <c r="EE100" s="86">
        <v>0.11746881157159805</v>
      </c>
      <c r="EF100" s="86">
        <v>0.17699600756168365</v>
      </c>
      <c r="EG100" s="86">
        <v>0.1671302318572998</v>
      </c>
      <c r="EH100" s="86">
        <v>0.28138154745101929</v>
      </c>
      <c r="EI100" s="86">
        <v>0.30471250414848328</v>
      </c>
      <c r="EJ100" s="86">
        <v>0.22370044887065887</v>
      </c>
      <c r="EK100" s="86">
        <v>0.20146648585796356</v>
      </c>
      <c r="EL100" s="86">
        <v>0.28991484642028809</v>
      </c>
      <c r="EM100" s="86">
        <v>0.2164929211139679</v>
      </c>
      <c r="EN100" s="86">
        <v>0.30515345931053162</v>
      </c>
      <c r="EO100" s="86">
        <v>0.25990250706672668</v>
      </c>
      <c r="EP100" s="86">
        <v>0.38973537087440491</v>
      </c>
      <c r="EQ100" s="86">
        <v>0.31147396564483643</v>
      </c>
      <c r="ER100" s="86">
        <v>0.23440417647361755</v>
      </c>
      <c r="ES100" s="86">
        <v>0.17804941534996033</v>
      </c>
      <c r="ET100" s="86">
        <v>0.12155503034591675</v>
      </c>
      <c r="EU100" s="86">
        <v>2.8479037806391716E-2</v>
      </c>
      <c r="EV100" s="86">
        <v>0.15415853261947632</v>
      </c>
      <c r="EW100" s="86">
        <v>69.355064392089844</v>
      </c>
      <c r="EX100" s="86">
        <v>68.273208618164063</v>
      </c>
      <c r="EY100" s="86">
        <v>67.121971130371094</v>
      </c>
      <c r="EZ100" s="86">
        <v>66.208030700683594</v>
      </c>
      <c r="FA100" s="86">
        <v>65.419754028320313</v>
      </c>
      <c r="FB100" s="86">
        <v>64.580551147460938</v>
      </c>
      <c r="FC100" s="86">
        <v>63.963108062744141</v>
      </c>
      <c r="FD100" s="86">
        <v>63.527385711669922</v>
      </c>
      <c r="FE100" s="86">
        <v>65.051567077636719</v>
      </c>
      <c r="FF100" s="86">
        <v>68.229598999023438</v>
      </c>
      <c r="FG100" s="86">
        <v>71.621528625488281</v>
      </c>
      <c r="FH100" s="86">
        <v>74.968482971191406</v>
      </c>
      <c r="FI100" s="86">
        <v>78.757194519042969</v>
      </c>
      <c r="FJ100" s="86">
        <v>81.677879333496094</v>
      </c>
      <c r="FK100" s="86">
        <v>84.439140319824219</v>
      </c>
      <c r="FL100" s="86">
        <v>86.294410705566406</v>
      </c>
      <c r="FM100" s="86">
        <v>86.943572998046875</v>
      </c>
      <c r="FN100" s="86">
        <v>87.032325744628906</v>
      </c>
      <c r="FO100" s="86">
        <v>85.952491760253906</v>
      </c>
      <c r="FP100" s="86">
        <v>83.135017395019531</v>
      </c>
      <c r="FQ100" s="86">
        <v>78.786911010742188</v>
      </c>
      <c r="FR100" s="86">
        <v>75.2967529296875</v>
      </c>
      <c r="FS100" s="86">
        <v>72.709144592285156</v>
      </c>
      <c r="FT100" s="86">
        <v>71.092071533203125</v>
      </c>
      <c r="FU100" s="86">
        <v>8.5513465106487274E-2</v>
      </c>
      <c r="FV100" s="86">
        <v>0.13096949458122253</v>
      </c>
      <c r="FW100" s="86">
        <v>8.4420487284660339E-2</v>
      </c>
      <c r="FX100" s="86">
        <v>107.65000152587891</v>
      </c>
      <c r="FY100" s="86">
        <v>1</v>
      </c>
    </row>
    <row r="101" spans="1:181" x14ac:dyDescent="0.25">
      <c r="A101" t="s">
        <v>186</v>
      </c>
      <c r="B101" t="s">
        <v>236</v>
      </c>
      <c r="C101" t="s">
        <v>2</v>
      </c>
      <c r="D101" t="s">
        <v>202</v>
      </c>
      <c r="E101" t="s">
        <v>241</v>
      </c>
      <c r="F101" t="s">
        <v>1</v>
      </c>
      <c r="G101" t="s">
        <v>198</v>
      </c>
      <c r="H101" s="86">
        <v>21629</v>
      </c>
      <c r="I101" s="86">
        <v>30.400480270385742</v>
      </c>
      <c r="J101" s="86">
        <v>28.514064788818359</v>
      </c>
      <c r="K101" s="86">
        <v>26.949846267700195</v>
      </c>
      <c r="L101" s="86">
        <v>26.236555099487305</v>
      </c>
      <c r="M101" s="86">
        <v>26.611810684204102</v>
      </c>
      <c r="N101" s="86">
        <v>27.393190383911133</v>
      </c>
      <c r="O101" s="86">
        <v>30.512544631958008</v>
      </c>
      <c r="P101" s="86">
        <v>34.015090942382813</v>
      </c>
      <c r="Q101" s="86">
        <v>34.053356170654297</v>
      </c>
      <c r="R101" s="86">
        <v>34.119094848632813</v>
      </c>
      <c r="S101" s="86">
        <v>35.254951477050781</v>
      </c>
      <c r="T101" s="86">
        <v>36.214351654052734</v>
      </c>
      <c r="U101" s="86">
        <v>34.450241088867188</v>
      </c>
      <c r="V101" s="86">
        <v>33.403091430664063</v>
      </c>
      <c r="W101" s="86">
        <v>33.153427124023438</v>
      </c>
      <c r="X101" s="86">
        <v>33.681190490722656</v>
      </c>
      <c r="Y101" s="86">
        <v>34.367465972900391</v>
      </c>
      <c r="Z101" s="86">
        <v>36.522159576416016</v>
      </c>
      <c r="AA101" s="86">
        <v>42.616226196289063</v>
      </c>
      <c r="AB101" s="86">
        <v>45.162303924560547</v>
      </c>
      <c r="AC101" s="86">
        <v>45.435478210449219</v>
      </c>
      <c r="AD101" s="86">
        <v>42.417510986328125</v>
      </c>
      <c r="AE101" s="86">
        <v>38.059993743896484</v>
      </c>
      <c r="AF101" s="86">
        <v>33.429473876953125</v>
      </c>
      <c r="AG101" s="86">
        <v>-2.2531991004943848</v>
      </c>
      <c r="AH101" s="86">
        <v>-1.7626405954360962</v>
      </c>
      <c r="AI101" s="86">
        <v>-1.7936633825302124</v>
      </c>
      <c r="AJ101" s="86">
        <v>-0.97606772184371948</v>
      </c>
      <c r="AK101" s="86">
        <v>0.84009629487991333</v>
      </c>
      <c r="AL101" s="86">
        <v>0.41928952932357788</v>
      </c>
      <c r="AM101" s="86">
        <v>-0.57956773042678833</v>
      </c>
      <c r="AN101" s="86">
        <v>-0.62500828504562378</v>
      </c>
      <c r="AO101" s="86">
        <v>-1.0330686569213867</v>
      </c>
      <c r="AP101" s="86">
        <v>-2.1480550765991211</v>
      </c>
      <c r="AQ101" s="86">
        <v>-2.3628182411193848</v>
      </c>
      <c r="AR101" s="86">
        <v>-1.5353913307189941</v>
      </c>
      <c r="AS101" s="86">
        <v>-0.93979489803314209</v>
      </c>
      <c r="AT101" s="86">
        <v>-2.5144879817962646</v>
      </c>
      <c r="AU101" s="86">
        <v>-2.923292875289917</v>
      </c>
      <c r="AV101" s="86">
        <v>-2.2637772560119629</v>
      </c>
      <c r="AW101" s="86">
        <v>-1.3071508407592773</v>
      </c>
      <c r="AX101" s="86">
        <v>-1.1528713703155518</v>
      </c>
      <c r="AY101" s="86">
        <v>0.31096583604812622</v>
      </c>
      <c r="AZ101" s="86">
        <v>-0.23782338201999664</v>
      </c>
      <c r="BA101" s="86">
        <v>-0.47901028394699097</v>
      </c>
      <c r="BB101" s="86">
        <v>-2.1390628814697266</v>
      </c>
      <c r="BC101" s="86">
        <v>-1.8057181835174561</v>
      </c>
      <c r="BD101" s="86">
        <v>-2.5401592254638672</v>
      </c>
      <c r="BE101" s="86">
        <v>-0.76570004224777222</v>
      </c>
      <c r="BF101" s="86">
        <v>-0.35336163640022278</v>
      </c>
      <c r="BG101" s="86">
        <v>-0.438741534948349</v>
      </c>
      <c r="BH101" s="86">
        <v>0.32292777299880981</v>
      </c>
      <c r="BI101" s="86">
        <v>2.1353042125701904</v>
      </c>
      <c r="BJ101" s="86">
        <v>1.7419366836547852</v>
      </c>
      <c r="BK101" s="86">
        <v>0.71174037456512451</v>
      </c>
      <c r="BL101" s="86">
        <v>0.60695105791091919</v>
      </c>
      <c r="BM101" s="86">
        <v>0.30699712038040161</v>
      </c>
      <c r="BN101" s="86">
        <v>-0.80906867980957031</v>
      </c>
      <c r="BO101" s="86">
        <v>-1.0581645965576172</v>
      </c>
      <c r="BP101" s="86">
        <v>-0.26149094104766846</v>
      </c>
      <c r="BQ101" s="86">
        <v>-0.18558879196643829</v>
      </c>
      <c r="BR101" s="86">
        <v>-1.7283031940460205</v>
      </c>
      <c r="BS101" s="86">
        <v>-2.106651782989502</v>
      </c>
      <c r="BT101" s="86">
        <v>-1.4508668184280396</v>
      </c>
      <c r="BU101" s="86">
        <v>-0.43231299519538879</v>
      </c>
      <c r="BV101" s="86">
        <v>-0.18684008717536926</v>
      </c>
      <c r="BW101" s="86">
        <v>1.7722413539886475</v>
      </c>
      <c r="BX101" s="86">
        <v>1.4382917881011963</v>
      </c>
      <c r="BY101" s="86">
        <v>1.1726903915405273</v>
      </c>
      <c r="BZ101" s="86">
        <v>-0.50658458471298218</v>
      </c>
      <c r="CA101" s="86">
        <v>-0.28238293528556824</v>
      </c>
      <c r="CB101" s="86">
        <v>-1.014965295791626</v>
      </c>
      <c r="CC101" s="86">
        <v>0.26453730463981628</v>
      </c>
      <c r="CD101" s="86">
        <v>0.62270069122314453</v>
      </c>
      <c r="CE101" s="86">
        <v>0.49967324733734131</v>
      </c>
      <c r="CF101" s="86">
        <v>1.2226080894470215</v>
      </c>
      <c r="CG101" s="86">
        <v>3.0323612689971924</v>
      </c>
      <c r="CH101" s="86">
        <v>2.6579980850219727</v>
      </c>
      <c r="CI101" s="86">
        <v>1.6060963869094849</v>
      </c>
      <c r="CJ101" s="86">
        <v>1.4602023363113403</v>
      </c>
      <c r="CK101" s="86">
        <v>1.2351225614547729</v>
      </c>
      <c r="CL101" s="86">
        <v>0.11830919235944748</v>
      </c>
      <c r="CM101" s="86">
        <v>-0.1545654684305191</v>
      </c>
      <c r="CN101" s="86">
        <v>0.62080854177474976</v>
      </c>
      <c r="CO101" s="86">
        <v>0.33677208423614502</v>
      </c>
      <c r="CP101" s="86">
        <v>-1.1837940216064453</v>
      </c>
      <c r="CQ101" s="86">
        <v>-1.5410487651824951</v>
      </c>
      <c r="CR101" s="86">
        <v>-0.88784748315811157</v>
      </c>
      <c r="CS101" s="86">
        <v>0.17359703779220581</v>
      </c>
      <c r="CT101" s="86">
        <v>0.48223027586936951</v>
      </c>
      <c r="CU101" s="86">
        <v>2.7843163013458252</v>
      </c>
      <c r="CV101" s="86">
        <v>2.5991640090942383</v>
      </c>
      <c r="CW101" s="86">
        <v>2.3166532516479492</v>
      </c>
      <c r="CX101" s="86">
        <v>0.6240648627281189</v>
      </c>
      <c r="CY101" s="86">
        <v>0.77267444133758545</v>
      </c>
      <c r="CZ101" s="86">
        <v>4.1379228234291077E-2</v>
      </c>
      <c r="DA101" s="86">
        <v>1.2947746515274048</v>
      </c>
      <c r="DB101" s="86">
        <v>1.5987629890441895</v>
      </c>
      <c r="DC101" s="86">
        <v>1.438088059425354</v>
      </c>
      <c r="DD101" s="86">
        <v>2.1222884654998779</v>
      </c>
      <c r="DE101" s="86">
        <v>3.9294183254241943</v>
      </c>
      <c r="DF101" s="86">
        <v>3.5740594863891602</v>
      </c>
      <c r="DG101" s="86">
        <v>2.5004525184631348</v>
      </c>
      <c r="DH101" s="86">
        <v>2.3134536743164063</v>
      </c>
      <c r="DI101" s="86">
        <v>2.1632480621337891</v>
      </c>
      <c r="DJ101" s="86">
        <v>1.0456870794296265</v>
      </c>
      <c r="DK101" s="86">
        <v>0.74903368949890137</v>
      </c>
      <c r="DL101" s="86">
        <v>1.503108024597168</v>
      </c>
      <c r="DM101" s="86">
        <v>0.85913294553756714</v>
      </c>
      <c r="DN101" s="86">
        <v>-0.63928484916687012</v>
      </c>
      <c r="DO101" s="86">
        <v>-0.97544568777084351</v>
      </c>
      <c r="DP101" s="86">
        <v>-0.32482820749282837</v>
      </c>
      <c r="DQ101" s="86">
        <v>0.77950704097747803</v>
      </c>
      <c r="DR101" s="86">
        <v>1.1513006687164307</v>
      </c>
      <c r="DS101" s="86">
        <v>3.7963912487030029</v>
      </c>
      <c r="DT101" s="86">
        <v>3.7600362300872803</v>
      </c>
      <c r="DU101" s="86">
        <v>3.4606161117553711</v>
      </c>
      <c r="DV101" s="86">
        <v>1.7547143697738647</v>
      </c>
      <c r="DW101" s="86">
        <v>1.8277318477630615</v>
      </c>
      <c r="DX101" s="86">
        <v>1.0977238416671753</v>
      </c>
      <c r="DY101" s="86">
        <v>2.7822737693786621</v>
      </c>
      <c r="DZ101" s="86">
        <v>3.0080420970916748</v>
      </c>
      <c r="EA101" s="86">
        <v>2.7930099964141846</v>
      </c>
      <c r="EB101" s="86">
        <v>3.4212839603424072</v>
      </c>
      <c r="EC101" s="86">
        <v>5.2246260643005371</v>
      </c>
      <c r="ED101" s="86">
        <v>4.8967065811157227</v>
      </c>
      <c r="EE101" s="86">
        <v>3.7917604446411133</v>
      </c>
      <c r="EF101" s="86">
        <v>3.5454130172729492</v>
      </c>
      <c r="EG101" s="86">
        <v>3.5033137798309326</v>
      </c>
      <c r="EH101" s="86">
        <v>2.3846733570098877</v>
      </c>
      <c r="EI101" s="86">
        <v>2.0536873340606689</v>
      </c>
      <c r="EJ101" s="86">
        <v>2.7770082950592041</v>
      </c>
      <c r="EK101" s="86">
        <v>1.6133390665054321</v>
      </c>
      <c r="EL101" s="86">
        <v>0.14689986407756805</v>
      </c>
      <c r="EM101" s="86">
        <v>-0.15880468487739563</v>
      </c>
      <c r="EN101" s="86">
        <v>0.48808223009109497</v>
      </c>
      <c r="EO101" s="86">
        <v>1.654344916343689</v>
      </c>
      <c r="EP101" s="86">
        <v>2.1173319816589355</v>
      </c>
      <c r="EQ101" s="86">
        <v>5.2576665878295898</v>
      </c>
      <c r="ER101" s="86">
        <v>5.4361515045166016</v>
      </c>
      <c r="ES101" s="86">
        <v>5.1123166084289551</v>
      </c>
      <c r="ET101" s="86">
        <v>3.3871924877166748</v>
      </c>
      <c r="EU101" s="86">
        <v>3.351067066192627</v>
      </c>
      <c r="EV101" s="86">
        <v>2.622917652130127</v>
      </c>
      <c r="EW101" s="86">
        <v>56.221340179443359</v>
      </c>
      <c r="EX101" s="86">
        <v>55.328311920166016</v>
      </c>
      <c r="EY101" s="86">
        <v>54.468986511230469</v>
      </c>
      <c r="EZ101" s="86">
        <v>53.76458740234375</v>
      </c>
      <c r="FA101" s="86">
        <v>53.287803649902344</v>
      </c>
      <c r="FB101" s="86">
        <v>52.816047668457031</v>
      </c>
      <c r="FC101" s="86">
        <v>52.589340209960938</v>
      </c>
      <c r="FD101" s="86">
        <v>52.843132019042969</v>
      </c>
      <c r="FE101" s="86">
        <v>56.292781829833984</v>
      </c>
      <c r="FF101" s="86">
        <v>61.044685363769531</v>
      </c>
      <c r="FG101" s="86">
        <v>65.217216491699219</v>
      </c>
      <c r="FH101" s="86">
        <v>68.660736083984375</v>
      </c>
      <c r="FI101" s="86">
        <v>71.411689758300781</v>
      </c>
      <c r="FJ101" s="86">
        <v>73.70794677734375</v>
      </c>
      <c r="FK101" s="86">
        <v>74.964019775390625</v>
      </c>
      <c r="FL101" s="86">
        <v>75.331626892089844</v>
      </c>
      <c r="FM101" s="86">
        <v>74.464111328125</v>
      </c>
      <c r="FN101" s="86">
        <v>71.568504333496094</v>
      </c>
      <c r="FO101" s="86">
        <v>67.073654174804688</v>
      </c>
      <c r="FP101" s="86">
        <v>64.132652282714844</v>
      </c>
      <c r="FQ101" s="86">
        <v>62.107452392578125</v>
      </c>
      <c r="FR101" s="86">
        <v>60.295730590820313</v>
      </c>
      <c r="FS101" s="86">
        <v>58.945079803466797</v>
      </c>
      <c r="FT101" s="86">
        <v>57.551826477050781</v>
      </c>
      <c r="FU101" s="86">
        <v>1.3130022287368774</v>
      </c>
      <c r="FV101" s="86">
        <v>1.5475568771362305</v>
      </c>
      <c r="FW101" s="86">
        <v>1.3409215211868286</v>
      </c>
      <c r="FX101" s="86">
        <v>142.45956420898438</v>
      </c>
      <c r="FY101" s="86">
        <v>1</v>
      </c>
    </row>
    <row r="102" spans="1:181" x14ac:dyDescent="0.25">
      <c r="A102" t="s">
        <v>186</v>
      </c>
      <c r="B102" t="s">
        <v>236</v>
      </c>
      <c r="C102" t="s">
        <v>2</v>
      </c>
      <c r="D102" t="s">
        <v>202</v>
      </c>
      <c r="E102" t="s">
        <v>241</v>
      </c>
      <c r="F102" t="s">
        <v>1</v>
      </c>
      <c r="G102" t="s">
        <v>200</v>
      </c>
      <c r="H102" s="86">
        <v>4483</v>
      </c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>
        <v>60.525485992431641</v>
      </c>
      <c r="FY102" s="86">
        <v>0</v>
      </c>
    </row>
    <row r="103" spans="1:181" x14ac:dyDescent="0.25">
      <c r="A103" t="s">
        <v>186</v>
      </c>
      <c r="B103" t="s">
        <v>236</v>
      </c>
      <c r="C103" t="s">
        <v>2</v>
      </c>
      <c r="D103" t="s">
        <v>202</v>
      </c>
      <c r="E103" t="s">
        <v>241</v>
      </c>
      <c r="F103" t="s">
        <v>1</v>
      </c>
      <c r="G103" t="s">
        <v>1</v>
      </c>
      <c r="H103" s="86">
        <v>26112</v>
      </c>
      <c r="I103" s="86">
        <v>35.410896301269531</v>
      </c>
      <c r="J103" s="86">
        <v>33.090957641601563</v>
      </c>
      <c r="K103" s="86">
        <v>31.380708694458008</v>
      </c>
      <c r="L103" s="86">
        <v>30.616846084594727</v>
      </c>
      <c r="M103" s="86">
        <v>31.01234245300293</v>
      </c>
      <c r="N103" s="86">
        <v>31.910737991333008</v>
      </c>
      <c r="O103" s="86">
        <v>35.699630737304688</v>
      </c>
      <c r="P103" s="86">
        <v>39.853981018066406</v>
      </c>
      <c r="Q103" s="86">
        <v>39.555149078369141</v>
      </c>
      <c r="R103" s="86">
        <v>39.014919281005859</v>
      </c>
      <c r="S103" s="86">
        <v>40.286594390869141</v>
      </c>
      <c r="T103" s="86">
        <v>41.367866516113281</v>
      </c>
      <c r="U103" s="86">
        <v>39.507381439208984</v>
      </c>
      <c r="V103" s="86">
        <v>38.489913940429688</v>
      </c>
      <c r="W103" s="86">
        <v>38.442165374755859</v>
      </c>
      <c r="X103" s="86">
        <v>39.425384521484375</v>
      </c>
      <c r="Y103" s="86">
        <v>40.337135314941406</v>
      </c>
      <c r="Z103" s="86">
        <v>42.791774749755859</v>
      </c>
      <c r="AA103" s="86">
        <v>49.339500427246094</v>
      </c>
      <c r="AB103" s="86">
        <v>52.006927490234375</v>
      </c>
      <c r="AC103" s="86">
        <v>52.259761810302734</v>
      </c>
      <c r="AD103" s="86">
        <v>49.111053466796875</v>
      </c>
      <c r="AE103" s="86">
        <v>44.117034912109375</v>
      </c>
      <c r="AF103" s="86">
        <v>39.072254180908203</v>
      </c>
      <c r="AG103" s="86">
        <v>-1.7876310348510742</v>
      </c>
      <c r="AH103" s="86">
        <v>-1.488029956817627</v>
      </c>
      <c r="AI103" s="86">
        <v>-1.6750288009643555</v>
      </c>
      <c r="AJ103" s="86">
        <v>-0.77296406030654907</v>
      </c>
      <c r="AK103" s="86">
        <v>1.0287995338439941</v>
      </c>
      <c r="AL103" s="86">
        <v>0.59871500730514526</v>
      </c>
      <c r="AM103" s="86">
        <v>-0.41121488809585571</v>
      </c>
      <c r="AN103" s="86">
        <v>-0.42829489707946777</v>
      </c>
      <c r="AO103" s="86">
        <v>-0.99113094806671143</v>
      </c>
      <c r="AP103" s="86">
        <v>-2.2226104736328125</v>
      </c>
      <c r="AQ103" s="86">
        <v>-2.1797938346862793</v>
      </c>
      <c r="AR103" s="86">
        <v>-1.2895112037658691</v>
      </c>
      <c r="AS103" s="86">
        <v>-1.1367155313491821</v>
      </c>
      <c r="AT103" s="86">
        <v>-2.5784053802490234</v>
      </c>
      <c r="AU103" s="86">
        <v>-2.8869249820709229</v>
      </c>
      <c r="AV103" s="86">
        <v>-1.9377942085266113</v>
      </c>
      <c r="AW103" s="86">
        <v>-1.1326886415481567</v>
      </c>
      <c r="AX103" s="86">
        <v>-1.0041182041168213</v>
      </c>
      <c r="AY103" s="86">
        <v>0.52025389671325684</v>
      </c>
      <c r="AZ103" s="86">
        <v>-0.17120315134525299</v>
      </c>
      <c r="BA103" s="86">
        <v>-0.37651419639587402</v>
      </c>
      <c r="BB103" s="86">
        <v>-1.6864182949066162</v>
      </c>
      <c r="BC103" s="86">
        <v>-1.6150879859924316</v>
      </c>
      <c r="BD103" s="86">
        <v>-1.9988011121749878</v>
      </c>
      <c r="BE103" s="86">
        <v>-0.28341934084892273</v>
      </c>
      <c r="BF103" s="86">
        <v>-6.0343824326992035E-2</v>
      </c>
      <c r="BG103" s="86">
        <v>-0.29976823925971985</v>
      </c>
      <c r="BH103" s="86">
        <v>0.54361552000045776</v>
      </c>
      <c r="BI103" s="86">
        <v>2.3435263633728027</v>
      </c>
      <c r="BJ103" s="86">
        <v>1.939939022064209</v>
      </c>
      <c r="BK103" s="86">
        <v>0.9016459584236145</v>
      </c>
      <c r="BL103" s="86">
        <v>0.82645463943481445</v>
      </c>
      <c r="BM103" s="86">
        <v>0.37090826034545898</v>
      </c>
      <c r="BN103" s="86">
        <v>-0.86928004026412964</v>
      </c>
      <c r="BO103" s="86">
        <v>-0.86437642574310303</v>
      </c>
      <c r="BP103" s="86">
        <v>-6.1964858323335648E-3</v>
      </c>
      <c r="BQ103" s="86">
        <v>-0.36440232396125793</v>
      </c>
      <c r="BR103" s="86">
        <v>-1.7681033611297607</v>
      </c>
      <c r="BS103" s="86">
        <v>-2.0506889820098877</v>
      </c>
      <c r="BT103" s="86">
        <v>-1.1079233884811401</v>
      </c>
      <c r="BU103" s="86">
        <v>-0.23799072206020355</v>
      </c>
      <c r="BV103" s="86">
        <v>-1.7801549285650253E-2</v>
      </c>
      <c r="BW103" s="86">
        <v>1.9954526424407959</v>
      </c>
      <c r="BX103" s="86">
        <v>1.5161988735198975</v>
      </c>
      <c r="BY103" s="86">
        <v>1.2938525676727295</v>
      </c>
      <c r="BZ103" s="86">
        <v>-4.1410110890865326E-2</v>
      </c>
      <c r="CA103" s="86">
        <v>-7.3881417512893677E-2</v>
      </c>
      <c r="CB103" s="86">
        <v>-0.45465859770774841</v>
      </c>
      <c r="CC103" s="86">
        <v>0.75839310884475708</v>
      </c>
      <c r="CD103" s="86">
        <v>0.9284672737121582</v>
      </c>
      <c r="CE103" s="86">
        <v>0.65273302793502808</v>
      </c>
      <c r="CF103" s="86">
        <v>1.4554744958877563</v>
      </c>
      <c r="CG103" s="86">
        <v>3.2541022300720215</v>
      </c>
      <c r="CH103" s="86">
        <v>2.8688666820526123</v>
      </c>
      <c r="CI103" s="86">
        <v>1.8109294176101685</v>
      </c>
      <c r="CJ103" s="86">
        <v>1.6954903602600098</v>
      </c>
      <c r="CK103" s="86">
        <v>1.314252495765686</v>
      </c>
      <c r="CL103" s="86">
        <v>6.8032540380954742E-2</v>
      </c>
      <c r="CM103" s="86">
        <v>4.6677641570568085E-2</v>
      </c>
      <c r="CN103" s="86">
        <v>0.88262337446212769</v>
      </c>
      <c r="CO103" s="86">
        <v>0.17049941420555115</v>
      </c>
      <c r="CP103" s="86">
        <v>-1.2068907022476196</v>
      </c>
      <c r="CQ103" s="86">
        <v>-1.4715145826339722</v>
      </c>
      <c r="CR103" s="86">
        <v>-0.5331573486328125</v>
      </c>
      <c r="CS103" s="86">
        <v>0.38167431950569153</v>
      </c>
      <c r="CT103" s="86">
        <v>0.66531836986541748</v>
      </c>
      <c r="CU103" s="86">
        <v>3.0171709060668945</v>
      </c>
      <c r="CV103" s="86">
        <v>2.6848883628845215</v>
      </c>
      <c r="CW103" s="86">
        <v>2.4507434368133545</v>
      </c>
      <c r="CX103" s="86">
        <v>1.0979175567626953</v>
      </c>
      <c r="CY103" s="86">
        <v>0.99355357885360718</v>
      </c>
      <c r="CZ103" s="86">
        <v>0.61480981111526489</v>
      </c>
      <c r="DA103" s="86">
        <v>1.8002055883407593</v>
      </c>
      <c r="DB103" s="86">
        <v>1.9172784090042114</v>
      </c>
      <c r="DC103" s="86">
        <v>1.6052342653274536</v>
      </c>
      <c r="DD103" s="86">
        <v>2.3673334121704102</v>
      </c>
      <c r="DE103" s="86">
        <v>4.1646780967712402</v>
      </c>
      <c r="DF103" s="86">
        <v>3.7977943420410156</v>
      </c>
      <c r="DG103" s="86">
        <v>2.7202129364013672</v>
      </c>
      <c r="DH103" s="86">
        <v>2.5645260810852051</v>
      </c>
      <c r="DI103" s="86">
        <v>2.2575967311859131</v>
      </c>
      <c r="DJ103" s="86">
        <v>1.0053451061248779</v>
      </c>
      <c r="DK103" s="86">
        <v>0.95773172378540039</v>
      </c>
      <c r="DL103" s="86">
        <v>1.771443247795105</v>
      </c>
      <c r="DM103" s="86">
        <v>0.70540118217468262</v>
      </c>
      <c r="DN103" s="86">
        <v>-0.64567804336547852</v>
      </c>
      <c r="DO103" s="86">
        <v>-0.89234006404876709</v>
      </c>
      <c r="DP103" s="86">
        <v>4.1608650237321854E-2</v>
      </c>
      <c r="DQ103" s="86">
        <v>1.001339316368103</v>
      </c>
      <c r="DR103" s="86">
        <v>1.3484382629394531</v>
      </c>
      <c r="DS103" s="86">
        <v>4.0388889312744141</v>
      </c>
      <c r="DT103" s="86">
        <v>3.8535778522491455</v>
      </c>
      <c r="DU103" s="86">
        <v>3.6076343059539795</v>
      </c>
      <c r="DV103" s="86">
        <v>2.2372453212738037</v>
      </c>
      <c r="DW103" s="86">
        <v>2.0609886646270752</v>
      </c>
      <c r="DX103" s="86">
        <v>1.6842782497406006</v>
      </c>
      <c r="DY103" s="86">
        <v>3.3044173717498779</v>
      </c>
      <c r="DZ103" s="86">
        <v>3.3449645042419434</v>
      </c>
      <c r="EA103" s="86">
        <v>2.9804949760437012</v>
      </c>
      <c r="EB103" s="86">
        <v>3.683912992477417</v>
      </c>
      <c r="EC103" s="86">
        <v>5.4794049263000488</v>
      </c>
      <c r="ED103" s="86">
        <v>5.1390185356140137</v>
      </c>
      <c r="EE103" s="86">
        <v>4.033073902130127</v>
      </c>
      <c r="EF103" s="86">
        <v>3.8192756175994873</v>
      </c>
      <c r="EG103" s="86">
        <v>3.619636058807373</v>
      </c>
      <c r="EH103" s="86">
        <v>2.3586757183074951</v>
      </c>
      <c r="EI103" s="86">
        <v>2.2731490135192871</v>
      </c>
      <c r="EJ103" s="86">
        <v>3.054757833480835</v>
      </c>
      <c r="EK103" s="86">
        <v>1.4777143001556396</v>
      </c>
      <c r="EL103" s="86">
        <v>0.16462396085262299</v>
      </c>
      <c r="EM103" s="86">
        <v>-5.6104086339473724E-2</v>
      </c>
      <c r="EN103" s="86">
        <v>0.87147945165634155</v>
      </c>
      <c r="EO103" s="86">
        <v>1.896037220954895</v>
      </c>
      <c r="EP103" s="86">
        <v>2.3347549438476563</v>
      </c>
      <c r="EQ103" s="86">
        <v>5.5140881538391113</v>
      </c>
      <c r="ER103" s="86">
        <v>5.5409798622131348</v>
      </c>
      <c r="ES103" s="86">
        <v>5.2780013084411621</v>
      </c>
      <c r="ET103" s="86">
        <v>3.8822534084320068</v>
      </c>
      <c r="EU103" s="86">
        <v>3.6021952629089355</v>
      </c>
      <c r="EV103" s="86">
        <v>3.2284207344055176</v>
      </c>
      <c r="EW103" s="86">
        <v>56.388603210449219</v>
      </c>
      <c r="EX103" s="86">
        <v>55.509960174560547</v>
      </c>
      <c r="EY103" s="86">
        <v>54.646930694580078</v>
      </c>
      <c r="EZ103" s="86">
        <v>53.900741577148438</v>
      </c>
      <c r="FA103" s="86">
        <v>53.385349273681641</v>
      </c>
      <c r="FB103" s="86">
        <v>52.926296234130859</v>
      </c>
      <c r="FC103" s="86">
        <v>52.637783050537109</v>
      </c>
      <c r="FD103" s="86">
        <v>52.889591217041016</v>
      </c>
      <c r="FE103" s="86">
        <v>56.377895355224609</v>
      </c>
      <c r="FF103" s="86">
        <v>61.086807250976563</v>
      </c>
      <c r="FG103" s="86">
        <v>65.262542724609375</v>
      </c>
      <c r="FH103" s="86">
        <v>68.725135803222656</v>
      </c>
      <c r="FI103" s="86">
        <v>71.518501281738281</v>
      </c>
      <c r="FJ103" s="86">
        <v>73.762107849121094</v>
      </c>
      <c r="FK103" s="86">
        <v>75.075714111328125</v>
      </c>
      <c r="FL103" s="86">
        <v>75.508781433105469</v>
      </c>
      <c r="FM103" s="86">
        <v>74.706550598144531</v>
      </c>
      <c r="FN103" s="86">
        <v>71.908287048339844</v>
      </c>
      <c r="FO103" s="86">
        <v>67.4498291015625</v>
      </c>
      <c r="FP103" s="86">
        <v>64.436004638671875</v>
      </c>
      <c r="FQ103" s="86">
        <v>62.374237060546875</v>
      </c>
      <c r="FR103" s="86">
        <v>60.534141540527344</v>
      </c>
      <c r="FS103" s="86">
        <v>59.123867034912109</v>
      </c>
      <c r="FT103" s="86">
        <v>57.720401763916016</v>
      </c>
      <c r="FU103" s="86">
        <v>1.3273625373840332</v>
      </c>
      <c r="FV103" s="86">
        <v>1.5654664039611816</v>
      </c>
      <c r="FW103" s="86">
        <v>1.357207179069519</v>
      </c>
      <c r="FX103" s="86">
        <v>202.98506164550781</v>
      </c>
      <c r="FY103" s="86">
        <v>1</v>
      </c>
    </row>
    <row r="104" spans="1:181" x14ac:dyDescent="0.25">
      <c r="A104" t="s">
        <v>186</v>
      </c>
      <c r="B104" t="s">
        <v>236</v>
      </c>
      <c r="C104" t="s">
        <v>2</v>
      </c>
      <c r="D104" t="s">
        <v>202</v>
      </c>
      <c r="E104" t="s">
        <v>241</v>
      </c>
      <c r="F104" t="s">
        <v>178</v>
      </c>
      <c r="G104" t="s">
        <v>1</v>
      </c>
      <c r="H104" s="86">
        <v>14315</v>
      </c>
      <c r="I104" s="86">
        <v>17.327482223510742</v>
      </c>
      <c r="J104" s="86">
        <v>16.005290985107422</v>
      </c>
      <c r="K104" s="86">
        <v>14.967753410339355</v>
      </c>
      <c r="L104" s="86">
        <v>14.32792854309082</v>
      </c>
      <c r="M104" s="86">
        <v>14.371572494506836</v>
      </c>
      <c r="N104" s="86">
        <v>14.862590789794922</v>
      </c>
      <c r="O104" s="86">
        <v>17.09214973449707</v>
      </c>
      <c r="P104" s="86">
        <v>20.036470413208008</v>
      </c>
      <c r="Q104" s="86">
        <v>19.943813323974609</v>
      </c>
      <c r="R104" s="86">
        <v>19.865030288696289</v>
      </c>
      <c r="S104" s="86">
        <v>20.517866134643555</v>
      </c>
      <c r="T104" s="86">
        <v>21.181644439697266</v>
      </c>
      <c r="U104" s="86">
        <v>20.846036911010742</v>
      </c>
      <c r="V104" s="86">
        <v>20.104497909545898</v>
      </c>
      <c r="W104" s="86">
        <v>20.141656875610352</v>
      </c>
      <c r="X104" s="86">
        <v>20.330905914306641</v>
      </c>
      <c r="Y104" s="86">
        <v>20.672874450683594</v>
      </c>
      <c r="Z104" s="86">
        <v>22.089138031005859</v>
      </c>
      <c r="AA104" s="86">
        <v>24.761369705200195</v>
      </c>
      <c r="AB104" s="86">
        <v>26.314579010009766</v>
      </c>
      <c r="AC104" s="86">
        <v>26.732126235961914</v>
      </c>
      <c r="AD104" s="86">
        <v>25.368843078613281</v>
      </c>
      <c r="AE104" s="86">
        <v>22.841848373413086</v>
      </c>
      <c r="AF104" s="86">
        <v>19.595127105712891</v>
      </c>
      <c r="AG104" s="86">
        <v>-1.4937155246734619</v>
      </c>
      <c r="AH104" s="86">
        <v>-1.3596391677856445</v>
      </c>
      <c r="AI104" s="86">
        <v>-1.4075270891189575</v>
      </c>
      <c r="AJ104" s="86">
        <v>-1.3931032419204712</v>
      </c>
      <c r="AK104" s="86">
        <v>-0.50955355167388916</v>
      </c>
      <c r="AL104" s="86">
        <v>-0.83109438419342041</v>
      </c>
      <c r="AM104" s="86">
        <v>-0.61116057634353638</v>
      </c>
      <c r="AN104" s="86">
        <v>-0.83349287509918213</v>
      </c>
      <c r="AO104" s="86">
        <v>-0.73427414894104004</v>
      </c>
      <c r="AP104" s="86">
        <v>-1.3119125366210938</v>
      </c>
      <c r="AQ104" s="86">
        <v>-1.8783512115478516</v>
      </c>
      <c r="AR104" s="86">
        <v>-1.3779338598251343</v>
      </c>
      <c r="AS104" s="86">
        <v>-1.1262617111206055</v>
      </c>
      <c r="AT104" s="86">
        <v>-2.03424072265625</v>
      </c>
      <c r="AU104" s="86">
        <v>-1.9485411643981934</v>
      </c>
      <c r="AV104" s="86">
        <v>-1.5684061050415039</v>
      </c>
      <c r="AW104" s="86">
        <v>-1.2010853290557861</v>
      </c>
      <c r="AX104" s="86">
        <v>-1.313912034034729</v>
      </c>
      <c r="AY104" s="86">
        <v>-0.81815803050994873</v>
      </c>
      <c r="AZ104" s="86">
        <v>-1.5160634517669678</v>
      </c>
      <c r="BA104" s="86">
        <v>-1.0934226512908936</v>
      </c>
      <c r="BB104" s="86">
        <v>-1.2430709600448608</v>
      </c>
      <c r="BC104" s="86">
        <v>-1.8348325490951538</v>
      </c>
      <c r="BD104" s="86">
        <v>-2.3282687664031982</v>
      </c>
      <c r="BE104" s="86">
        <v>-1.0206085443496704</v>
      </c>
      <c r="BF104" s="86">
        <v>-0.90711146593093872</v>
      </c>
      <c r="BG104" s="86">
        <v>-0.97411149740219116</v>
      </c>
      <c r="BH104" s="86">
        <v>-0.9755280613899231</v>
      </c>
      <c r="BI104" s="86">
        <v>2.75457464158535E-2</v>
      </c>
      <c r="BJ104" s="86">
        <v>-0.26200681924819946</v>
      </c>
      <c r="BK104" s="86">
        <v>-1.5969634056091309E-2</v>
      </c>
      <c r="BL104" s="86">
        <v>-0.22337685525417328</v>
      </c>
      <c r="BM104" s="86">
        <v>-0.13324195146560669</v>
      </c>
      <c r="BN104" s="86">
        <v>-0.752269446849823</v>
      </c>
      <c r="BO104" s="86">
        <v>-1.3587838411331177</v>
      </c>
      <c r="BP104" s="86">
        <v>-0.91797065734863281</v>
      </c>
      <c r="BQ104" s="86">
        <v>-0.66670936346054077</v>
      </c>
      <c r="BR104" s="86">
        <v>-1.5532815456390381</v>
      </c>
      <c r="BS104" s="86">
        <v>-1.4484709501266479</v>
      </c>
      <c r="BT104" s="86">
        <v>-1.0643372535705566</v>
      </c>
      <c r="BU104" s="86">
        <v>-0.52819633483886719</v>
      </c>
      <c r="BV104" s="86">
        <v>-0.60149568319320679</v>
      </c>
      <c r="BW104" s="86">
        <v>-3.7142127752304077E-2</v>
      </c>
      <c r="BX104" s="86">
        <v>-0.68368875980377197</v>
      </c>
      <c r="BY104" s="86">
        <v>-0.25497090816497803</v>
      </c>
      <c r="BZ104" s="86">
        <v>-0.48429754376411438</v>
      </c>
      <c r="CA104" s="86">
        <v>-1.2485513687133789</v>
      </c>
      <c r="CB104" s="86">
        <v>-1.7375048398971558</v>
      </c>
      <c r="CC104" s="86">
        <v>-0.6929360032081604</v>
      </c>
      <c r="CD104" s="86">
        <v>-0.59369218349456787</v>
      </c>
      <c r="CE104" s="86">
        <v>-0.67392915487289429</v>
      </c>
      <c r="CF104" s="86">
        <v>-0.68631672859191895</v>
      </c>
      <c r="CG104" s="86">
        <v>0.39953908324241638</v>
      </c>
      <c r="CH104" s="86">
        <v>0.13214148581027985</v>
      </c>
      <c r="CI104" s="86">
        <v>0.39625781774520874</v>
      </c>
      <c r="CJ104" s="86">
        <v>0.19918766617774963</v>
      </c>
      <c r="CK104" s="86">
        <v>0.28303110599517822</v>
      </c>
      <c r="CL104" s="86">
        <v>-0.36466237902641296</v>
      </c>
      <c r="CM104" s="86">
        <v>-0.99893307685852051</v>
      </c>
      <c r="CN104" s="86">
        <v>-0.59940159320831299</v>
      </c>
      <c r="CO104" s="86">
        <v>-0.34842488169670105</v>
      </c>
      <c r="CP104" s="86">
        <v>-1.2201706171035767</v>
      </c>
      <c r="CQ104" s="86">
        <v>-1.1021237373352051</v>
      </c>
      <c r="CR104" s="86">
        <v>-0.71522057056427002</v>
      </c>
      <c r="CS104" s="86">
        <v>-6.2155436724424362E-2</v>
      </c>
      <c r="CT104" s="86">
        <v>-0.10807829350233078</v>
      </c>
      <c r="CU104" s="86">
        <v>0.50378710031509399</v>
      </c>
      <c r="CV104" s="86">
        <v>-0.10718866437673569</v>
      </c>
      <c r="CW104" s="86">
        <v>0.32573816180229187</v>
      </c>
      <c r="CX104" s="86">
        <v>4.1226625442504883E-2</v>
      </c>
      <c r="CY104" s="86">
        <v>-0.8424949049949646</v>
      </c>
      <c r="CZ104" s="86">
        <v>-1.3283435106277466</v>
      </c>
      <c r="DA104" s="86">
        <v>-0.36526352167129517</v>
      </c>
      <c r="DB104" s="86">
        <v>-0.28027290105819702</v>
      </c>
      <c r="DC104" s="86">
        <v>-0.3737468421459198</v>
      </c>
      <c r="DD104" s="86">
        <v>-0.39710542559623718</v>
      </c>
      <c r="DE104" s="86">
        <v>0.77153241634368896</v>
      </c>
      <c r="DF104" s="86">
        <v>0.52628982067108154</v>
      </c>
      <c r="DG104" s="86">
        <v>0.80848526954650879</v>
      </c>
      <c r="DH104" s="86">
        <v>0.62175220251083374</v>
      </c>
      <c r="DI104" s="86">
        <v>0.69930416345596313</v>
      </c>
      <c r="DJ104" s="86">
        <v>2.2944711148738861E-2</v>
      </c>
      <c r="DK104" s="86">
        <v>-0.63908231258392334</v>
      </c>
      <c r="DL104" s="86">
        <v>-0.28083249926567078</v>
      </c>
      <c r="DM104" s="86">
        <v>-3.0140377581119537E-2</v>
      </c>
      <c r="DN104" s="86">
        <v>-0.88705968856811523</v>
      </c>
      <c r="DO104" s="86">
        <v>-0.75577658414840698</v>
      </c>
      <c r="DP104" s="86">
        <v>-0.36610394716262817</v>
      </c>
      <c r="DQ104" s="86">
        <v>0.40388545393943787</v>
      </c>
      <c r="DR104" s="86">
        <v>0.38533911108970642</v>
      </c>
      <c r="DS104" s="86">
        <v>1.0447163581848145</v>
      </c>
      <c r="DT104" s="86">
        <v>0.46931144595146179</v>
      </c>
      <c r="DU104" s="86">
        <v>0.90644723176956177</v>
      </c>
      <c r="DV104" s="86">
        <v>0.56675076484680176</v>
      </c>
      <c r="DW104" s="86">
        <v>-0.43643838167190552</v>
      </c>
      <c r="DX104" s="86">
        <v>-0.9191821813583374</v>
      </c>
      <c r="DY104" s="86">
        <v>0.10784350335597992</v>
      </c>
      <c r="DZ104" s="86">
        <v>0.17225480079650879</v>
      </c>
      <c r="EA104" s="86">
        <v>5.9668753296136856E-2</v>
      </c>
      <c r="EB104" s="86">
        <v>2.0469782873988152E-2</v>
      </c>
      <c r="EC104" s="86">
        <v>1.3086316585540771</v>
      </c>
      <c r="ED104" s="86">
        <v>1.0953773260116577</v>
      </c>
      <c r="EE104" s="86">
        <v>1.4036762714385986</v>
      </c>
      <c r="EF104" s="86">
        <v>1.2318682670593262</v>
      </c>
      <c r="EG104" s="86">
        <v>1.3003363609313965</v>
      </c>
      <c r="EH104" s="86">
        <v>0.58258777856826782</v>
      </c>
      <c r="EI104" s="86">
        <v>-0.11951499432325363</v>
      </c>
      <c r="EJ104" s="86">
        <v>0.1791306734085083</v>
      </c>
      <c r="EK104" s="86">
        <v>0.42941188812255859</v>
      </c>
      <c r="EL104" s="86">
        <v>-0.40610042214393616</v>
      </c>
      <c r="EM104" s="86">
        <v>-0.25570628046989441</v>
      </c>
      <c r="EN104" s="86">
        <v>0.13796500861644745</v>
      </c>
      <c r="EO104" s="86">
        <v>1.0767744779586792</v>
      </c>
      <c r="EP104" s="86">
        <v>1.0977554321289063</v>
      </c>
      <c r="EQ104" s="86">
        <v>1.8257322311401367</v>
      </c>
      <c r="ER104" s="86">
        <v>1.3016860485076904</v>
      </c>
      <c r="ES104" s="86">
        <v>1.7448989152908325</v>
      </c>
      <c r="ET104" s="86">
        <v>1.3255242109298706</v>
      </c>
      <c r="EU104" s="86">
        <v>0.14984270930290222</v>
      </c>
      <c r="EV104" s="86">
        <v>-0.32841825485229492</v>
      </c>
      <c r="EW104" s="86">
        <v>57.405010223388672</v>
      </c>
      <c r="EX104" s="86">
        <v>56.554149627685547</v>
      </c>
      <c r="EY104" s="86">
        <v>55.654224395751953</v>
      </c>
      <c r="EZ104" s="86">
        <v>54.945083618164063</v>
      </c>
      <c r="FA104" s="86">
        <v>54.539516448974609</v>
      </c>
      <c r="FB104" s="86">
        <v>54.294742584228516</v>
      </c>
      <c r="FC104" s="86">
        <v>54.106990814208984</v>
      </c>
      <c r="FD104" s="86">
        <v>54.649250030517578</v>
      </c>
      <c r="FE104" s="86">
        <v>58.060279846191406</v>
      </c>
      <c r="FF104" s="86">
        <v>62.124603271484375</v>
      </c>
      <c r="FG104" s="86">
        <v>65.651496887207031</v>
      </c>
      <c r="FH104" s="86">
        <v>68.704902648925781</v>
      </c>
      <c r="FI104" s="86">
        <v>71.404350280761719</v>
      </c>
      <c r="FJ104" s="86">
        <v>73.403923034667969</v>
      </c>
      <c r="FK104" s="86">
        <v>74.784835815429688</v>
      </c>
      <c r="FL104" s="86">
        <v>74.939888000488281</v>
      </c>
      <c r="FM104" s="86">
        <v>73.980857849121094</v>
      </c>
      <c r="FN104" s="86">
        <v>71.131332397460938</v>
      </c>
      <c r="FO104" s="86">
        <v>66.866004943847656</v>
      </c>
      <c r="FP104" s="86">
        <v>64.255500793457031</v>
      </c>
      <c r="FQ104" s="86">
        <v>62.379920959472656</v>
      </c>
      <c r="FR104" s="86">
        <v>60.834739685058594</v>
      </c>
      <c r="FS104" s="86">
        <v>59.634433746337891</v>
      </c>
      <c r="FT104" s="86">
        <v>58.509479522705078</v>
      </c>
      <c r="FU104" s="86">
        <v>0.4320976734161377</v>
      </c>
      <c r="FV104" s="86">
        <v>0.94893127679824829</v>
      </c>
      <c r="FW104" s="86">
        <v>0.41572469472885132</v>
      </c>
      <c r="FX104" s="86">
        <v>133.04347229003906</v>
      </c>
      <c r="FY104" s="86">
        <v>1</v>
      </c>
    </row>
    <row r="105" spans="1:181" x14ac:dyDescent="0.25">
      <c r="A105" t="s">
        <v>186</v>
      </c>
      <c r="B105" t="s">
        <v>236</v>
      </c>
      <c r="C105" t="s">
        <v>2</v>
      </c>
      <c r="D105" t="s">
        <v>202</v>
      </c>
      <c r="E105" t="s">
        <v>241</v>
      </c>
      <c r="F105" t="s">
        <v>179</v>
      </c>
      <c r="G105" t="s">
        <v>1</v>
      </c>
      <c r="H105" s="86">
        <v>1747</v>
      </c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>
        <v>12.490908622741699</v>
      </c>
      <c r="FY105" s="86">
        <v>0</v>
      </c>
    </row>
    <row r="106" spans="1:181" x14ac:dyDescent="0.25">
      <c r="A106" t="s">
        <v>186</v>
      </c>
      <c r="B106" t="s">
        <v>236</v>
      </c>
      <c r="C106" t="s">
        <v>2</v>
      </c>
      <c r="D106" t="s">
        <v>202</v>
      </c>
      <c r="E106" t="s">
        <v>241</v>
      </c>
      <c r="F106" t="s">
        <v>180</v>
      </c>
      <c r="G106" t="s">
        <v>1</v>
      </c>
      <c r="H106" s="86">
        <v>1009</v>
      </c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86"/>
      <c r="BX106" s="86"/>
      <c r="BY106" s="86"/>
      <c r="BZ106" s="86"/>
      <c r="CA106" s="86"/>
      <c r="CB106" s="86"/>
      <c r="CC106" s="86"/>
      <c r="CD106" s="86"/>
      <c r="CE106" s="86"/>
      <c r="CF106" s="86"/>
      <c r="CG106" s="86"/>
      <c r="CH106" s="86"/>
      <c r="CI106" s="86"/>
      <c r="CJ106" s="86"/>
      <c r="CK106" s="86"/>
      <c r="CL106" s="86"/>
      <c r="CM106" s="86"/>
      <c r="CN106" s="86"/>
      <c r="CO106" s="86"/>
      <c r="CP106" s="86"/>
      <c r="CQ106" s="86"/>
      <c r="CR106" s="86"/>
      <c r="CS106" s="86"/>
      <c r="CT106" s="86"/>
      <c r="CU106" s="86"/>
      <c r="CV106" s="86"/>
      <c r="CW106" s="86"/>
      <c r="CX106" s="86"/>
      <c r="CY106" s="86"/>
      <c r="CZ106" s="86"/>
      <c r="DA106" s="86"/>
      <c r="DB106" s="86"/>
      <c r="DC106" s="86"/>
      <c r="DD106" s="86"/>
      <c r="DE106" s="86"/>
      <c r="DF106" s="86"/>
      <c r="DG106" s="86"/>
      <c r="DH106" s="86"/>
      <c r="DI106" s="86"/>
      <c r="DJ106" s="86"/>
      <c r="DK106" s="86"/>
      <c r="DL106" s="86"/>
      <c r="DM106" s="86"/>
      <c r="DN106" s="86"/>
      <c r="DO106" s="86"/>
      <c r="DP106" s="86"/>
      <c r="DQ106" s="86"/>
      <c r="DR106" s="86"/>
      <c r="DS106" s="86"/>
      <c r="DT106" s="86"/>
      <c r="DU106" s="86"/>
      <c r="DV106" s="86"/>
      <c r="DW106" s="86"/>
      <c r="DX106" s="86"/>
      <c r="DY106" s="86"/>
      <c r="DZ106" s="86"/>
      <c r="EA106" s="86"/>
      <c r="EB106" s="86"/>
      <c r="EC106" s="86"/>
      <c r="ED106" s="86"/>
      <c r="EE106" s="86"/>
      <c r="EF106" s="86"/>
      <c r="EG106" s="86"/>
      <c r="EH106" s="86"/>
      <c r="EI106" s="86"/>
      <c r="EJ106" s="86"/>
      <c r="EK106" s="86"/>
      <c r="EL106" s="86"/>
      <c r="EM106" s="86"/>
      <c r="EN106" s="86"/>
      <c r="EO106" s="86"/>
      <c r="EP106" s="86"/>
      <c r="EQ106" s="86"/>
      <c r="ER106" s="86"/>
      <c r="ES106" s="86"/>
      <c r="ET106" s="86"/>
      <c r="EU106" s="86"/>
      <c r="EV106" s="86"/>
      <c r="EW106" s="86"/>
      <c r="EX106" s="86"/>
      <c r="EY106" s="86"/>
      <c r="EZ106" s="86"/>
      <c r="FA106" s="86"/>
      <c r="FB106" s="86"/>
      <c r="FC106" s="86"/>
      <c r="FD106" s="86"/>
      <c r="FE106" s="86"/>
      <c r="FF106" s="86"/>
      <c r="FG106" s="86"/>
      <c r="FH106" s="86"/>
      <c r="FI106" s="86"/>
      <c r="FJ106" s="86"/>
      <c r="FK106" s="86"/>
      <c r="FL106" s="86"/>
      <c r="FM106" s="86"/>
      <c r="FN106" s="86"/>
      <c r="FO106" s="86"/>
      <c r="FP106" s="86"/>
      <c r="FQ106" s="86"/>
      <c r="FR106" s="86"/>
      <c r="FS106" s="86"/>
      <c r="FT106" s="86"/>
      <c r="FU106" s="86"/>
      <c r="FV106" s="86"/>
      <c r="FW106" s="86"/>
      <c r="FX106" s="86">
        <v>7.8714284896850586</v>
      </c>
      <c r="FY106" s="86">
        <v>0</v>
      </c>
    </row>
    <row r="107" spans="1:181" x14ac:dyDescent="0.25">
      <c r="A107" t="s">
        <v>186</v>
      </c>
      <c r="B107" t="s">
        <v>236</v>
      </c>
      <c r="C107" t="s">
        <v>2</v>
      </c>
      <c r="D107" t="s">
        <v>202</v>
      </c>
      <c r="E107" t="s">
        <v>241</v>
      </c>
      <c r="F107" t="s">
        <v>181</v>
      </c>
      <c r="G107" t="s">
        <v>1</v>
      </c>
      <c r="H107" s="86">
        <v>469</v>
      </c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  <c r="CL107" s="86"/>
      <c r="CM107" s="86"/>
      <c r="CN107" s="86"/>
      <c r="CO107" s="86"/>
      <c r="CP107" s="86"/>
      <c r="CQ107" s="86"/>
      <c r="CR107" s="86"/>
      <c r="CS107" s="86"/>
      <c r="CT107" s="86"/>
      <c r="CU107" s="86"/>
      <c r="CV107" s="86"/>
      <c r="CW107" s="86"/>
      <c r="CX107" s="86"/>
      <c r="CY107" s="86"/>
      <c r="CZ107" s="86"/>
      <c r="DA107" s="86"/>
      <c r="DB107" s="86"/>
      <c r="DC107" s="86"/>
      <c r="DD107" s="86"/>
      <c r="DE107" s="86"/>
      <c r="DF107" s="86"/>
      <c r="DG107" s="86"/>
      <c r="DH107" s="86"/>
      <c r="DI107" s="86"/>
      <c r="DJ107" s="86"/>
      <c r="DK107" s="86"/>
      <c r="DL107" s="86"/>
      <c r="DM107" s="86"/>
      <c r="DN107" s="86"/>
      <c r="DO107" s="86"/>
      <c r="DP107" s="86"/>
      <c r="DQ107" s="86"/>
      <c r="DR107" s="86"/>
      <c r="DS107" s="86"/>
      <c r="DT107" s="86"/>
      <c r="DU107" s="86"/>
      <c r="DV107" s="86"/>
      <c r="DW107" s="86"/>
      <c r="DX107" s="86"/>
      <c r="DY107" s="86"/>
      <c r="DZ107" s="86"/>
      <c r="EA107" s="86"/>
      <c r="EB107" s="86"/>
      <c r="EC107" s="86"/>
      <c r="ED107" s="86"/>
      <c r="EE107" s="86"/>
      <c r="EF107" s="86"/>
      <c r="EG107" s="86"/>
      <c r="EH107" s="86"/>
      <c r="EI107" s="86"/>
      <c r="EJ107" s="86"/>
      <c r="EK107" s="86"/>
      <c r="EL107" s="86"/>
      <c r="EM107" s="86"/>
      <c r="EN107" s="86"/>
      <c r="EO107" s="86"/>
      <c r="EP107" s="86"/>
      <c r="EQ107" s="86"/>
      <c r="ER107" s="86"/>
      <c r="ES107" s="86"/>
      <c r="ET107" s="86"/>
      <c r="EU107" s="86"/>
      <c r="EV107" s="86"/>
      <c r="EW107" s="86"/>
      <c r="EX107" s="86"/>
      <c r="EY107" s="86"/>
      <c r="EZ107" s="86"/>
      <c r="FA107" s="86"/>
      <c r="FB107" s="86"/>
      <c r="FC107" s="86"/>
      <c r="FD107" s="86"/>
      <c r="FE107" s="86"/>
      <c r="FF107" s="86"/>
      <c r="FG107" s="86"/>
      <c r="FH107" s="86"/>
      <c r="FI107" s="86"/>
      <c r="FJ107" s="86"/>
      <c r="FK107" s="86"/>
      <c r="FL107" s="86"/>
      <c r="FM107" s="86"/>
      <c r="FN107" s="86"/>
      <c r="FO107" s="86"/>
      <c r="FP107" s="86"/>
      <c r="FQ107" s="86"/>
      <c r="FR107" s="86"/>
      <c r="FS107" s="86"/>
      <c r="FT107" s="86"/>
      <c r="FU107" s="86"/>
      <c r="FV107" s="86"/>
      <c r="FW107" s="86"/>
      <c r="FX107" s="86">
        <v>5.4881424903869629</v>
      </c>
      <c r="FY107" s="86">
        <v>0</v>
      </c>
    </row>
    <row r="108" spans="1:181" x14ac:dyDescent="0.25">
      <c r="A108" t="s">
        <v>186</v>
      </c>
      <c r="B108" t="s">
        <v>236</v>
      </c>
      <c r="C108" t="s">
        <v>2</v>
      </c>
      <c r="D108" t="s">
        <v>202</v>
      </c>
      <c r="E108" t="s">
        <v>241</v>
      </c>
      <c r="F108" t="s">
        <v>182</v>
      </c>
      <c r="G108" t="s">
        <v>1</v>
      </c>
      <c r="H108" s="86">
        <v>2452</v>
      </c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6"/>
      <c r="CV108" s="86"/>
      <c r="CW108" s="86"/>
      <c r="CX108" s="86"/>
      <c r="CY108" s="86"/>
      <c r="CZ108" s="86"/>
      <c r="DA108" s="86"/>
      <c r="DB108" s="86"/>
      <c r="DC108" s="86"/>
      <c r="DD108" s="86"/>
      <c r="DE108" s="86"/>
      <c r="DF108" s="86"/>
      <c r="DG108" s="86"/>
      <c r="DH108" s="86"/>
      <c r="DI108" s="86"/>
      <c r="DJ108" s="86"/>
      <c r="DK108" s="86"/>
      <c r="DL108" s="86"/>
      <c r="DM108" s="86"/>
      <c r="DN108" s="86"/>
      <c r="DO108" s="86"/>
      <c r="DP108" s="86"/>
      <c r="DQ108" s="86"/>
      <c r="DR108" s="86"/>
      <c r="DS108" s="86"/>
      <c r="DT108" s="86"/>
      <c r="DU108" s="86"/>
      <c r="DV108" s="86"/>
      <c r="DW108" s="86"/>
      <c r="DX108" s="86"/>
      <c r="DY108" s="86"/>
      <c r="DZ108" s="86"/>
      <c r="EA108" s="86"/>
      <c r="EB108" s="86"/>
      <c r="EC108" s="86"/>
      <c r="ED108" s="86"/>
      <c r="EE108" s="86"/>
      <c r="EF108" s="86"/>
      <c r="EG108" s="86"/>
      <c r="EH108" s="86"/>
      <c r="EI108" s="86"/>
      <c r="EJ108" s="86"/>
      <c r="EK108" s="86"/>
      <c r="EL108" s="86"/>
      <c r="EM108" s="86"/>
      <c r="EN108" s="86"/>
      <c r="EO108" s="86"/>
      <c r="EP108" s="86"/>
      <c r="EQ108" s="86"/>
      <c r="ER108" s="86"/>
      <c r="ES108" s="86"/>
      <c r="ET108" s="86"/>
      <c r="EU108" s="86"/>
      <c r="EV108" s="86"/>
      <c r="EW108" s="86"/>
      <c r="EX108" s="86"/>
      <c r="EY108" s="86"/>
      <c r="EZ108" s="86"/>
      <c r="FA108" s="86"/>
      <c r="FB108" s="86"/>
      <c r="FC108" s="86"/>
      <c r="FD108" s="86"/>
      <c r="FE108" s="86"/>
      <c r="FF108" s="86"/>
      <c r="FG108" s="86"/>
      <c r="FH108" s="86"/>
      <c r="FI108" s="86"/>
      <c r="FJ108" s="86"/>
      <c r="FK108" s="86"/>
      <c r="FL108" s="86"/>
      <c r="FM108" s="86"/>
      <c r="FN108" s="86"/>
      <c r="FO108" s="86"/>
      <c r="FP108" s="86"/>
      <c r="FQ108" s="86"/>
      <c r="FR108" s="86"/>
      <c r="FS108" s="86"/>
      <c r="FT108" s="86"/>
      <c r="FU108" s="86"/>
      <c r="FV108" s="86"/>
      <c r="FW108" s="86"/>
      <c r="FX108" s="86">
        <v>11.47826099395752</v>
      </c>
      <c r="FY108" s="86">
        <v>0</v>
      </c>
    </row>
    <row r="109" spans="1:181" x14ac:dyDescent="0.25">
      <c r="A109" t="s">
        <v>186</v>
      </c>
      <c r="B109" t="s">
        <v>236</v>
      </c>
      <c r="C109" t="s">
        <v>2</v>
      </c>
      <c r="D109" t="s">
        <v>202</v>
      </c>
      <c r="E109" t="s">
        <v>241</v>
      </c>
      <c r="F109" t="s">
        <v>183</v>
      </c>
      <c r="G109" t="s">
        <v>1</v>
      </c>
      <c r="H109" s="86">
        <v>3106</v>
      </c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6"/>
      <c r="CV109" s="86"/>
      <c r="CW109" s="86"/>
      <c r="CX109" s="86"/>
      <c r="CY109" s="86"/>
      <c r="CZ109" s="86"/>
      <c r="DA109" s="86"/>
      <c r="DB109" s="86"/>
      <c r="DC109" s="86"/>
      <c r="DD109" s="86"/>
      <c r="DE109" s="86"/>
      <c r="DF109" s="86"/>
      <c r="DG109" s="86"/>
      <c r="DH109" s="86"/>
      <c r="DI109" s="86"/>
      <c r="DJ109" s="86"/>
      <c r="DK109" s="86"/>
      <c r="DL109" s="86"/>
      <c r="DM109" s="86"/>
      <c r="DN109" s="86"/>
      <c r="DO109" s="86"/>
      <c r="DP109" s="86"/>
      <c r="DQ109" s="86"/>
      <c r="DR109" s="86"/>
      <c r="DS109" s="86"/>
      <c r="DT109" s="86"/>
      <c r="DU109" s="86"/>
      <c r="DV109" s="86"/>
      <c r="DW109" s="86"/>
      <c r="DX109" s="86"/>
      <c r="DY109" s="86"/>
      <c r="DZ109" s="86"/>
      <c r="EA109" s="86"/>
      <c r="EB109" s="86"/>
      <c r="EC109" s="86"/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/>
      <c r="ES109" s="86"/>
      <c r="ET109" s="86"/>
      <c r="EU109" s="86"/>
      <c r="EV109" s="86"/>
      <c r="EW109" s="86"/>
      <c r="EX109" s="86"/>
      <c r="EY109" s="86"/>
      <c r="EZ109" s="86"/>
      <c r="FA109" s="86"/>
      <c r="FB109" s="86"/>
      <c r="FC109" s="86"/>
      <c r="FD109" s="86"/>
      <c r="FE109" s="86"/>
      <c r="FF109" s="86"/>
      <c r="FG109" s="86"/>
      <c r="FH109" s="86"/>
      <c r="FI109" s="86"/>
      <c r="FJ109" s="86"/>
      <c r="FK109" s="86"/>
      <c r="FL109" s="86"/>
      <c r="FM109" s="86"/>
      <c r="FN109" s="86"/>
      <c r="FO109" s="86"/>
      <c r="FP109" s="86"/>
      <c r="FQ109" s="86"/>
      <c r="FR109" s="86"/>
      <c r="FS109" s="86"/>
      <c r="FT109" s="86"/>
      <c r="FU109" s="86"/>
      <c r="FV109" s="86"/>
      <c r="FW109" s="86"/>
      <c r="FX109" s="86">
        <v>9.7826089859008789</v>
      </c>
      <c r="FY109" s="86">
        <v>0</v>
      </c>
    </row>
    <row r="110" spans="1:181" x14ac:dyDescent="0.25">
      <c r="A110" t="s">
        <v>186</v>
      </c>
      <c r="B110" t="s">
        <v>236</v>
      </c>
      <c r="C110" t="s">
        <v>2</v>
      </c>
      <c r="D110" t="s">
        <v>202</v>
      </c>
      <c r="E110" t="s">
        <v>241</v>
      </c>
      <c r="F110" t="s">
        <v>184</v>
      </c>
      <c r="G110" t="s">
        <v>1</v>
      </c>
      <c r="H110" s="86">
        <v>2149</v>
      </c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6"/>
      <c r="CV110" s="86"/>
      <c r="CW110" s="86"/>
      <c r="CX110" s="86"/>
      <c r="CY110" s="86"/>
      <c r="CZ110" s="86"/>
      <c r="DA110" s="86"/>
      <c r="DB110" s="86"/>
      <c r="DC110" s="86"/>
      <c r="DD110" s="86"/>
      <c r="DE110" s="86"/>
      <c r="DF110" s="86"/>
      <c r="DG110" s="86"/>
      <c r="DH110" s="86"/>
      <c r="DI110" s="86"/>
      <c r="DJ110" s="86"/>
      <c r="DK110" s="86"/>
      <c r="DL110" s="86"/>
      <c r="DM110" s="86"/>
      <c r="DN110" s="86"/>
      <c r="DO110" s="86"/>
      <c r="DP110" s="86"/>
      <c r="DQ110" s="86"/>
      <c r="DR110" s="86"/>
      <c r="DS110" s="86"/>
      <c r="DT110" s="86"/>
      <c r="DU110" s="86"/>
      <c r="DV110" s="86"/>
      <c r="DW110" s="86"/>
      <c r="DX110" s="86"/>
      <c r="DY110" s="86"/>
      <c r="DZ110" s="86"/>
      <c r="EA110" s="86"/>
      <c r="EB110" s="86"/>
      <c r="EC110" s="86"/>
      <c r="ED110" s="86"/>
      <c r="EE110" s="86"/>
      <c r="EF110" s="86"/>
      <c r="EG110" s="86"/>
      <c r="EH110" s="86"/>
      <c r="EI110" s="86"/>
      <c r="EJ110" s="86"/>
      <c r="EK110" s="86"/>
      <c r="EL110" s="86"/>
      <c r="EM110" s="86"/>
      <c r="EN110" s="86"/>
      <c r="EO110" s="86"/>
      <c r="EP110" s="86"/>
      <c r="EQ110" s="86"/>
      <c r="ER110" s="86"/>
      <c r="ES110" s="86"/>
      <c r="ET110" s="86"/>
      <c r="EU110" s="86"/>
      <c r="EV110" s="86"/>
      <c r="EW110" s="86"/>
      <c r="EX110" s="86"/>
      <c r="EY110" s="86"/>
      <c r="EZ110" s="86"/>
      <c r="FA110" s="86"/>
      <c r="FB110" s="86"/>
      <c r="FC110" s="86"/>
      <c r="FD110" s="86"/>
      <c r="FE110" s="86"/>
      <c r="FF110" s="86"/>
      <c r="FG110" s="86"/>
      <c r="FH110" s="86"/>
      <c r="FI110" s="86"/>
      <c r="FJ110" s="86"/>
      <c r="FK110" s="86"/>
      <c r="FL110" s="86"/>
      <c r="FM110" s="86"/>
      <c r="FN110" s="86"/>
      <c r="FO110" s="86"/>
      <c r="FP110" s="86"/>
      <c r="FQ110" s="86"/>
      <c r="FR110" s="86"/>
      <c r="FS110" s="86"/>
      <c r="FT110" s="86"/>
      <c r="FU110" s="86"/>
      <c r="FV110" s="86"/>
      <c r="FW110" s="86"/>
      <c r="FX110" s="86">
        <v>16.925466537475586</v>
      </c>
      <c r="FY110" s="86">
        <v>0</v>
      </c>
    </row>
    <row r="111" spans="1:181" x14ac:dyDescent="0.25">
      <c r="A111" t="s">
        <v>186</v>
      </c>
      <c r="B111" t="s">
        <v>236</v>
      </c>
      <c r="C111" t="s">
        <v>2</v>
      </c>
      <c r="D111" t="s">
        <v>202</v>
      </c>
      <c r="E111" t="s">
        <v>241</v>
      </c>
      <c r="F111" t="s">
        <v>185</v>
      </c>
      <c r="G111" t="s">
        <v>1</v>
      </c>
      <c r="H111" s="86">
        <v>865</v>
      </c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6"/>
      <c r="CV111" s="86"/>
      <c r="CW111" s="86"/>
      <c r="CX111" s="86"/>
      <c r="CY111" s="86"/>
      <c r="CZ111" s="86"/>
      <c r="DA111" s="86"/>
      <c r="DB111" s="86"/>
      <c r="DC111" s="86"/>
      <c r="DD111" s="86"/>
      <c r="DE111" s="86"/>
      <c r="DF111" s="86"/>
      <c r="DG111" s="86"/>
      <c r="DH111" s="86"/>
      <c r="DI111" s="86"/>
      <c r="DJ111" s="86"/>
      <c r="DK111" s="86"/>
      <c r="DL111" s="86"/>
      <c r="DM111" s="86"/>
      <c r="DN111" s="86"/>
      <c r="DO111" s="86"/>
      <c r="DP111" s="86"/>
      <c r="DQ111" s="86"/>
      <c r="DR111" s="86"/>
      <c r="DS111" s="86"/>
      <c r="DT111" s="86"/>
      <c r="DU111" s="86"/>
      <c r="DV111" s="86"/>
      <c r="DW111" s="86"/>
      <c r="DX111" s="86"/>
      <c r="DY111" s="86"/>
      <c r="DZ111" s="86"/>
      <c r="EA111" s="86"/>
      <c r="EB111" s="86"/>
      <c r="EC111" s="86"/>
      <c r="ED111" s="86"/>
      <c r="EE111" s="86"/>
      <c r="EF111" s="86"/>
      <c r="EG111" s="86"/>
      <c r="EH111" s="86"/>
      <c r="EI111" s="86"/>
      <c r="EJ111" s="86"/>
      <c r="EK111" s="86"/>
      <c r="EL111" s="86"/>
      <c r="EM111" s="86"/>
      <c r="EN111" s="86"/>
      <c r="EO111" s="86"/>
      <c r="EP111" s="86"/>
      <c r="EQ111" s="86"/>
      <c r="ER111" s="86"/>
      <c r="ES111" s="86"/>
      <c r="ET111" s="86"/>
      <c r="EU111" s="86"/>
      <c r="EV111" s="86"/>
      <c r="EW111" s="86"/>
      <c r="EX111" s="86"/>
      <c r="EY111" s="86"/>
      <c r="EZ111" s="86"/>
      <c r="FA111" s="86"/>
      <c r="FB111" s="86"/>
      <c r="FC111" s="86"/>
      <c r="FD111" s="86"/>
      <c r="FE111" s="86"/>
      <c r="FF111" s="86"/>
      <c r="FG111" s="86"/>
      <c r="FH111" s="86"/>
      <c r="FI111" s="86"/>
      <c r="FJ111" s="86"/>
      <c r="FK111" s="86"/>
      <c r="FL111" s="86"/>
      <c r="FM111" s="86"/>
      <c r="FN111" s="86"/>
      <c r="FO111" s="86"/>
      <c r="FP111" s="86"/>
      <c r="FQ111" s="86"/>
      <c r="FR111" s="86"/>
      <c r="FS111" s="86"/>
      <c r="FT111" s="86"/>
      <c r="FU111" s="86"/>
      <c r="FV111" s="86"/>
      <c r="FW111" s="86"/>
      <c r="FX111" s="86">
        <v>5.904761791229248</v>
      </c>
      <c r="FY111" s="86">
        <v>0</v>
      </c>
    </row>
    <row r="112" spans="1:181" x14ac:dyDescent="0.25">
      <c r="A112" t="s">
        <v>186</v>
      </c>
      <c r="B112" t="s">
        <v>236</v>
      </c>
      <c r="C112" t="s">
        <v>2</v>
      </c>
      <c r="D112" t="s">
        <v>202</v>
      </c>
      <c r="E112" t="s">
        <v>242</v>
      </c>
      <c r="F112" t="s">
        <v>1</v>
      </c>
      <c r="G112" t="s">
        <v>198</v>
      </c>
      <c r="H112" s="86">
        <v>19983</v>
      </c>
      <c r="I112" s="86">
        <v>32.013141632080078</v>
      </c>
      <c r="J112" s="86">
        <v>30.53736686706543</v>
      </c>
      <c r="K112" s="86">
        <v>29.538295745849609</v>
      </c>
      <c r="L112" s="86">
        <v>28.936222076416016</v>
      </c>
      <c r="M112" s="86">
        <v>29.11973762512207</v>
      </c>
      <c r="N112" s="86">
        <v>30.327049255371094</v>
      </c>
      <c r="O112" s="86">
        <v>32.367076873779297</v>
      </c>
      <c r="P112" s="86">
        <v>35.935077667236328</v>
      </c>
      <c r="Q112" s="86">
        <v>35.666900634765625</v>
      </c>
      <c r="R112" s="86">
        <v>35.455539703369141</v>
      </c>
      <c r="S112" s="86">
        <v>35.603721618652344</v>
      </c>
      <c r="T112" s="86">
        <v>35.088691711425781</v>
      </c>
      <c r="U112" s="86">
        <v>34.408771514892578</v>
      </c>
      <c r="V112" s="86">
        <v>33.331901550292969</v>
      </c>
      <c r="W112" s="86">
        <v>32.223506927490234</v>
      </c>
      <c r="X112" s="86">
        <v>32.745540618896484</v>
      </c>
      <c r="Y112" s="86">
        <v>34.809162139892578</v>
      </c>
      <c r="Z112" s="86">
        <v>40.798652648925781</v>
      </c>
      <c r="AA112" s="86">
        <v>45.194793701171875</v>
      </c>
      <c r="AB112" s="86">
        <v>46.500984191894531</v>
      </c>
      <c r="AC112" s="86">
        <v>45.622539520263672</v>
      </c>
      <c r="AD112" s="86">
        <v>43.230281829833984</v>
      </c>
      <c r="AE112" s="86">
        <v>39.154125213623047</v>
      </c>
      <c r="AF112" s="86">
        <v>34.886341094970703</v>
      </c>
      <c r="AG112" s="86">
        <v>-2.8202288150787354</v>
      </c>
      <c r="AH112" s="86">
        <v>-2.9704201221466064</v>
      </c>
      <c r="AI112" s="86">
        <v>-2.7950165271759033</v>
      </c>
      <c r="AJ112" s="86">
        <v>-2.7998628616333008</v>
      </c>
      <c r="AK112" s="86">
        <v>-3.5446021556854248</v>
      </c>
      <c r="AL112" s="86">
        <v>-4.284153938293457</v>
      </c>
      <c r="AM112" s="86">
        <v>-4.1410946846008301</v>
      </c>
      <c r="AN112" s="86">
        <v>-3.9220116138458252</v>
      </c>
      <c r="AO112" s="86">
        <v>-3.9724452495574951</v>
      </c>
      <c r="AP112" s="86">
        <v>-3.588824987411499</v>
      </c>
      <c r="AQ112" s="86">
        <v>-2.2398674488067627</v>
      </c>
      <c r="AR112" s="86">
        <v>-1.7206875085830688</v>
      </c>
      <c r="AS112" s="86">
        <v>-1.8349862098693848</v>
      </c>
      <c r="AT112" s="86">
        <v>-2.4229662418365479</v>
      </c>
      <c r="AU112" s="86">
        <v>-2.4051275253295898</v>
      </c>
      <c r="AV112" s="86">
        <v>-0.80543583631515503</v>
      </c>
      <c r="AW112" s="86">
        <v>0.44102951884269714</v>
      </c>
      <c r="AX112" s="86">
        <v>1.3003133535385132</v>
      </c>
      <c r="AY112" s="86">
        <v>2.3142070770263672</v>
      </c>
      <c r="AZ112" s="86">
        <v>2.5998468399047852</v>
      </c>
      <c r="BA112" s="86">
        <v>1.8611510992050171</v>
      </c>
      <c r="BB112" s="86">
        <v>-0.71799767017364502</v>
      </c>
      <c r="BC112" s="86">
        <v>-2.1344501972198486</v>
      </c>
      <c r="BD112" s="86">
        <v>-3.8350856304168701</v>
      </c>
      <c r="BE112" s="86">
        <v>-1.0694174766540527</v>
      </c>
      <c r="BF112" s="86">
        <v>-1.2038705348968506</v>
      </c>
      <c r="BG112" s="86">
        <v>-1.0414361953735352</v>
      </c>
      <c r="BH112" s="86">
        <v>-0.93180066347122192</v>
      </c>
      <c r="BI112" s="86">
        <v>-1.5177580118179321</v>
      </c>
      <c r="BJ112" s="86">
        <v>-2.2369439601898193</v>
      </c>
      <c r="BK112" s="86">
        <v>-2.7711400985717773</v>
      </c>
      <c r="BL112" s="86">
        <v>-2.5620114803314209</v>
      </c>
      <c r="BM112" s="86">
        <v>-2.8486330509185791</v>
      </c>
      <c r="BN112" s="86">
        <v>-2.6419777870178223</v>
      </c>
      <c r="BO112" s="86">
        <v>-1.3563357591629028</v>
      </c>
      <c r="BP112" s="86">
        <v>-0.82668828964233398</v>
      </c>
      <c r="BQ112" s="86">
        <v>-0.9164852499961853</v>
      </c>
      <c r="BR112" s="86">
        <v>-1.5204577445983887</v>
      </c>
      <c r="BS112" s="86">
        <v>-1.5246922969818115</v>
      </c>
      <c r="BT112" s="86">
        <v>4.2725447565317154E-2</v>
      </c>
      <c r="BU112" s="86">
        <v>1.4201154708862305</v>
      </c>
      <c r="BV112" s="86">
        <v>2.2677474021911621</v>
      </c>
      <c r="BW112" s="86">
        <v>3.7952930927276611</v>
      </c>
      <c r="BX112" s="86">
        <v>4.4259138107299805</v>
      </c>
      <c r="BY112" s="86">
        <v>3.6377632617950439</v>
      </c>
      <c r="BZ112" s="86">
        <v>1.0041884183883667</v>
      </c>
      <c r="CA112" s="86">
        <v>-0.38076615333557129</v>
      </c>
      <c r="CB112" s="86">
        <v>-2.0708003044128418</v>
      </c>
      <c r="CC112" s="86">
        <v>0.14318916201591492</v>
      </c>
      <c r="CD112" s="86">
        <v>1.9636277109384537E-2</v>
      </c>
      <c r="CE112" s="86">
        <v>0.17308828234672546</v>
      </c>
      <c r="CF112" s="86">
        <v>0.3620135486125946</v>
      </c>
      <c r="CG112" s="86">
        <v>-0.11397199332714081</v>
      </c>
      <c r="CH112" s="86">
        <v>-0.81905227899551392</v>
      </c>
      <c r="CI112" s="86">
        <v>-1.8223137855529785</v>
      </c>
      <c r="CJ112" s="86">
        <v>-1.620079517364502</v>
      </c>
      <c r="CK112" s="86">
        <v>-2.0702838897705078</v>
      </c>
      <c r="CL112" s="86">
        <v>-1.9861944913864136</v>
      </c>
      <c r="CM112" s="86">
        <v>-0.7444043755531311</v>
      </c>
      <c r="CN112" s="86">
        <v>-0.2075071781873703</v>
      </c>
      <c r="CO112" s="86">
        <v>-0.28033435344696045</v>
      </c>
      <c r="CP112" s="86">
        <v>-0.89538300037384033</v>
      </c>
      <c r="CQ112" s="86">
        <v>-0.91490566730499268</v>
      </c>
      <c r="CR112" s="86">
        <v>0.63015937805175781</v>
      </c>
      <c r="CS112" s="86">
        <v>2.0982275009155273</v>
      </c>
      <c r="CT112" s="86">
        <v>2.9377894401550293</v>
      </c>
      <c r="CU112" s="86">
        <v>4.8210887908935547</v>
      </c>
      <c r="CV112" s="86">
        <v>5.6906423568725586</v>
      </c>
      <c r="CW112" s="86">
        <v>4.8682394027709961</v>
      </c>
      <c r="CX112" s="86">
        <v>2.1969692707061768</v>
      </c>
      <c r="CY112" s="86">
        <v>0.83383011817932129</v>
      </c>
      <c r="CZ112" s="86">
        <v>-0.8488614559173584</v>
      </c>
      <c r="DA112" s="86">
        <v>1.3557957410812378</v>
      </c>
      <c r="DB112" s="86">
        <v>1.2431432008743286</v>
      </c>
      <c r="DC112" s="86">
        <v>1.3876127004623413</v>
      </c>
      <c r="DD112" s="86">
        <v>1.6558277606964111</v>
      </c>
      <c r="DE112" s="86">
        <v>1.2898141145706177</v>
      </c>
      <c r="DF112" s="86">
        <v>0.59883928298950195</v>
      </c>
      <c r="DG112" s="86">
        <v>-0.87348747253417969</v>
      </c>
      <c r="DH112" s="86">
        <v>-0.67814755439758301</v>
      </c>
      <c r="DI112" s="86">
        <v>-1.2919348478317261</v>
      </c>
      <c r="DJ112" s="86">
        <v>-1.3304110765457153</v>
      </c>
      <c r="DK112" s="86">
        <v>-0.13247296214103699</v>
      </c>
      <c r="DL112" s="86">
        <v>0.41167396306991577</v>
      </c>
      <c r="DM112" s="86">
        <v>0.35581657290458679</v>
      </c>
      <c r="DN112" s="86">
        <v>-0.27030828595161438</v>
      </c>
      <c r="DO112" s="86">
        <v>-0.30511897802352905</v>
      </c>
      <c r="DP112" s="86">
        <v>1.2175933122634888</v>
      </c>
      <c r="DQ112" s="86">
        <v>2.7763395309448242</v>
      </c>
      <c r="DR112" s="86">
        <v>3.6078314781188965</v>
      </c>
      <c r="DS112" s="86">
        <v>5.8468842506408691</v>
      </c>
      <c r="DT112" s="86">
        <v>6.9553709030151367</v>
      </c>
      <c r="DU112" s="86">
        <v>6.0987153053283691</v>
      </c>
      <c r="DV112" s="86">
        <v>3.3897500038146973</v>
      </c>
      <c r="DW112" s="86">
        <v>2.0484263896942139</v>
      </c>
      <c r="DX112" s="86">
        <v>0.37307730317115784</v>
      </c>
      <c r="DY112" s="86">
        <v>3.10660719871521</v>
      </c>
      <c r="DZ112" s="86">
        <v>3.0096926689147949</v>
      </c>
      <c r="EA112" s="86">
        <v>3.141193151473999</v>
      </c>
      <c r="EB112" s="86">
        <v>3.5238900184631348</v>
      </c>
      <c r="EC112" s="86">
        <v>3.3166582584381104</v>
      </c>
      <c r="ED112" s="86">
        <v>2.6460494995117188</v>
      </c>
      <c r="EE112" s="86">
        <v>0.49646702408790588</v>
      </c>
      <c r="EF112" s="86">
        <v>0.68185257911682129</v>
      </c>
      <c r="EG112" s="86">
        <v>-0.16812244057655334</v>
      </c>
      <c r="EH112" s="86">
        <v>-0.38356399536132813</v>
      </c>
      <c r="EI112" s="86">
        <v>0.75105881690979004</v>
      </c>
      <c r="EJ112" s="86">
        <v>1.3056731224060059</v>
      </c>
      <c r="EK112" s="86">
        <v>1.2743175029754639</v>
      </c>
      <c r="EL112" s="86">
        <v>0.63220036029815674</v>
      </c>
      <c r="EM112" s="86">
        <v>0.57531613111495972</v>
      </c>
      <c r="EN112" s="86">
        <v>2.0657546520233154</v>
      </c>
      <c r="EO112" s="86">
        <v>3.7554254531860352</v>
      </c>
      <c r="EP112" s="86">
        <v>4.5752654075622559</v>
      </c>
      <c r="EQ112" s="86">
        <v>7.3279705047607422</v>
      </c>
      <c r="ER112" s="86">
        <v>8.781437873840332</v>
      </c>
      <c r="ES112" s="86">
        <v>7.8753275871276855</v>
      </c>
      <c r="ET112" s="86">
        <v>5.111936092376709</v>
      </c>
      <c r="EU112" s="86">
        <v>3.8021104335784912</v>
      </c>
      <c r="EV112" s="86">
        <v>2.1373627185821533</v>
      </c>
      <c r="EW112" s="86">
        <v>50.881542205810547</v>
      </c>
      <c r="EX112" s="86">
        <v>50.1497802734375</v>
      </c>
      <c r="EY112" s="86">
        <v>49.558822631835938</v>
      </c>
      <c r="EZ112" s="86">
        <v>49.091785430908203</v>
      </c>
      <c r="FA112" s="86">
        <v>48.698387145996094</v>
      </c>
      <c r="FB112" s="86">
        <v>48.300079345703125</v>
      </c>
      <c r="FC112" s="86">
        <v>48.153079986572266</v>
      </c>
      <c r="FD112" s="86">
        <v>49.784950256347656</v>
      </c>
      <c r="FE112" s="86">
        <v>53.30303955078125</v>
      </c>
      <c r="FF112" s="86">
        <v>56.7857666015625</v>
      </c>
      <c r="FG112" s="86">
        <v>59.860069274902344</v>
      </c>
      <c r="FH112" s="86">
        <v>62.141227722167969</v>
      </c>
      <c r="FI112" s="86">
        <v>63.746219635009766</v>
      </c>
      <c r="FJ112" s="86">
        <v>64.720054626464844</v>
      </c>
      <c r="FK112" s="86">
        <v>65.043701171875</v>
      </c>
      <c r="FL112" s="86">
        <v>64.252349853515625</v>
      </c>
      <c r="FM112" s="86">
        <v>61.792404174804688</v>
      </c>
      <c r="FN112" s="86">
        <v>58.992443084716797</v>
      </c>
      <c r="FO112" s="86">
        <v>57.161205291748047</v>
      </c>
      <c r="FP112" s="86">
        <v>55.725761413574219</v>
      </c>
      <c r="FQ112" s="86">
        <v>54.527484893798828</v>
      </c>
      <c r="FR112" s="86">
        <v>53.540534973144531</v>
      </c>
      <c r="FS112" s="86">
        <v>52.506950378417969</v>
      </c>
      <c r="FT112" s="86">
        <v>51.688594818115234</v>
      </c>
      <c r="FU112" s="86">
        <v>1.407991886138916</v>
      </c>
      <c r="FV112" s="86">
        <v>1.5981998443603516</v>
      </c>
      <c r="FW112" s="86">
        <v>1.4655569791793823</v>
      </c>
      <c r="FX112" s="86">
        <v>396</v>
      </c>
      <c r="FY112" s="86">
        <v>1</v>
      </c>
    </row>
    <row r="113" spans="1:181" x14ac:dyDescent="0.25">
      <c r="A113" t="s">
        <v>186</v>
      </c>
      <c r="B113" t="s">
        <v>236</v>
      </c>
      <c r="C113" t="s">
        <v>2</v>
      </c>
      <c r="D113" t="s">
        <v>202</v>
      </c>
      <c r="E113" t="s">
        <v>242</v>
      </c>
      <c r="F113" t="s">
        <v>1</v>
      </c>
      <c r="G113" t="s">
        <v>200</v>
      </c>
      <c r="H113" s="86">
        <v>4136</v>
      </c>
      <c r="I113" s="86">
        <v>4.9995565414428711</v>
      </c>
      <c r="J113" s="86">
        <v>4.610628604888916</v>
      </c>
      <c r="K113" s="86">
        <v>4.3288846015930176</v>
      </c>
      <c r="L113" s="86">
        <v>4.223149299621582</v>
      </c>
      <c r="M113" s="86">
        <v>4.2558465003967285</v>
      </c>
      <c r="N113" s="86">
        <v>4.4112319946289063</v>
      </c>
      <c r="O113" s="86">
        <v>4.959136962890625</v>
      </c>
      <c r="P113" s="86">
        <v>5.6685271263122559</v>
      </c>
      <c r="Q113" s="86">
        <v>5.4816365242004395</v>
      </c>
      <c r="R113" s="86">
        <v>5.3848857879638672</v>
      </c>
      <c r="S113" s="86">
        <v>5.5017228126525879</v>
      </c>
      <c r="T113" s="86">
        <v>5.5283446311950684</v>
      </c>
      <c r="U113" s="86">
        <v>5.4033055305480957</v>
      </c>
      <c r="V113" s="86">
        <v>5.2810287475585938</v>
      </c>
      <c r="W113" s="86">
        <v>5.2937531471252441</v>
      </c>
      <c r="X113" s="86">
        <v>5.3778419494628906</v>
      </c>
      <c r="Y113" s="86">
        <v>5.6989636421203613</v>
      </c>
      <c r="Z113" s="86">
        <v>6.5663819313049316</v>
      </c>
      <c r="AA113" s="86">
        <v>6.914400577545166</v>
      </c>
      <c r="AB113" s="86">
        <v>7.1003665924072266</v>
      </c>
      <c r="AC113" s="86">
        <v>6.8236069679260254</v>
      </c>
      <c r="AD113" s="86">
        <v>6.5425419807434082</v>
      </c>
      <c r="AE113" s="86">
        <v>6.0911612510681152</v>
      </c>
      <c r="AF113" s="86">
        <v>5.6136131286621094</v>
      </c>
      <c r="AG113" s="86">
        <v>-0.69957655668258667</v>
      </c>
      <c r="AH113" s="86">
        <v>-0.64712220430374146</v>
      </c>
      <c r="AI113" s="86">
        <v>-0.69703084230422974</v>
      </c>
      <c r="AJ113" s="86">
        <v>-0.66936337947845459</v>
      </c>
      <c r="AK113" s="86">
        <v>-0.63980311155319214</v>
      </c>
      <c r="AL113" s="86">
        <v>-0.51442337036132813</v>
      </c>
      <c r="AM113" s="86">
        <v>-0.56519275903701782</v>
      </c>
      <c r="AN113" s="86">
        <v>-0.29839453101158142</v>
      </c>
      <c r="AO113" s="86">
        <v>-0.19277620315551758</v>
      </c>
      <c r="AP113" s="86">
        <v>-3.9163399487733841E-2</v>
      </c>
      <c r="AQ113" s="86">
        <v>-0.11022032052278519</v>
      </c>
      <c r="AR113" s="86">
        <v>-7.0667862892150879E-2</v>
      </c>
      <c r="AS113" s="86">
        <v>-0.20094077289104462</v>
      </c>
      <c r="AT113" s="86">
        <v>-0.15908722579479218</v>
      </c>
      <c r="AU113" s="86">
        <v>-9.9288024008274078E-2</v>
      </c>
      <c r="AV113" s="86">
        <v>1.2375838123261929E-2</v>
      </c>
      <c r="AW113" s="86">
        <v>-0.1364394873380661</v>
      </c>
      <c r="AX113" s="86">
        <v>0.134214848279953</v>
      </c>
      <c r="AY113" s="86">
        <v>6.8420462310314178E-2</v>
      </c>
      <c r="AZ113" s="86">
        <v>0.204750657081604</v>
      </c>
      <c r="BA113" s="86">
        <v>-0.21695539355278015</v>
      </c>
      <c r="BB113" s="86">
        <v>-0.47709131240844727</v>
      </c>
      <c r="BC113" s="86">
        <v>-0.66156941652297974</v>
      </c>
      <c r="BD113" s="86">
        <v>-0.68006479740142822</v>
      </c>
      <c r="BE113" s="86">
        <v>-0.45324248075485229</v>
      </c>
      <c r="BF113" s="86">
        <v>-0.41218152642250061</v>
      </c>
      <c r="BG113" s="86">
        <v>-0.46203190088272095</v>
      </c>
      <c r="BH113" s="86">
        <v>-0.43304651975631714</v>
      </c>
      <c r="BI113" s="86">
        <v>-0.40327778458595276</v>
      </c>
      <c r="BJ113" s="86">
        <v>-0.2881111204624176</v>
      </c>
      <c r="BK113" s="86">
        <v>-0.3390883207321167</v>
      </c>
      <c r="BL113" s="86">
        <v>-5.9269454330205917E-2</v>
      </c>
      <c r="BM113" s="86">
        <v>1.1422272771596909E-2</v>
      </c>
      <c r="BN113" s="86">
        <v>0.13276423513889313</v>
      </c>
      <c r="BO113" s="86">
        <v>4.6385016292333603E-2</v>
      </c>
      <c r="BP113" s="86">
        <v>9.1107062995433807E-2</v>
      </c>
      <c r="BQ113" s="86">
        <v>-3.8401395082473755E-2</v>
      </c>
      <c r="BR113" s="86">
        <v>-1.3224260881543159E-2</v>
      </c>
      <c r="BS113" s="86">
        <v>3.1000938266515732E-2</v>
      </c>
      <c r="BT113" s="86">
        <v>0.15399681031703949</v>
      </c>
      <c r="BU113" s="86">
        <v>5.8057317510247231E-3</v>
      </c>
      <c r="BV113" s="86">
        <v>0.28156167268753052</v>
      </c>
      <c r="BW113" s="86">
        <v>0.24428705871105194</v>
      </c>
      <c r="BX113" s="86">
        <v>0.40571862459182739</v>
      </c>
      <c r="BY113" s="86">
        <v>-8.5727889090776443E-3</v>
      </c>
      <c r="BZ113" s="86">
        <v>-0.23230870068073273</v>
      </c>
      <c r="CA113" s="86">
        <v>-0.40222036838531494</v>
      </c>
      <c r="CB113" s="86">
        <v>-0.42965197563171387</v>
      </c>
      <c r="CC113" s="86">
        <v>-0.2826322615146637</v>
      </c>
      <c r="CD113" s="86">
        <v>-0.2494623064994812</v>
      </c>
      <c r="CE113" s="86">
        <v>-0.29927235841751099</v>
      </c>
      <c r="CF113" s="86">
        <v>-0.26937419176101685</v>
      </c>
      <c r="CG113" s="86">
        <v>-0.23946106433868408</v>
      </c>
      <c r="CH113" s="86">
        <v>-0.13136792182922363</v>
      </c>
      <c r="CI113" s="86">
        <v>-0.1824890673160553</v>
      </c>
      <c r="CJ113" s="86">
        <v>0.10634784400463104</v>
      </c>
      <c r="CK113" s="86">
        <v>0.15284951031208038</v>
      </c>
      <c r="CL113" s="86">
        <v>0.25184080004692078</v>
      </c>
      <c r="CM113" s="86">
        <v>0.15484939515590668</v>
      </c>
      <c r="CN113" s="86">
        <v>0.2031518816947937</v>
      </c>
      <c r="CO113" s="86">
        <v>7.4172884225845337E-2</v>
      </c>
      <c r="CP113" s="86">
        <v>8.7799988687038422E-2</v>
      </c>
      <c r="CQ113" s="86">
        <v>0.12123867869377136</v>
      </c>
      <c r="CR113" s="86">
        <v>0.25208306312561035</v>
      </c>
      <c r="CS113" s="86">
        <v>0.1043243333697319</v>
      </c>
      <c r="CT113" s="86">
        <v>0.38361361622810364</v>
      </c>
      <c r="CU113" s="86">
        <v>0.36609172821044922</v>
      </c>
      <c r="CV113" s="86">
        <v>0.54490840435028076</v>
      </c>
      <c r="CW113" s="86">
        <v>0.1357523649930954</v>
      </c>
      <c r="CX113" s="86">
        <v>-6.277301162481308E-2</v>
      </c>
      <c r="CY113" s="86">
        <v>-0.22259603440761566</v>
      </c>
      <c r="CZ113" s="86">
        <v>-0.25621682405471802</v>
      </c>
      <c r="DA113" s="86">
        <v>-0.1120220422744751</v>
      </c>
      <c r="DB113" s="86">
        <v>-8.6743086576461792E-2</v>
      </c>
      <c r="DC113" s="86">
        <v>-0.13651280105113983</v>
      </c>
      <c r="DD113" s="86">
        <v>-0.10570186376571655</v>
      </c>
      <c r="DE113" s="86">
        <v>-7.5644344091415405E-2</v>
      </c>
      <c r="DF113" s="86">
        <v>2.5375263765454292E-2</v>
      </c>
      <c r="DG113" s="86">
        <v>-2.58898064494133E-2</v>
      </c>
      <c r="DH113" s="86">
        <v>0.2719651460647583</v>
      </c>
      <c r="DI113" s="86">
        <v>0.29427674412727356</v>
      </c>
      <c r="DJ113" s="86">
        <v>0.37091735005378723</v>
      </c>
      <c r="DK113" s="86">
        <v>0.26331377029418945</v>
      </c>
      <c r="DL113" s="86">
        <v>0.315196692943573</v>
      </c>
      <c r="DM113" s="86">
        <v>0.18674716353416443</v>
      </c>
      <c r="DN113" s="86">
        <v>0.18882423639297485</v>
      </c>
      <c r="DO113" s="86">
        <v>0.21147641539573669</v>
      </c>
      <c r="DP113" s="86">
        <v>0.35016933083534241</v>
      </c>
      <c r="DQ113" s="86">
        <v>0.20284293591976166</v>
      </c>
      <c r="DR113" s="86">
        <v>0.48566555976867676</v>
      </c>
      <c r="DS113" s="86">
        <v>0.4878963828086853</v>
      </c>
      <c r="DT113" s="86">
        <v>0.68409818410873413</v>
      </c>
      <c r="DU113" s="86">
        <v>0.28007751703262329</v>
      </c>
      <c r="DV113" s="86">
        <v>0.10676267743110657</v>
      </c>
      <c r="DW113" s="86">
        <v>-4.2971689254045486E-2</v>
      </c>
      <c r="DX113" s="86">
        <v>-8.2781672477722168E-2</v>
      </c>
      <c r="DY113" s="86">
        <v>0.13431201875209808</v>
      </c>
      <c r="DZ113" s="86">
        <v>0.14819762110710144</v>
      </c>
      <c r="EA113" s="86">
        <v>9.8486140370368958E-2</v>
      </c>
      <c r="EB113" s="86">
        <v>0.1306149959564209</v>
      </c>
      <c r="EC113" s="86">
        <v>0.16088098287582397</v>
      </c>
      <c r="ED113" s="86">
        <v>0.25168752670288086</v>
      </c>
      <c r="EE113" s="86">
        <v>0.20021465420722961</v>
      </c>
      <c r="EF113" s="86">
        <v>0.51109021902084351</v>
      </c>
      <c r="EG113" s="86">
        <v>0.49847522377967834</v>
      </c>
      <c r="EH113" s="86">
        <v>0.54284501075744629</v>
      </c>
      <c r="EI113" s="86">
        <v>0.41991910338401794</v>
      </c>
      <c r="EJ113" s="86">
        <v>0.47697162628173828</v>
      </c>
      <c r="EK113" s="86">
        <v>0.3492865264415741</v>
      </c>
      <c r="EL113" s="86">
        <v>0.33468720316886902</v>
      </c>
      <c r="EM113" s="86">
        <v>0.34176537394523621</v>
      </c>
      <c r="EN113" s="86">
        <v>0.4917902946472168</v>
      </c>
      <c r="EO113" s="86">
        <v>0.34508815407752991</v>
      </c>
      <c r="EP113" s="86">
        <v>0.63301241397857666</v>
      </c>
      <c r="EQ113" s="86">
        <v>0.66376298666000366</v>
      </c>
      <c r="ER113" s="86">
        <v>0.88506615161895752</v>
      </c>
      <c r="ES113" s="86">
        <v>0.48846012353897095</v>
      </c>
      <c r="ET113" s="86">
        <v>0.3515453040599823</v>
      </c>
      <c r="EU113" s="86">
        <v>0.21637733280658722</v>
      </c>
      <c r="EV113" s="86">
        <v>0.16763113439083099</v>
      </c>
      <c r="EW113" s="86">
        <v>49.878585815429688</v>
      </c>
      <c r="EX113" s="86">
        <v>49.218578338623047</v>
      </c>
      <c r="EY113" s="86">
        <v>48.657375335693359</v>
      </c>
      <c r="EZ113" s="86">
        <v>48.115646362304688</v>
      </c>
      <c r="FA113" s="86">
        <v>47.780540466308594</v>
      </c>
      <c r="FB113" s="86">
        <v>47.37762451171875</v>
      </c>
      <c r="FC113" s="86">
        <v>47.010868072509766</v>
      </c>
      <c r="FD113" s="86">
        <v>48.718517303466797</v>
      </c>
      <c r="FE113" s="86">
        <v>52.355960845947266</v>
      </c>
      <c r="FF113" s="86">
        <v>56.240879058837891</v>
      </c>
      <c r="FG113" s="86">
        <v>59.30450439453125</v>
      </c>
      <c r="FH113" s="86">
        <v>61.739383697509766</v>
      </c>
      <c r="FI113" s="86">
        <v>63.420196533203125</v>
      </c>
      <c r="FJ113" s="86">
        <v>64.667701721191406</v>
      </c>
      <c r="FK113" s="86">
        <v>64.825904846191406</v>
      </c>
      <c r="FL113" s="86">
        <v>64.130516052246094</v>
      </c>
      <c r="FM113" s="86">
        <v>61.663581848144531</v>
      </c>
      <c r="FN113" s="86">
        <v>58.893280029296875</v>
      </c>
      <c r="FO113" s="86">
        <v>56.609916687011719</v>
      </c>
      <c r="FP113" s="86">
        <v>55.171295166015625</v>
      </c>
      <c r="FQ113" s="86">
        <v>53.831356048583984</v>
      </c>
      <c r="FR113" s="86">
        <v>52.591716766357422</v>
      </c>
      <c r="FS113" s="86">
        <v>51.616580963134766</v>
      </c>
      <c r="FT113" s="86">
        <v>50.830890655517578</v>
      </c>
      <c r="FU113" s="86">
        <v>0.21130573749542236</v>
      </c>
      <c r="FV113" s="86">
        <v>0.20178587734699249</v>
      </c>
      <c r="FW113" s="86">
        <v>0.22480398416519165</v>
      </c>
      <c r="FX113" s="86">
        <v>160.55000305175781</v>
      </c>
      <c r="FY113" s="86">
        <v>1</v>
      </c>
    </row>
    <row r="114" spans="1:181" x14ac:dyDescent="0.25">
      <c r="A114" t="s">
        <v>186</v>
      </c>
      <c r="B114" t="s">
        <v>236</v>
      </c>
      <c r="C114" t="s">
        <v>2</v>
      </c>
      <c r="D114" t="s">
        <v>202</v>
      </c>
      <c r="E114" t="s">
        <v>242</v>
      </c>
      <c r="F114" t="s">
        <v>1</v>
      </c>
      <c r="G114" t="s">
        <v>1</v>
      </c>
      <c r="H114" s="86">
        <v>24119</v>
      </c>
      <c r="I114" s="86">
        <v>37.012699127197266</v>
      </c>
      <c r="J114" s="86">
        <v>35.147994995117188</v>
      </c>
      <c r="K114" s="86">
        <v>33.867179870605469</v>
      </c>
      <c r="L114" s="86">
        <v>33.159370422363281</v>
      </c>
      <c r="M114" s="86">
        <v>33.375583648681641</v>
      </c>
      <c r="N114" s="86">
        <v>34.73828125</v>
      </c>
      <c r="O114" s="86">
        <v>37.326213836669922</v>
      </c>
      <c r="P114" s="86">
        <v>41.603607177734375</v>
      </c>
      <c r="Q114" s="86">
        <v>41.148536682128906</v>
      </c>
      <c r="R114" s="86">
        <v>40.840427398681641</v>
      </c>
      <c r="S114" s="86">
        <v>41.105445861816406</v>
      </c>
      <c r="T114" s="86">
        <v>40.617038726806641</v>
      </c>
      <c r="U114" s="86">
        <v>39.812076568603516</v>
      </c>
      <c r="V114" s="86">
        <v>38.612930297851563</v>
      </c>
      <c r="W114" s="86">
        <v>37.517257690429688</v>
      </c>
      <c r="X114" s="86">
        <v>38.123378753662109</v>
      </c>
      <c r="Y114" s="86">
        <v>40.508125305175781</v>
      </c>
      <c r="Z114" s="86">
        <v>47.365036010742188</v>
      </c>
      <c r="AA114" s="86">
        <v>52.10919189453125</v>
      </c>
      <c r="AB114" s="86">
        <v>53.601352691650391</v>
      </c>
      <c r="AC114" s="86">
        <v>52.446147918701172</v>
      </c>
      <c r="AD114" s="86">
        <v>49.772823333740234</v>
      </c>
      <c r="AE114" s="86">
        <v>45.245285034179688</v>
      </c>
      <c r="AF114" s="86">
        <v>40.499954223632813</v>
      </c>
      <c r="AG114" s="86">
        <v>-3.1320488452911377</v>
      </c>
      <c r="AH114" s="86">
        <v>-3.2462098598480225</v>
      </c>
      <c r="AI114" s="86">
        <v>-3.1208224296569824</v>
      </c>
      <c r="AJ114" s="86">
        <v>-3.0944366455078125</v>
      </c>
      <c r="AK114" s="86">
        <v>-3.8073434829711914</v>
      </c>
      <c r="AL114" s="86">
        <v>-4.4366302490234375</v>
      </c>
      <c r="AM114" s="86">
        <v>-4.3549528121948242</v>
      </c>
      <c r="AN114" s="86">
        <v>-3.8509752750396729</v>
      </c>
      <c r="AO114" s="86">
        <v>-3.8507411479949951</v>
      </c>
      <c r="AP114" s="86">
        <v>-3.3631899356842041</v>
      </c>
      <c r="AQ114" s="86">
        <v>-2.108328104019165</v>
      </c>
      <c r="AR114" s="86">
        <v>-1.542110800743103</v>
      </c>
      <c r="AS114" s="86">
        <v>-1.7849678993225098</v>
      </c>
      <c r="AT114" s="86">
        <v>-2.3549885749816895</v>
      </c>
      <c r="AU114" s="86">
        <v>-2.3001174926757813</v>
      </c>
      <c r="AV114" s="86">
        <v>-0.5732276439666748</v>
      </c>
      <c r="AW114" s="86">
        <v>0.52795565128326416</v>
      </c>
      <c r="AX114" s="86">
        <v>1.6650433540344238</v>
      </c>
      <c r="AY114" s="86">
        <v>2.6626875400543213</v>
      </c>
      <c r="AZ114" s="86">
        <v>3.1260936260223389</v>
      </c>
      <c r="BA114" s="86">
        <v>1.9762891530990601</v>
      </c>
      <c r="BB114" s="86">
        <v>-0.81006795167922974</v>
      </c>
      <c r="BC114" s="86">
        <v>-2.3893301486968994</v>
      </c>
      <c r="BD114" s="86">
        <v>-4.1212320327758789</v>
      </c>
      <c r="BE114" s="86">
        <v>-1.3639930486679077</v>
      </c>
      <c r="BF114" s="86">
        <v>-1.4641058444976807</v>
      </c>
      <c r="BG114" s="86">
        <v>-1.3515658378601074</v>
      </c>
      <c r="BH114" s="86">
        <v>-1.2114863395690918</v>
      </c>
      <c r="BI114" s="86">
        <v>-1.7667452096939087</v>
      </c>
      <c r="BJ114" s="86">
        <v>-2.3769490718841553</v>
      </c>
      <c r="BK114" s="86">
        <v>-2.9664652347564697</v>
      </c>
      <c r="BL114" s="86">
        <v>-2.4701128005981445</v>
      </c>
      <c r="BM114" s="86">
        <v>-2.7085278034210205</v>
      </c>
      <c r="BN114" s="86">
        <v>-2.4008603096008301</v>
      </c>
      <c r="BO114" s="86">
        <v>-1.2110246419906616</v>
      </c>
      <c r="BP114" s="86">
        <v>-0.63359236717224121</v>
      </c>
      <c r="BQ114" s="86">
        <v>-0.85219627618789673</v>
      </c>
      <c r="BR114" s="86">
        <v>-1.440768837928772</v>
      </c>
      <c r="BS114" s="86">
        <v>-1.4100942611694336</v>
      </c>
      <c r="BT114" s="86">
        <v>0.28667587041854858</v>
      </c>
      <c r="BU114" s="86">
        <v>1.5173206329345703</v>
      </c>
      <c r="BV114" s="86">
        <v>2.6436340808868408</v>
      </c>
      <c r="BW114" s="86">
        <v>4.1541786193847656</v>
      </c>
      <c r="BX114" s="86">
        <v>4.9631862640380859</v>
      </c>
      <c r="BY114" s="86">
        <v>3.7650802135467529</v>
      </c>
      <c r="BZ114" s="86">
        <v>0.92942720651626587</v>
      </c>
      <c r="CA114" s="86">
        <v>-0.61657243967056274</v>
      </c>
      <c r="CB114" s="86">
        <v>-2.339263916015625</v>
      </c>
      <c r="CC114" s="86">
        <v>-0.13944309949874878</v>
      </c>
      <c r="CD114" s="86">
        <v>-0.22982601821422577</v>
      </c>
      <c r="CE114" s="86">
        <v>-0.12618407607078552</v>
      </c>
      <c r="CF114" s="86">
        <v>9.2639341950416565E-2</v>
      </c>
      <c r="CG114" s="86">
        <v>-0.3534330427646637</v>
      </c>
      <c r="CH114" s="86">
        <v>-0.95042020082473755</v>
      </c>
      <c r="CI114" s="86">
        <v>-2.0048027038574219</v>
      </c>
      <c r="CJ114" s="86">
        <v>-1.5137315988540649</v>
      </c>
      <c r="CK114" s="86">
        <v>-1.9174343347549438</v>
      </c>
      <c r="CL114" s="86">
        <v>-1.7343536615371704</v>
      </c>
      <c r="CM114" s="86">
        <v>-0.58955496549606323</v>
      </c>
      <c r="CN114" s="86">
        <v>-4.3553020805120468E-3</v>
      </c>
      <c r="CO114" s="86">
        <v>-0.20616148412227631</v>
      </c>
      <c r="CP114" s="86">
        <v>-0.8075830340385437</v>
      </c>
      <c r="CQ114" s="86">
        <v>-0.79366695880889893</v>
      </c>
      <c r="CR114" s="86">
        <v>0.88224244117736816</v>
      </c>
      <c r="CS114" s="86">
        <v>2.2025518417358398</v>
      </c>
      <c r="CT114" s="86">
        <v>3.3214030265808105</v>
      </c>
      <c r="CU114" s="86">
        <v>5.1871805191040039</v>
      </c>
      <c r="CV114" s="86">
        <v>6.2355508804321289</v>
      </c>
      <c r="CW114" s="86">
        <v>5.0039916038513184</v>
      </c>
      <c r="CX114" s="86">
        <v>2.1341962814331055</v>
      </c>
      <c r="CY114" s="86">
        <v>0.61123412847518921</v>
      </c>
      <c r="CZ114" s="86">
        <v>-1.1050783395767212</v>
      </c>
      <c r="DA114" s="86">
        <v>1.0851068496704102</v>
      </c>
      <c r="DB114" s="86">
        <v>1.0044537782669067</v>
      </c>
      <c r="DC114" s="86">
        <v>1.0991976261138916</v>
      </c>
      <c r="DD114" s="86">
        <v>1.3967649936676025</v>
      </c>
      <c r="DE114" s="86">
        <v>1.0598790645599365</v>
      </c>
      <c r="DF114" s="86">
        <v>0.47610878944396973</v>
      </c>
      <c r="DG114" s="86">
        <v>-1.0431402921676636</v>
      </c>
      <c r="DH114" s="86">
        <v>-0.55735045671463013</v>
      </c>
      <c r="DI114" s="86">
        <v>-1.1263408660888672</v>
      </c>
      <c r="DJ114" s="86">
        <v>-1.0678470134735107</v>
      </c>
      <c r="DK114" s="86">
        <v>3.1914722174406052E-2</v>
      </c>
      <c r="DL114" s="86">
        <v>0.6248818039894104</v>
      </c>
      <c r="DM114" s="86">
        <v>0.43987330794334412</v>
      </c>
      <c r="DN114" s="86">
        <v>-0.17439720034599304</v>
      </c>
      <c r="DO114" s="86">
        <v>-0.17723962664604187</v>
      </c>
      <c r="DP114" s="86">
        <v>1.477808952331543</v>
      </c>
      <c r="DQ114" s="86">
        <v>2.8877830505371094</v>
      </c>
      <c r="DR114" s="86">
        <v>3.9991719722747803</v>
      </c>
      <c r="DS114" s="86">
        <v>6.2201824188232422</v>
      </c>
      <c r="DT114" s="86">
        <v>7.5079154968261719</v>
      </c>
      <c r="DU114" s="86">
        <v>6.2429027557373047</v>
      </c>
      <c r="DV114" s="86">
        <v>3.3389654159545898</v>
      </c>
      <c r="DW114" s="86">
        <v>1.8390407562255859</v>
      </c>
      <c r="DX114" s="86">
        <v>0.129107266664505</v>
      </c>
      <c r="DY114" s="86">
        <v>2.8531625270843506</v>
      </c>
      <c r="DZ114" s="86">
        <v>2.786557674407959</v>
      </c>
      <c r="EA114" s="86">
        <v>2.8684542179107666</v>
      </c>
      <c r="EB114" s="86">
        <v>3.2797155380249023</v>
      </c>
      <c r="EC114" s="86">
        <v>3.1004774570465088</v>
      </c>
      <c r="ED114" s="86">
        <v>2.535789966583252</v>
      </c>
      <c r="EE114" s="86">
        <v>0.34534764289855957</v>
      </c>
      <c r="EF114" s="86">
        <v>0.82351201772689819</v>
      </c>
      <c r="EG114" s="86">
        <v>1.5872493386268616E-2</v>
      </c>
      <c r="EH114" s="86">
        <v>-0.10551727563142776</v>
      </c>
      <c r="EI114" s="86">
        <v>0.92921823263168335</v>
      </c>
      <c r="EJ114" s="86">
        <v>1.5334001779556274</v>
      </c>
      <c r="EK114" s="86">
        <v>1.3726449012756348</v>
      </c>
      <c r="EL114" s="86">
        <v>0.73982256650924683</v>
      </c>
      <c r="EM114" s="86">
        <v>0.71278351545333862</v>
      </c>
      <c r="EN114" s="86">
        <v>2.3377125263214111</v>
      </c>
      <c r="EO114" s="86">
        <v>3.877147912979126</v>
      </c>
      <c r="EP114" s="86">
        <v>4.9777626991271973</v>
      </c>
      <c r="EQ114" s="86">
        <v>7.7116732597351074</v>
      </c>
      <c r="ER114" s="86">
        <v>9.3450078964233398</v>
      </c>
      <c r="ES114" s="86">
        <v>8.0316944122314453</v>
      </c>
      <c r="ET114" s="86">
        <v>5.078460693359375</v>
      </c>
      <c r="EU114" s="86">
        <v>3.6117982864379883</v>
      </c>
      <c r="EV114" s="86">
        <v>1.911075234413147</v>
      </c>
      <c r="EW114" s="86">
        <v>50.738945007324219</v>
      </c>
      <c r="EX114" s="86">
        <v>50.021854400634766</v>
      </c>
      <c r="EY114" s="86">
        <v>49.436092376708984</v>
      </c>
      <c r="EZ114" s="86">
        <v>48.95916748046875</v>
      </c>
      <c r="FA114" s="86">
        <v>48.576057434082031</v>
      </c>
      <c r="FB114" s="86">
        <v>48.182662963867188</v>
      </c>
      <c r="FC114" s="86">
        <v>48.003765106201172</v>
      </c>
      <c r="FD114" s="86">
        <v>49.647377014160156</v>
      </c>
      <c r="FE114" s="86">
        <v>53.18585205078125</v>
      </c>
      <c r="FF114" s="86">
        <v>56.720073699951172</v>
      </c>
      <c r="FG114" s="86">
        <v>59.788825988769531</v>
      </c>
      <c r="FH114" s="86">
        <v>62.088546752929688</v>
      </c>
      <c r="FI114" s="86">
        <v>63.702804565429688</v>
      </c>
      <c r="FJ114" s="86">
        <v>64.713157653808594</v>
      </c>
      <c r="FK114" s="86">
        <v>65.014297485351563</v>
      </c>
      <c r="FL114" s="86">
        <v>64.235580444335938</v>
      </c>
      <c r="FM114" s="86">
        <v>61.773590087890625</v>
      </c>
      <c r="FN114" s="86">
        <v>58.978519439697266</v>
      </c>
      <c r="FO114" s="86">
        <v>57.084266662597656</v>
      </c>
      <c r="FP114" s="86">
        <v>55.649024963378906</v>
      </c>
      <c r="FQ114" s="86">
        <v>54.429351806640625</v>
      </c>
      <c r="FR114" s="86">
        <v>53.408977508544922</v>
      </c>
      <c r="FS114" s="86">
        <v>52.381000518798828</v>
      </c>
      <c r="FT114" s="86">
        <v>51.567584991455078</v>
      </c>
      <c r="FU114" s="86">
        <v>1.4237595796585083</v>
      </c>
      <c r="FV114" s="86">
        <v>1.6108880043029785</v>
      </c>
      <c r="FW114" s="86">
        <v>1.4826983213424683</v>
      </c>
      <c r="FX114" s="86">
        <v>556.54998779296875</v>
      </c>
      <c r="FY114" s="86">
        <v>1</v>
      </c>
    </row>
    <row r="115" spans="1:181" x14ac:dyDescent="0.25">
      <c r="A115" t="s">
        <v>186</v>
      </c>
      <c r="B115" t="s">
        <v>236</v>
      </c>
      <c r="C115" t="s">
        <v>2</v>
      </c>
      <c r="D115" t="s">
        <v>202</v>
      </c>
      <c r="E115" t="s">
        <v>242</v>
      </c>
      <c r="F115" t="s">
        <v>178</v>
      </c>
      <c r="G115" t="s">
        <v>1</v>
      </c>
      <c r="H115" s="86">
        <v>13226</v>
      </c>
      <c r="I115" s="86">
        <v>17.204891204833984</v>
      </c>
      <c r="J115" s="86">
        <v>16.175371170043945</v>
      </c>
      <c r="K115" s="86">
        <v>15.288032531738281</v>
      </c>
      <c r="L115" s="86">
        <v>14.843469619750977</v>
      </c>
      <c r="M115" s="86">
        <v>14.798327445983887</v>
      </c>
      <c r="N115" s="86">
        <v>15.310613632202148</v>
      </c>
      <c r="O115" s="86">
        <v>17.31895637512207</v>
      </c>
      <c r="P115" s="86">
        <v>19.813961029052734</v>
      </c>
      <c r="Q115" s="86">
        <v>19.942070007324219</v>
      </c>
      <c r="R115" s="86">
        <v>20.248872756958008</v>
      </c>
      <c r="S115" s="86">
        <v>20.386360168457031</v>
      </c>
      <c r="T115" s="86">
        <v>20.214883804321289</v>
      </c>
      <c r="U115" s="86">
        <v>19.41606330871582</v>
      </c>
      <c r="V115" s="86">
        <v>18.802616119384766</v>
      </c>
      <c r="W115" s="86">
        <v>18.190990447998047</v>
      </c>
      <c r="X115" s="86">
        <v>18.626613616943359</v>
      </c>
      <c r="Y115" s="86">
        <v>20.102989196777344</v>
      </c>
      <c r="Z115" s="86">
        <v>23.881397247314453</v>
      </c>
      <c r="AA115" s="86">
        <v>25.744037628173828</v>
      </c>
      <c r="AB115" s="86">
        <v>26.134117126464844</v>
      </c>
      <c r="AC115" s="86">
        <v>25.753761291503906</v>
      </c>
      <c r="AD115" s="86">
        <v>24.665643692016602</v>
      </c>
      <c r="AE115" s="86">
        <v>21.923772811889648</v>
      </c>
      <c r="AF115" s="86">
        <v>19.116182327270508</v>
      </c>
      <c r="AG115" s="86">
        <v>-2.3918414115905762</v>
      </c>
      <c r="AH115" s="86">
        <v>-2.1940903663635254</v>
      </c>
      <c r="AI115" s="86">
        <v>-2.0544483661651611</v>
      </c>
      <c r="AJ115" s="86">
        <v>-1.9030061960220337</v>
      </c>
      <c r="AK115" s="86">
        <v>-1.7398285865783691</v>
      </c>
      <c r="AL115" s="86">
        <v>-2.30629563331604</v>
      </c>
      <c r="AM115" s="86">
        <v>-2.0531752109527588</v>
      </c>
      <c r="AN115" s="86">
        <v>-2.1056003570556641</v>
      </c>
      <c r="AO115" s="86">
        <v>-2.4246029853820801</v>
      </c>
      <c r="AP115" s="86">
        <v>-2.5308105945587158</v>
      </c>
      <c r="AQ115" s="86">
        <v>-2.4486744403839111</v>
      </c>
      <c r="AR115" s="86">
        <v>-2.0999956130981445</v>
      </c>
      <c r="AS115" s="86">
        <v>-2.54927659034729</v>
      </c>
      <c r="AT115" s="86">
        <v>-2.7299041748046875</v>
      </c>
      <c r="AU115" s="86">
        <v>-2.7702147960662842</v>
      </c>
      <c r="AV115" s="86">
        <v>-1.5387295484542847</v>
      </c>
      <c r="AW115" s="86">
        <v>-1.0497491359710693</v>
      </c>
      <c r="AX115" s="86">
        <v>-0.77083176374435425</v>
      </c>
      <c r="AY115" s="86">
        <v>-0.24003119766712189</v>
      </c>
      <c r="AZ115" s="86">
        <v>-9.406561404466629E-2</v>
      </c>
      <c r="BA115" s="86">
        <v>-0.25620001554489136</v>
      </c>
      <c r="BB115" s="86">
        <v>-1.1196447610855103</v>
      </c>
      <c r="BC115" s="86">
        <v>-2.2540130615234375</v>
      </c>
      <c r="BD115" s="86">
        <v>-2.9172244071960449</v>
      </c>
      <c r="BE115" s="86">
        <v>-1.9412651062011719</v>
      </c>
      <c r="BF115" s="86">
        <v>-1.7437012195587158</v>
      </c>
      <c r="BG115" s="86">
        <v>-1.5995941162109375</v>
      </c>
      <c r="BH115" s="86">
        <v>-1.4558796882629395</v>
      </c>
      <c r="BI115" s="86">
        <v>-1.2979117631912231</v>
      </c>
      <c r="BJ115" s="86">
        <v>-1.7373861074447632</v>
      </c>
      <c r="BK115" s="86">
        <v>-1.6100174188613892</v>
      </c>
      <c r="BL115" s="86">
        <v>-1.5983182191848755</v>
      </c>
      <c r="BM115" s="86">
        <v>-1.8315542936325073</v>
      </c>
      <c r="BN115" s="86">
        <v>-1.9425296783447266</v>
      </c>
      <c r="BO115" s="86">
        <v>-1.8611201047897339</v>
      </c>
      <c r="BP115" s="86">
        <v>-1.5105419158935547</v>
      </c>
      <c r="BQ115" s="86">
        <v>-1.9263397455215454</v>
      </c>
      <c r="BR115" s="86">
        <v>-2.1031701564788818</v>
      </c>
      <c r="BS115" s="86">
        <v>-2.1592934131622314</v>
      </c>
      <c r="BT115" s="86">
        <v>-0.96136713027954102</v>
      </c>
      <c r="BU115" s="86">
        <v>-0.49334481358528137</v>
      </c>
      <c r="BV115" s="86">
        <v>-0.2256217747926712</v>
      </c>
      <c r="BW115" s="86">
        <v>0.21305856108665466</v>
      </c>
      <c r="BX115" s="86">
        <v>0.36096519231796265</v>
      </c>
      <c r="BY115" s="86">
        <v>0.22206515073776245</v>
      </c>
      <c r="BZ115" s="86">
        <v>-0.68340814113616943</v>
      </c>
      <c r="CA115" s="86">
        <v>-1.7564359903335571</v>
      </c>
      <c r="CB115" s="86">
        <v>-2.419327974319458</v>
      </c>
      <c r="CC115" s="86">
        <v>-1.6291972398757935</v>
      </c>
      <c r="CD115" s="86">
        <v>-1.4317630529403687</v>
      </c>
      <c r="CE115" s="86">
        <v>-1.284563422203064</v>
      </c>
      <c r="CF115" s="86">
        <v>-1.1462011337280273</v>
      </c>
      <c r="CG115" s="86">
        <v>-0.99184143543243408</v>
      </c>
      <c r="CH115" s="86">
        <v>-1.3433611392974854</v>
      </c>
      <c r="CI115" s="86">
        <v>-1.303087592124939</v>
      </c>
      <c r="CJ115" s="86">
        <v>-1.2469761371612549</v>
      </c>
      <c r="CK115" s="86">
        <v>-1.4208106994628906</v>
      </c>
      <c r="CL115" s="86">
        <v>-1.535088062286377</v>
      </c>
      <c r="CM115" s="86">
        <v>-1.4541816711425781</v>
      </c>
      <c r="CN115" s="86">
        <v>-1.1022881269454956</v>
      </c>
      <c r="CO115" s="86">
        <v>-1.4948954582214355</v>
      </c>
      <c r="CP115" s="86">
        <v>-1.6690959930419922</v>
      </c>
      <c r="CQ115" s="86">
        <v>-1.7361711263656616</v>
      </c>
      <c r="CR115" s="86">
        <v>-0.56148767471313477</v>
      </c>
      <c r="CS115" s="86">
        <v>-0.10798086225986481</v>
      </c>
      <c r="CT115" s="86">
        <v>0.15198901295661926</v>
      </c>
      <c r="CU115" s="86">
        <v>0.52686715126037598</v>
      </c>
      <c r="CV115" s="86">
        <v>0.67611813545227051</v>
      </c>
      <c r="CW115" s="86">
        <v>0.55331015586853027</v>
      </c>
      <c r="CX115" s="86">
        <v>-0.38127198815345764</v>
      </c>
      <c r="CY115" s="86">
        <v>-1.4118155241012573</v>
      </c>
      <c r="CZ115" s="86">
        <v>-2.0744864940643311</v>
      </c>
      <c r="DA115" s="86">
        <v>-1.317129373550415</v>
      </c>
      <c r="DB115" s="86">
        <v>-1.1198248863220215</v>
      </c>
      <c r="DC115" s="86">
        <v>-0.96953272819519043</v>
      </c>
      <c r="DD115" s="86">
        <v>-0.83652263879776001</v>
      </c>
      <c r="DE115" s="86">
        <v>-0.68577116727828979</v>
      </c>
      <c r="DF115" s="86">
        <v>-0.94933611154556274</v>
      </c>
      <c r="DG115" s="86">
        <v>-0.99615782499313354</v>
      </c>
      <c r="DH115" s="86">
        <v>-0.89563411474227905</v>
      </c>
      <c r="DI115" s="86">
        <v>-1.0100671052932739</v>
      </c>
      <c r="DJ115" s="86">
        <v>-1.1276464462280273</v>
      </c>
      <c r="DK115" s="86">
        <v>-1.0472432374954224</v>
      </c>
      <c r="DL115" s="86">
        <v>-0.69403433799743652</v>
      </c>
      <c r="DM115" s="86">
        <v>-1.0634511709213257</v>
      </c>
      <c r="DN115" s="86">
        <v>-1.2350218296051025</v>
      </c>
      <c r="DO115" s="86">
        <v>-1.3130488395690918</v>
      </c>
      <c r="DP115" s="86">
        <v>-0.16160820424556732</v>
      </c>
      <c r="DQ115" s="86">
        <v>0.27738308906555176</v>
      </c>
      <c r="DR115" s="86">
        <v>0.52959978580474854</v>
      </c>
      <c r="DS115" s="86">
        <v>0.8406757116317749</v>
      </c>
      <c r="DT115" s="86">
        <v>0.99127107858657837</v>
      </c>
      <c r="DU115" s="86">
        <v>0.8845551609992981</v>
      </c>
      <c r="DV115" s="86">
        <v>-7.913583517074585E-2</v>
      </c>
      <c r="DW115" s="86">
        <v>-1.0671950578689575</v>
      </c>
      <c r="DX115" s="86">
        <v>-1.7296450138092041</v>
      </c>
      <c r="DY115" s="86">
        <v>-0.86655306816101074</v>
      </c>
      <c r="DZ115" s="86">
        <v>-0.66943567991256714</v>
      </c>
      <c r="EA115" s="86">
        <v>-0.5146784782409668</v>
      </c>
      <c r="EB115" s="86">
        <v>-0.389396071434021</v>
      </c>
      <c r="EC115" s="86">
        <v>-0.24385423958301544</v>
      </c>
      <c r="ED115" s="86">
        <v>-0.3804265558719635</v>
      </c>
      <c r="EE115" s="86">
        <v>-0.55299997329711914</v>
      </c>
      <c r="EF115" s="86">
        <v>-0.38835203647613525</v>
      </c>
      <c r="EG115" s="86">
        <v>-0.41701850295066833</v>
      </c>
      <c r="EH115" s="86">
        <v>-0.53936547040939331</v>
      </c>
      <c r="EI115" s="86">
        <v>-0.45968887209892273</v>
      </c>
      <c r="EJ115" s="86">
        <v>-0.10458064079284668</v>
      </c>
      <c r="EK115" s="86">
        <v>-0.44051426649093628</v>
      </c>
      <c r="EL115" s="86">
        <v>-0.6082877516746521</v>
      </c>
      <c r="EM115" s="86">
        <v>-0.70212757587432861</v>
      </c>
      <c r="EN115" s="86">
        <v>0.41575425863265991</v>
      </c>
      <c r="EO115" s="86">
        <v>0.83378744125366211</v>
      </c>
      <c r="EP115" s="86">
        <v>1.0748097896575928</v>
      </c>
      <c r="EQ115" s="86">
        <v>1.2937655448913574</v>
      </c>
      <c r="ER115" s="86">
        <v>1.4463019371032715</v>
      </c>
      <c r="ES115" s="86">
        <v>1.3628203868865967</v>
      </c>
      <c r="ET115" s="86">
        <v>0.35710078477859497</v>
      </c>
      <c r="EU115" s="86">
        <v>-0.56961792707443237</v>
      </c>
      <c r="EV115" s="86">
        <v>-1.2317487001419067</v>
      </c>
      <c r="EW115" s="86">
        <v>52.411582946777344</v>
      </c>
      <c r="EX115" s="86">
        <v>51.714244842529297</v>
      </c>
      <c r="EY115" s="86">
        <v>51.098934173583984</v>
      </c>
      <c r="EZ115" s="86">
        <v>50.53131103515625</v>
      </c>
      <c r="FA115" s="86">
        <v>50.067241668701172</v>
      </c>
      <c r="FB115" s="86">
        <v>49.821239471435547</v>
      </c>
      <c r="FC115" s="86">
        <v>49.846645355224609</v>
      </c>
      <c r="FD115" s="86">
        <v>51.784866333007813</v>
      </c>
      <c r="FE115" s="86">
        <v>55.586746215820313</v>
      </c>
      <c r="FF115" s="86">
        <v>58.82855224609375</v>
      </c>
      <c r="FG115" s="86">
        <v>61.496860504150391</v>
      </c>
      <c r="FH115" s="86">
        <v>63.659389495849609</v>
      </c>
      <c r="FI115" s="86">
        <v>65.000457763671875</v>
      </c>
      <c r="FJ115" s="86">
        <v>65.899284362792969</v>
      </c>
      <c r="FK115" s="86">
        <v>66.013359069824219</v>
      </c>
      <c r="FL115" s="86">
        <v>65.25689697265625</v>
      </c>
      <c r="FM115" s="86">
        <v>62.920970916748047</v>
      </c>
      <c r="FN115" s="86">
        <v>60.207962036132813</v>
      </c>
      <c r="FO115" s="86">
        <v>58.55743408203125</v>
      </c>
      <c r="FP115" s="86">
        <v>57.197982788085938</v>
      </c>
      <c r="FQ115" s="86">
        <v>56.046695709228516</v>
      </c>
      <c r="FR115" s="86">
        <v>55.002037048339844</v>
      </c>
      <c r="FS115" s="86">
        <v>54.039600372314453</v>
      </c>
      <c r="FT115" s="86">
        <v>53.262306213378906</v>
      </c>
      <c r="FU115" s="86">
        <v>0.56959909200668335</v>
      </c>
      <c r="FV115" s="86">
        <v>0.57921254634857178</v>
      </c>
      <c r="FW115" s="86">
        <v>0.60008066892623901</v>
      </c>
      <c r="FX115" s="86">
        <v>362</v>
      </c>
      <c r="FY115" s="86">
        <v>1</v>
      </c>
    </row>
    <row r="116" spans="1:181" x14ac:dyDescent="0.25">
      <c r="A116" t="s">
        <v>186</v>
      </c>
      <c r="B116" t="s">
        <v>236</v>
      </c>
      <c r="C116" t="s">
        <v>2</v>
      </c>
      <c r="D116" t="s">
        <v>202</v>
      </c>
      <c r="E116" t="s">
        <v>242</v>
      </c>
      <c r="F116" t="s">
        <v>179</v>
      </c>
      <c r="G116" t="s">
        <v>1</v>
      </c>
      <c r="H116" s="86">
        <v>1580</v>
      </c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>
        <v>29.649999618530273</v>
      </c>
      <c r="FY116" s="86">
        <v>0</v>
      </c>
    </row>
    <row r="117" spans="1:181" x14ac:dyDescent="0.25">
      <c r="A117" t="s">
        <v>186</v>
      </c>
      <c r="B117" t="s">
        <v>236</v>
      </c>
      <c r="C117" t="s">
        <v>2</v>
      </c>
      <c r="D117" t="s">
        <v>202</v>
      </c>
      <c r="E117" t="s">
        <v>242</v>
      </c>
      <c r="F117" t="s">
        <v>180</v>
      </c>
      <c r="G117" t="s">
        <v>1</v>
      </c>
      <c r="H117" s="86">
        <v>956</v>
      </c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6"/>
      <c r="CV117" s="86"/>
      <c r="CW117" s="86"/>
      <c r="CX117" s="86"/>
      <c r="CY117" s="86"/>
      <c r="CZ117" s="86"/>
      <c r="DA117" s="86"/>
      <c r="DB117" s="86"/>
      <c r="DC117" s="86"/>
      <c r="DD117" s="86"/>
      <c r="DE117" s="86"/>
      <c r="DF117" s="86"/>
      <c r="DG117" s="86"/>
      <c r="DH117" s="86"/>
      <c r="DI117" s="86"/>
      <c r="DJ117" s="86"/>
      <c r="DK117" s="86"/>
      <c r="DL117" s="86"/>
      <c r="DM117" s="86"/>
      <c r="DN117" s="86"/>
      <c r="DO117" s="86"/>
      <c r="DP117" s="86"/>
      <c r="DQ117" s="86"/>
      <c r="DR117" s="86"/>
      <c r="DS117" s="86"/>
      <c r="DT117" s="86"/>
      <c r="DU117" s="86"/>
      <c r="DV117" s="86"/>
      <c r="DW117" s="86"/>
      <c r="DX117" s="86"/>
      <c r="DY117" s="86"/>
      <c r="DZ117" s="86"/>
      <c r="EA117" s="86"/>
      <c r="EB117" s="86"/>
      <c r="EC117" s="86"/>
      <c r="ED117" s="86"/>
      <c r="EE117" s="86"/>
      <c r="EF117" s="86"/>
      <c r="EG117" s="86"/>
      <c r="EH117" s="86"/>
      <c r="EI117" s="86"/>
      <c r="EJ117" s="86"/>
      <c r="EK117" s="86"/>
      <c r="EL117" s="86"/>
      <c r="EM117" s="86"/>
      <c r="EN117" s="86"/>
      <c r="EO117" s="86"/>
      <c r="EP117" s="86"/>
      <c r="EQ117" s="86"/>
      <c r="ER117" s="86"/>
      <c r="ES117" s="86"/>
      <c r="ET117" s="86"/>
      <c r="EU117" s="86"/>
      <c r="EV117" s="86"/>
      <c r="EW117" s="86"/>
      <c r="EX117" s="86"/>
      <c r="EY117" s="86"/>
      <c r="EZ117" s="86"/>
      <c r="FA117" s="86"/>
      <c r="FB117" s="86"/>
      <c r="FC117" s="86"/>
      <c r="FD117" s="86"/>
      <c r="FE117" s="86"/>
      <c r="FF117" s="86"/>
      <c r="FG117" s="86"/>
      <c r="FH117" s="86"/>
      <c r="FI117" s="86"/>
      <c r="FJ117" s="86"/>
      <c r="FK117" s="86"/>
      <c r="FL117" s="86"/>
      <c r="FM117" s="86"/>
      <c r="FN117" s="86"/>
      <c r="FO117" s="86"/>
      <c r="FP117" s="86"/>
      <c r="FQ117" s="86"/>
      <c r="FR117" s="86"/>
      <c r="FS117" s="86"/>
      <c r="FT117" s="86"/>
      <c r="FU117" s="86"/>
      <c r="FV117" s="86"/>
      <c r="FW117" s="86"/>
      <c r="FX117" s="86">
        <v>23.299999237060547</v>
      </c>
      <c r="FY117" s="86">
        <v>0</v>
      </c>
    </row>
    <row r="118" spans="1:181" x14ac:dyDescent="0.25">
      <c r="A118" t="s">
        <v>186</v>
      </c>
      <c r="B118" t="s">
        <v>236</v>
      </c>
      <c r="C118" t="s">
        <v>2</v>
      </c>
      <c r="D118" t="s">
        <v>202</v>
      </c>
      <c r="E118" t="s">
        <v>242</v>
      </c>
      <c r="F118" t="s">
        <v>181</v>
      </c>
      <c r="G118" t="s">
        <v>1</v>
      </c>
      <c r="H118" s="86">
        <v>409</v>
      </c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6"/>
      <c r="CV118" s="86"/>
      <c r="CW118" s="86"/>
      <c r="CX118" s="86"/>
      <c r="CY118" s="86"/>
      <c r="CZ118" s="86"/>
      <c r="DA118" s="86"/>
      <c r="DB118" s="86"/>
      <c r="DC118" s="86"/>
      <c r="DD118" s="86"/>
      <c r="DE118" s="86"/>
      <c r="DF118" s="86"/>
      <c r="DG118" s="86"/>
      <c r="DH118" s="86"/>
      <c r="DI118" s="86"/>
      <c r="DJ118" s="86"/>
      <c r="DK118" s="86"/>
      <c r="DL118" s="86"/>
      <c r="DM118" s="86"/>
      <c r="DN118" s="86"/>
      <c r="DO118" s="86"/>
      <c r="DP118" s="86"/>
      <c r="DQ118" s="86"/>
      <c r="DR118" s="86"/>
      <c r="DS118" s="86"/>
      <c r="DT118" s="86"/>
      <c r="DU118" s="86"/>
      <c r="DV118" s="86"/>
      <c r="DW118" s="86"/>
      <c r="DX118" s="86"/>
      <c r="DY118" s="86"/>
      <c r="DZ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  <c r="EX118" s="86"/>
      <c r="EY118" s="86"/>
      <c r="EZ118" s="86"/>
      <c r="FA118" s="86"/>
      <c r="FB118" s="86"/>
      <c r="FC118" s="86"/>
      <c r="FD118" s="86"/>
      <c r="FE118" s="86"/>
      <c r="FF118" s="86"/>
      <c r="FG118" s="86"/>
      <c r="FH118" s="86"/>
      <c r="FI118" s="86"/>
      <c r="FJ118" s="86"/>
      <c r="FK118" s="86"/>
      <c r="FL118" s="86"/>
      <c r="FM118" s="86"/>
      <c r="FN118" s="86"/>
      <c r="FO118" s="86"/>
      <c r="FP118" s="86"/>
      <c r="FQ118" s="86"/>
      <c r="FR118" s="86"/>
      <c r="FS118" s="86"/>
      <c r="FT118" s="86"/>
      <c r="FU118" s="86"/>
      <c r="FV118" s="86"/>
      <c r="FW118" s="86"/>
      <c r="FX118" s="86">
        <v>11.300000190734863</v>
      </c>
      <c r="FY118" s="86">
        <v>0</v>
      </c>
    </row>
    <row r="119" spans="1:181" x14ac:dyDescent="0.25">
      <c r="A119" t="s">
        <v>186</v>
      </c>
      <c r="B119" t="s">
        <v>236</v>
      </c>
      <c r="C119" t="s">
        <v>2</v>
      </c>
      <c r="D119" t="s">
        <v>202</v>
      </c>
      <c r="E119" t="s">
        <v>242</v>
      </c>
      <c r="F119" t="s">
        <v>182</v>
      </c>
      <c r="G119" t="s">
        <v>1</v>
      </c>
      <c r="H119" s="86">
        <v>2346</v>
      </c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6"/>
      <c r="CV119" s="86"/>
      <c r="CW119" s="86"/>
      <c r="CX119" s="86"/>
      <c r="CY119" s="86"/>
      <c r="CZ119" s="86"/>
      <c r="DA119" s="86"/>
      <c r="DB119" s="86"/>
      <c r="DC119" s="86"/>
      <c r="DD119" s="86"/>
      <c r="DE119" s="86"/>
      <c r="DF119" s="86"/>
      <c r="DG119" s="86"/>
      <c r="DH119" s="86"/>
      <c r="DI119" s="86"/>
      <c r="DJ119" s="86"/>
      <c r="DK119" s="86"/>
      <c r="DL119" s="86"/>
      <c r="DM119" s="86"/>
      <c r="DN119" s="86"/>
      <c r="DO119" s="86"/>
      <c r="DP119" s="86"/>
      <c r="DQ119" s="86"/>
      <c r="DR119" s="86"/>
      <c r="DS119" s="86"/>
      <c r="DT119" s="86"/>
      <c r="DU119" s="86"/>
      <c r="DV119" s="86"/>
      <c r="DW119" s="86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>
        <v>44.200000762939453</v>
      </c>
      <c r="FY119" s="86">
        <v>0</v>
      </c>
    </row>
    <row r="120" spans="1:181" x14ac:dyDescent="0.25">
      <c r="A120" t="s">
        <v>186</v>
      </c>
      <c r="B120" t="s">
        <v>236</v>
      </c>
      <c r="C120" t="s">
        <v>2</v>
      </c>
      <c r="D120" t="s">
        <v>202</v>
      </c>
      <c r="E120" t="s">
        <v>242</v>
      </c>
      <c r="F120" t="s">
        <v>183</v>
      </c>
      <c r="G120" t="s">
        <v>1</v>
      </c>
      <c r="H120" s="86">
        <v>2831</v>
      </c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>
        <v>38.400001525878906</v>
      </c>
      <c r="FY120" s="86">
        <v>0</v>
      </c>
    </row>
    <row r="121" spans="1:181" x14ac:dyDescent="0.25">
      <c r="A121" t="s">
        <v>186</v>
      </c>
      <c r="B121" t="s">
        <v>236</v>
      </c>
      <c r="C121" t="s">
        <v>2</v>
      </c>
      <c r="D121" t="s">
        <v>202</v>
      </c>
      <c r="E121" t="s">
        <v>242</v>
      </c>
      <c r="F121" t="s">
        <v>184</v>
      </c>
      <c r="G121" t="s">
        <v>1</v>
      </c>
      <c r="H121" s="86">
        <v>1944</v>
      </c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6"/>
      <c r="CV121" s="86"/>
      <c r="CW121" s="86"/>
      <c r="CX121" s="86"/>
      <c r="CY121" s="86"/>
      <c r="CZ121" s="86"/>
      <c r="DA121" s="86"/>
      <c r="DB121" s="86"/>
      <c r="DC121" s="86"/>
      <c r="DD121" s="86"/>
      <c r="DE121" s="86"/>
      <c r="DF121" s="86"/>
      <c r="DG121" s="86"/>
      <c r="DH121" s="86"/>
      <c r="DI121" s="86"/>
      <c r="DJ121" s="86"/>
      <c r="DK121" s="86"/>
      <c r="DL121" s="86"/>
      <c r="DM121" s="86"/>
      <c r="DN121" s="86"/>
      <c r="DO121" s="86"/>
      <c r="DP121" s="86"/>
      <c r="DQ121" s="86"/>
      <c r="DR121" s="86"/>
      <c r="DS121" s="86"/>
      <c r="DT121" s="86"/>
      <c r="DU121" s="86"/>
      <c r="DV121" s="86"/>
      <c r="DW121" s="86"/>
      <c r="DX121" s="86"/>
      <c r="DY121" s="86"/>
      <c r="DZ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  <c r="EX121" s="86"/>
      <c r="EY121" s="86"/>
      <c r="EZ121" s="86"/>
      <c r="FA121" s="86"/>
      <c r="FB121" s="86"/>
      <c r="FC121" s="86"/>
      <c r="FD121" s="86"/>
      <c r="FE121" s="86"/>
      <c r="FF121" s="86"/>
      <c r="FG121" s="86"/>
      <c r="FH121" s="86"/>
      <c r="FI121" s="86"/>
      <c r="FJ121" s="86"/>
      <c r="FK121" s="86"/>
      <c r="FL121" s="86"/>
      <c r="FM121" s="86"/>
      <c r="FN121" s="86"/>
      <c r="FO121" s="86"/>
      <c r="FP121" s="86"/>
      <c r="FQ121" s="86"/>
      <c r="FR121" s="86"/>
      <c r="FS121" s="86"/>
      <c r="FT121" s="86"/>
      <c r="FU121" s="86"/>
      <c r="FV121" s="86"/>
      <c r="FW121" s="86"/>
      <c r="FX121" s="86">
        <v>34.049999237060547</v>
      </c>
      <c r="FY121" s="86">
        <v>0</v>
      </c>
    </row>
    <row r="122" spans="1:181" x14ac:dyDescent="0.25">
      <c r="A122" t="s">
        <v>186</v>
      </c>
      <c r="B122" t="s">
        <v>236</v>
      </c>
      <c r="C122" t="s">
        <v>2</v>
      </c>
      <c r="D122" t="s">
        <v>202</v>
      </c>
      <c r="E122" t="s">
        <v>242</v>
      </c>
      <c r="F122" t="s">
        <v>185</v>
      </c>
      <c r="G122" t="s">
        <v>1</v>
      </c>
      <c r="H122" s="86">
        <v>827</v>
      </c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6"/>
      <c r="CV122" s="86"/>
      <c r="CW122" s="86"/>
      <c r="CX122" s="86"/>
      <c r="CY122" s="86"/>
      <c r="CZ122" s="86"/>
      <c r="DA122" s="86"/>
      <c r="DB122" s="86"/>
      <c r="DC122" s="86"/>
      <c r="DD122" s="86"/>
      <c r="DE122" s="86"/>
      <c r="DF122" s="86"/>
      <c r="DG122" s="86"/>
      <c r="DH122" s="86"/>
      <c r="DI122" s="86"/>
      <c r="DJ122" s="86"/>
      <c r="DK122" s="86"/>
      <c r="DL122" s="86"/>
      <c r="DM122" s="86"/>
      <c r="DN122" s="86"/>
      <c r="DO122" s="86"/>
      <c r="DP122" s="86"/>
      <c r="DQ122" s="86"/>
      <c r="DR122" s="86"/>
      <c r="DS122" s="86"/>
      <c r="DT122" s="86"/>
      <c r="DU122" s="86"/>
      <c r="DV122" s="86"/>
      <c r="DW122" s="86"/>
      <c r="DX122" s="86"/>
      <c r="DY122" s="86"/>
      <c r="DZ122" s="86"/>
      <c r="EA122" s="86"/>
      <c r="EB122" s="86"/>
      <c r="EC122" s="86"/>
      <c r="ED122" s="86"/>
      <c r="EE122" s="86"/>
      <c r="EF122" s="86"/>
      <c r="EG122" s="86"/>
      <c r="EH122" s="86"/>
      <c r="EI122" s="86"/>
      <c r="EJ122" s="86"/>
      <c r="EK122" s="86"/>
      <c r="EL122" s="86"/>
      <c r="EM122" s="86"/>
      <c r="EN122" s="86"/>
      <c r="EO122" s="86"/>
      <c r="EP122" s="86"/>
      <c r="EQ122" s="86"/>
      <c r="ER122" s="86"/>
      <c r="ES122" s="86"/>
      <c r="ET122" s="86"/>
      <c r="EU122" s="86"/>
      <c r="EV122" s="86"/>
      <c r="EW122" s="86"/>
      <c r="EX122" s="86"/>
      <c r="EY122" s="86"/>
      <c r="EZ122" s="86"/>
      <c r="FA122" s="86"/>
      <c r="FB122" s="86"/>
      <c r="FC122" s="86"/>
      <c r="FD122" s="86"/>
      <c r="FE122" s="86"/>
      <c r="FF122" s="86"/>
      <c r="FG122" s="86"/>
      <c r="FH122" s="86"/>
      <c r="FI122" s="86"/>
      <c r="FJ122" s="86"/>
      <c r="FK122" s="86"/>
      <c r="FL122" s="86"/>
      <c r="FM122" s="86"/>
      <c r="FN122" s="86"/>
      <c r="FO122" s="86"/>
      <c r="FP122" s="86"/>
      <c r="FQ122" s="86"/>
      <c r="FR122" s="86"/>
      <c r="FS122" s="86"/>
      <c r="FT122" s="86"/>
      <c r="FU122" s="86"/>
      <c r="FV122" s="86"/>
      <c r="FW122" s="86"/>
      <c r="FX122" s="86">
        <v>13.649999618530273</v>
      </c>
      <c r="FY122" s="86">
        <v>0</v>
      </c>
    </row>
    <row r="123" spans="1:181" x14ac:dyDescent="0.25">
      <c r="A123" t="s">
        <v>186</v>
      </c>
      <c r="B123" t="s">
        <v>236</v>
      </c>
      <c r="C123" t="s">
        <v>2</v>
      </c>
      <c r="D123" t="s">
        <v>202</v>
      </c>
      <c r="E123" t="s">
        <v>243</v>
      </c>
      <c r="F123" t="s">
        <v>1</v>
      </c>
      <c r="G123" t="s">
        <v>198</v>
      </c>
      <c r="H123" s="86">
        <v>20635</v>
      </c>
      <c r="I123" s="86">
        <v>35.419475555419922</v>
      </c>
      <c r="J123" s="86">
        <v>33.4990234375</v>
      </c>
      <c r="K123" s="86">
        <v>32.407238006591797</v>
      </c>
      <c r="L123" s="86">
        <v>31.673162460327148</v>
      </c>
      <c r="M123" s="86">
        <v>32.031108856201172</v>
      </c>
      <c r="N123" s="86">
        <v>33.555068969726563</v>
      </c>
      <c r="O123" s="86">
        <v>36.783756256103516</v>
      </c>
      <c r="P123" s="86">
        <v>40.291034698486328</v>
      </c>
      <c r="Q123" s="86">
        <v>40.321910858154297</v>
      </c>
      <c r="R123" s="86">
        <v>39.420726776123047</v>
      </c>
      <c r="S123" s="86">
        <v>38.725143432617188</v>
      </c>
      <c r="T123" s="86">
        <v>37.895904541015625</v>
      </c>
      <c r="U123" s="86">
        <v>37.214458465576172</v>
      </c>
      <c r="V123" s="86">
        <v>35.945720672607422</v>
      </c>
      <c r="W123" s="86">
        <v>35.007862091064453</v>
      </c>
      <c r="X123" s="86">
        <v>36.038673400878906</v>
      </c>
      <c r="Y123" s="86">
        <v>38.419582366943359</v>
      </c>
      <c r="Z123" s="86">
        <v>45.740345001220703</v>
      </c>
      <c r="AA123" s="86">
        <v>49.594875335693359</v>
      </c>
      <c r="AB123" s="86">
        <v>50.451805114746094</v>
      </c>
      <c r="AC123" s="86">
        <v>49.955314636230469</v>
      </c>
      <c r="AD123" s="86">
        <v>48.312286376953125</v>
      </c>
      <c r="AE123" s="86">
        <v>44.362983703613281</v>
      </c>
      <c r="AF123" s="86">
        <v>39.413726806640625</v>
      </c>
      <c r="AG123" s="86">
        <v>-4.1765584945678711</v>
      </c>
      <c r="AH123" s="86">
        <v>-3.6934006214141846</v>
      </c>
      <c r="AI123" s="86">
        <v>-3.3038749694824219</v>
      </c>
      <c r="AJ123" s="86">
        <v>-3.4304492473602295</v>
      </c>
      <c r="AK123" s="86">
        <v>-3.570115327835083</v>
      </c>
      <c r="AL123" s="86">
        <v>-3.666961669921875</v>
      </c>
      <c r="AM123" s="86">
        <v>-3.7607052326202393</v>
      </c>
      <c r="AN123" s="86">
        <v>-4.0847892761230469</v>
      </c>
      <c r="AO123" s="86">
        <v>-4.5775470733642578</v>
      </c>
      <c r="AP123" s="86">
        <v>-3.4678764343261719</v>
      </c>
      <c r="AQ123" s="86">
        <v>-3.7544755935668945</v>
      </c>
      <c r="AR123" s="86">
        <v>-3.4360415935516357</v>
      </c>
      <c r="AS123" s="86">
        <v>-3.1560628414154053</v>
      </c>
      <c r="AT123" s="86">
        <v>-2.9856455326080322</v>
      </c>
      <c r="AU123" s="86">
        <v>-2.6905696392059326</v>
      </c>
      <c r="AV123" s="86">
        <v>-0.76914042234420776</v>
      </c>
      <c r="AW123" s="86">
        <v>-1.8109889701008797E-2</v>
      </c>
      <c r="AX123" s="86">
        <v>0.27174612879753113</v>
      </c>
      <c r="AY123" s="86">
        <v>1.4754983186721802</v>
      </c>
      <c r="AZ123" s="86">
        <v>1.7315294742584229</v>
      </c>
      <c r="BA123" s="86">
        <v>1.5820335149765015</v>
      </c>
      <c r="BB123" s="86">
        <v>-1.5733513832092285</v>
      </c>
      <c r="BC123" s="86">
        <v>-3.0572137832641602</v>
      </c>
      <c r="BD123" s="86">
        <v>-4.110999584197998</v>
      </c>
      <c r="BE123" s="86">
        <v>-3.1527884006500244</v>
      </c>
      <c r="BF123" s="86">
        <v>-2.6829414367675781</v>
      </c>
      <c r="BG123" s="86">
        <v>-2.2778053283691406</v>
      </c>
      <c r="BH123" s="86">
        <v>-2.3939254283905029</v>
      </c>
      <c r="BI123" s="86">
        <v>-2.5034098625183105</v>
      </c>
      <c r="BJ123" s="86">
        <v>-2.6032829284667969</v>
      </c>
      <c r="BK123" s="86">
        <v>-2.8540518283843994</v>
      </c>
      <c r="BL123" s="86">
        <v>-3.0811192989349365</v>
      </c>
      <c r="BM123" s="86">
        <v>-3.6243431568145752</v>
      </c>
      <c r="BN123" s="86">
        <v>-2.4893791675567627</v>
      </c>
      <c r="BO123" s="86">
        <v>-2.79783034324646</v>
      </c>
      <c r="BP123" s="86">
        <v>-2.5051858425140381</v>
      </c>
      <c r="BQ123" s="86">
        <v>-2.2185795307159424</v>
      </c>
      <c r="BR123" s="86">
        <v>-2.0555098056793213</v>
      </c>
      <c r="BS123" s="86">
        <v>-1.796806812286377</v>
      </c>
      <c r="BT123" s="86">
        <v>5.7499866932630539E-2</v>
      </c>
      <c r="BU123" s="86">
        <v>0.80099022388458252</v>
      </c>
      <c r="BV123" s="86">
        <v>1.2516512870788574</v>
      </c>
      <c r="BW123" s="86">
        <v>2.5964586734771729</v>
      </c>
      <c r="BX123" s="86">
        <v>2.9846405982971191</v>
      </c>
      <c r="BY123" s="86">
        <v>2.9006137847900391</v>
      </c>
      <c r="BZ123" s="86">
        <v>-0.58298355340957642</v>
      </c>
      <c r="CA123" s="86">
        <v>-2.0444529056549072</v>
      </c>
      <c r="CB123" s="86">
        <v>-3.0792660713195801</v>
      </c>
      <c r="CC123" s="86">
        <v>-2.4437284469604492</v>
      </c>
      <c r="CD123" s="86">
        <v>-1.983100414276123</v>
      </c>
      <c r="CE123" s="86">
        <v>-1.567152738571167</v>
      </c>
      <c r="CF123" s="86">
        <v>-1.6760321855545044</v>
      </c>
      <c r="CG123" s="86">
        <v>-1.7646127939224243</v>
      </c>
      <c r="CH123" s="86">
        <v>-1.8665823936462402</v>
      </c>
      <c r="CI123" s="86">
        <v>-2.2261066436767578</v>
      </c>
      <c r="CJ123" s="86">
        <v>-2.3859808444976807</v>
      </c>
      <c r="CK123" s="86">
        <v>-2.9641571044921875</v>
      </c>
      <c r="CL123" s="86">
        <v>-1.8116748332977295</v>
      </c>
      <c r="CM123" s="86">
        <v>-2.1352605819702148</v>
      </c>
      <c r="CN123" s="86">
        <v>-1.8604781627655029</v>
      </c>
      <c r="CO123" s="86">
        <v>-1.5692815780639648</v>
      </c>
      <c r="CP123" s="86">
        <v>-1.4113005399703979</v>
      </c>
      <c r="CQ123" s="86">
        <v>-1.1777894496917725</v>
      </c>
      <c r="CR123" s="86">
        <v>0.63002842664718628</v>
      </c>
      <c r="CS123" s="86">
        <v>1.3682965040206909</v>
      </c>
      <c r="CT123" s="86">
        <v>1.9303305149078369</v>
      </c>
      <c r="CU123" s="86">
        <v>3.3728325366973877</v>
      </c>
      <c r="CV123" s="86">
        <v>3.8525416851043701</v>
      </c>
      <c r="CW123" s="86">
        <v>3.8138585090637207</v>
      </c>
      <c r="CX123" s="86">
        <v>0.10294218361377716</v>
      </c>
      <c r="CY123" s="86">
        <v>-1.3430176973342896</v>
      </c>
      <c r="CZ123" s="86">
        <v>-2.3646905422210693</v>
      </c>
      <c r="DA123" s="86">
        <v>-1.734668493270874</v>
      </c>
      <c r="DB123" s="86">
        <v>-1.283259391784668</v>
      </c>
      <c r="DC123" s="86">
        <v>-0.85650008916854858</v>
      </c>
      <c r="DD123" s="86">
        <v>-0.95813894271850586</v>
      </c>
      <c r="DE123" s="86">
        <v>-1.0258158445358276</v>
      </c>
      <c r="DF123" s="86">
        <v>-1.1298818588256836</v>
      </c>
      <c r="DG123" s="86">
        <v>-1.5981613397598267</v>
      </c>
      <c r="DH123" s="86">
        <v>-1.6908422708511353</v>
      </c>
      <c r="DI123" s="86">
        <v>-2.3039710521697998</v>
      </c>
      <c r="DJ123" s="86">
        <v>-1.1339706182479858</v>
      </c>
      <c r="DK123" s="86">
        <v>-1.4726909399032593</v>
      </c>
      <c r="DL123" s="86">
        <v>-1.2157703638076782</v>
      </c>
      <c r="DM123" s="86">
        <v>-0.91998350620269775</v>
      </c>
      <c r="DN123" s="86">
        <v>-0.76709133386611938</v>
      </c>
      <c r="DO123" s="86">
        <v>-0.55877208709716797</v>
      </c>
      <c r="DP123" s="86">
        <v>1.2025569677352905</v>
      </c>
      <c r="DQ123" s="86">
        <v>1.9356027841567993</v>
      </c>
      <c r="DR123" s="86">
        <v>2.6090097427368164</v>
      </c>
      <c r="DS123" s="86">
        <v>4.1492061614990234</v>
      </c>
      <c r="DT123" s="86">
        <v>4.7204427719116211</v>
      </c>
      <c r="DU123" s="86">
        <v>4.7271032333374023</v>
      </c>
      <c r="DV123" s="86">
        <v>0.78886795043945313</v>
      </c>
      <c r="DW123" s="86">
        <v>-0.64158254861831665</v>
      </c>
      <c r="DX123" s="86">
        <v>-1.6501150131225586</v>
      </c>
      <c r="DY123" s="86">
        <v>-0.71089851856231689</v>
      </c>
      <c r="DZ123" s="86">
        <v>-0.27280020713806152</v>
      </c>
      <c r="EA123" s="86">
        <v>0.1695694774389267</v>
      </c>
      <c r="EB123" s="86">
        <v>7.8384950757026672E-2</v>
      </c>
      <c r="EC123" s="86">
        <v>4.0889669209718704E-2</v>
      </c>
      <c r="ED123" s="86">
        <v>-6.6203214228153229E-2</v>
      </c>
      <c r="EE123" s="86">
        <v>-0.69150805473327637</v>
      </c>
      <c r="EF123" s="86">
        <v>-0.68717259168624878</v>
      </c>
      <c r="EG123" s="86">
        <v>-1.3507670164108276</v>
      </c>
      <c r="EH123" s="86">
        <v>-0.1554732620716095</v>
      </c>
      <c r="EI123" s="86">
        <v>-0.51604551076889038</v>
      </c>
      <c r="EJ123" s="86">
        <v>-0.28491482138633728</v>
      </c>
      <c r="EK123" s="86">
        <v>1.7499728128314018E-2</v>
      </c>
      <c r="EL123" s="86">
        <v>0.16304437816143036</v>
      </c>
      <c r="EM123" s="86">
        <v>0.33499062061309814</v>
      </c>
      <c r="EN123" s="86">
        <v>2.0291972160339355</v>
      </c>
      <c r="EO123" s="86">
        <v>2.7547028064727783</v>
      </c>
      <c r="EP123" s="86">
        <v>3.5889148712158203</v>
      </c>
      <c r="EQ123" s="86">
        <v>5.2701668739318848</v>
      </c>
      <c r="ER123" s="86">
        <v>5.9735536575317383</v>
      </c>
      <c r="ES123" s="86">
        <v>6.0456833839416504</v>
      </c>
      <c r="ET123" s="86">
        <v>1.77923583984375</v>
      </c>
      <c r="EU123" s="86">
        <v>0.37117838859558105</v>
      </c>
      <c r="EV123" s="86">
        <v>-0.6183815598487854</v>
      </c>
      <c r="EW123" s="86">
        <v>47.507335662841797</v>
      </c>
      <c r="EX123" s="86">
        <v>47.101516723632813</v>
      </c>
      <c r="EY123" s="86">
        <v>46.734413146972656</v>
      </c>
      <c r="EZ123" s="86">
        <v>46.408695220947266</v>
      </c>
      <c r="FA123" s="86">
        <v>46.180328369140625</v>
      </c>
      <c r="FB123" s="86">
        <v>46.022224426269531</v>
      </c>
      <c r="FC123" s="86">
        <v>45.938713073730469</v>
      </c>
      <c r="FD123" s="86">
        <v>46.257240295410156</v>
      </c>
      <c r="FE123" s="86">
        <v>48.444797515869141</v>
      </c>
      <c r="FF123" s="86">
        <v>51.263629913330078</v>
      </c>
      <c r="FG123" s="86">
        <v>53.595779418945313</v>
      </c>
      <c r="FH123" s="86">
        <v>55.492458343505859</v>
      </c>
      <c r="FI123" s="86">
        <v>56.906204223632813</v>
      </c>
      <c r="FJ123" s="86">
        <v>57.890949249267578</v>
      </c>
      <c r="FK123" s="86">
        <v>58.081886291503906</v>
      </c>
      <c r="FL123" s="86">
        <v>57.447509765625</v>
      </c>
      <c r="FM123" s="86">
        <v>55.704998016357422</v>
      </c>
      <c r="FN123" s="86">
        <v>53.722805023193359</v>
      </c>
      <c r="FO123" s="86">
        <v>52.293239593505859</v>
      </c>
      <c r="FP123" s="86">
        <v>51.278606414794922</v>
      </c>
      <c r="FQ123" s="86">
        <v>50.265243530273438</v>
      </c>
      <c r="FR123" s="86">
        <v>49.390838623046875</v>
      </c>
      <c r="FS123" s="86">
        <v>48.594509124755859</v>
      </c>
      <c r="FT123" s="86">
        <v>47.890041351318359</v>
      </c>
      <c r="FU123" s="86">
        <v>0.94037896394729614</v>
      </c>
      <c r="FV123" s="86">
        <v>1.278203010559082</v>
      </c>
      <c r="FW123" s="86">
        <v>0.93566602468490601</v>
      </c>
      <c r="FX123" s="86">
        <v>670.54998779296875</v>
      </c>
      <c r="FY123" s="86">
        <v>1</v>
      </c>
    </row>
    <row r="124" spans="1:181" x14ac:dyDescent="0.25">
      <c r="A124" t="s">
        <v>186</v>
      </c>
      <c r="B124" t="s">
        <v>236</v>
      </c>
      <c r="C124" t="s">
        <v>2</v>
      </c>
      <c r="D124" t="s">
        <v>202</v>
      </c>
      <c r="E124" t="s">
        <v>243</v>
      </c>
      <c r="F124" t="s">
        <v>1</v>
      </c>
      <c r="G124" t="s">
        <v>200</v>
      </c>
      <c r="H124" s="86">
        <v>4274</v>
      </c>
      <c r="I124" s="86">
        <v>6.0771398544311523</v>
      </c>
      <c r="J124" s="86">
        <v>5.6117258071899414</v>
      </c>
      <c r="K124" s="86">
        <v>5.3257589340209961</v>
      </c>
      <c r="L124" s="86">
        <v>5.231593132019043</v>
      </c>
      <c r="M124" s="86">
        <v>5.1912612915039063</v>
      </c>
      <c r="N124" s="86">
        <v>5.378575325012207</v>
      </c>
      <c r="O124" s="86">
        <v>5.7123956680297852</v>
      </c>
      <c r="P124" s="86">
        <v>6.4225587844848633</v>
      </c>
      <c r="Q124" s="86">
        <v>6.3011455535888672</v>
      </c>
      <c r="R124" s="86">
        <v>6.1848368644714355</v>
      </c>
      <c r="S124" s="86">
        <v>6.292210578918457</v>
      </c>
      <c r="T124" s="86">
        <v>6.2919230461120605</v>
      </c>
      <c r="U124" s="86">
        <v>6.1246466636657715</v>
      </c>
      <c r="V124" s="86">
        <v>5.9331326484680176</v>
      </c>
      <c r="W124" s="86">
        <v>5.8180766105651855</v>
      </c>
      <c r="X124" s="86">
        <v>6.0750856399536133</v>
      </c>
      <c r="Y124" s="86">
        <v>6.7739243507385254</v>
      </c>
      <c r="Z124" s="86">
        <v>7.7807979583740234</v>
      </c>
      <c r="AA124" s="86">
        <v>8.1165952682495117</v>
      </c>
      <c r="AB124" s="86">
        <v>8.2529783248901367</v>
      </c>
      <c r="AC124" s="86">
        <v>8.194732666015625</v>
      </c>
      <c r="AD124" s="86">
        <v>7.8564071655273438</v>
      </c>
      <c r="AE124" s="86">
        <v>7.4873847961425781</v>
      </c>
      <c r="AF124" s="86">
        <v>6.9101943969726563</v>
      </c>
      <c r="AG124" s="86">
        <v>-0.5942346453666687</v>
      </c>
      <c r="AH124" s="86">
        <v>-0.52824509143829346</v>
      </c>
      <c r="AI124" s="86">
        <v>-0.53675585985183716</v>
      </c>
      <c r="AJ124" s="86">
        <v>-0.48159456253051758</v>
      </c>
      <c r="AK124" s="86">
        <v>-0.52779161930084229</v>
      </c>
      <c r="AL124" s="86">
        <v>-0.37121313810348511</v>
      </c>
      <c r="AM124" s="86">
        <v>-0.56879234313964844</v>
      </c>
      <c r="AN124" s="86">
        <v>-0.56179755926132202</v>
      </c>
      <c r="AO124" s="86">
        <v>-0.56164568662643433</v>
      </c>
      <c r="AP124" s="86">
        <v>-0.38955289125442505</v>
      </c>
      <c r="AQ124" s="86">
        <v>-0.37521958351135254</v>
      </c>
      <c r="AR124" s="86">
        <v>-0.27670520544052124</v>
      </c>
      <c r="AS124" s="86">
        <v>-0.36004304885864258</v>
      </c>
      <c r="AT124" s="86">
        <v>-0.42737996578216553</v>
      </c>
      <c r="AU124" s="86">
        <v>-0.32292219996452332</v>
      </c>
      <c r="AV124" s="86">
        <v>-0.17435535788536072</v>
      </c>
      <c r="AW124" s="86">
        <v>-7.1707796305418015E-3</v>
      </c>
      <c r="AX124" s="86">
        <v>2.6012495160102844E-2</v>
      </c>
      <c r="AY124" s="86">
        <v>-2.9969198629260063E-2</v>
      </c>
      <c r="AZ124" s="86">
        <v>2.7523119002580643E-2</v>
      </c>
      <c r="BA124" s="86">
        <v>-7.3621682822704315E-2</v>
      </c>
      <c r="BB124" s="86">
        <v>-0.49609404802322388</v>
      </c>
      <c r="BC124" s="86">
        <v>-0.5635228157043457</v>
      </c>
      <c r="BD124" s="86">
        <v>-0.55996817350387573</v>
      </c>
      <c r="BE124" s="86">
        <v>-0.35885274410247803</v>
      </c>
      <c r="BF124" s="86">
        <v>-0.29828506708145142</v>
      </c>
      <c r="BG124" s="86">
        <v>-0.30616635084152222</v>
      </c>
      <c r="BH124" s="86">
        <v>-0.25280135869979858</v>
      </c>
      <c r="BI124" s="86">
        <v>-0.30004927515983582</v>
      </c>
      <c r="BJ124" s="86">
        <v>-0.15261729061603546</v>
      </c>
      <c r="BK124" s="86">
        <v>-0.3503398597240448</v>
      </c>
      <c r="BL124" s="86">
        <v>-0.33098334074020386</v>
      </c>
      <c r="BM124" s="86">
        <v>-0.33609196543693542</v>
      </c>
      <c r="BN124" s="86">
        <v>-0.18451279401779175</v>
      </c>
      <c r="BO124" s="86">
        <v>-0.17405146360397339</v>
      </c>
      <c r="BP124" s="86">
        <v>-9.8418787121772766E-2</v>
      </c>
      <c r="BQ124" s="86">
        <v>-0.18549595773220062</v>
      </c>
      <c r="BR124" s="86">
        <v>-0.26408651471138</v>
      </c>
      <c r="BS124" s="86">
        <v>-0.1823737770318985</v>
      </c>
      <c r="BT124" s="86">
        <v>-3.6721784621477127E-2</v>
      </c>
      <c r="BU124" s="86">
        <v>0.14112775027751923</v>
      </c>
      <c r="BV124" s="86">
        <v>0.20231589674949646</v>
      </c>
      <c r="BW124" s="86">
        <v>0.1623772531747818</v>
      </c>
      <c r="BX124" s="86">
        <v>0.23207256197929382</v>
      </c>
      <c r="BY124" s="86">
        <v>0.1448478102684021</v>
      </c>
      <c r="BZ124" s="86">
        <v>-0.2718273401260376</v>
      </c>
      <c r="CA124" s="86">
        <v>-0.32829737663269043</v>
      </c>
      <c r="CB124" s="86">
        <v>-0.31857976317405701</v>
      </c>
      <c r="CC124" s="86">
        <v>-0.19582796096801758</v>
      </c>
      <c r="CD124" s="86">
        <v>-0.13901546597480774</v>
      </c>
      <c r="CE124" s="86">
        <v>-0.14646077156066895</v>
      </c>
      <c r="CF124" s="86">
        <v>-9.4339877367019653E-2</v>
      </c>
      <c r="CG124" s="86">
        <v>-0.14231561124324799</v>
      </c>
      <c r="CH124" s="86">
        <v>-1.2184811057522893E-3</v>
      </c>
      <c r="CI124" s="86">
        <v>-0.19904035329818726</v>
      </c>
      <c r="CJ124" s="86">
        <v>-0.17112208902835846</v>
      </c>
      <c r="CK124" s="86">
        <v>-0.17987412214279175</v>
      </c>
      <c r="CL124" s="86">
        <v>-4.2502637952566147E-2</v>
      </c>
      <c r="CM124" s="86">
        <v>-3.4723028540611267E-2</v>
      </c>
      <c r="CN124" s="86">
        <v>2.5061845779418945E-2</v>
      </c>
      <c r="CO124" s="86">
        <v>-6.4605176448822021E-2</v>
      </c>
      <c r="CP124" s="86">
        <v>-0.15098996460437775</v>
      </c>
      <c r="CQ124" s="86">
        <v>-8.5030354559421539E-2</v>
      </c>
      <c r="CR124" s="86">
        <v>5.8602806180715561E-2</v>
      </c>
      <c r="CS124" s="86">
        <v>0.24383886158466339</v>
      </c>
      <c r="CT124" s="86">
        <v>0.32442310452461243</v>
      </c>
      <c r="CU124" s="86">
        <v>0.29559582471847534</v>
      </c>
      <c r="CV124" s="86">
        <v>0.37374287843704224</v>
      </c>
      <c r="CW124" s="86">
        <v>0.29615911841392517</v>
      </c>
      <c r="CX124" s="86">
        <v>-0.11650092154741287</v>
      </c>
      <c r="CY124" s="86">
        <v>-0.16538093984127045</v>
      </c>
      <c r="CZ124" s="86">
        <v>-0.15139490365982056</v>
      </c>
      <c r="DA124" s="86">
        <v>-3.2803185284137726E-2</v>
      </c>
      <c r="DB124" s="86">
        <v>2.0254135131835938E-2</v>
      </c>
      <c r="DC124" s="86">
        <v>1.3244807720184326E-2</v>
      </c>
      <c r="DD124" s="86">
        <v>6.4121603965759277E-2</v>
      </c>
      <c r="DE124" s="86">
        <v>1.5418042428791523E-2</v>
      </c>
      <c r="DF124" s="86">
        <v>0.15018032491207123</v>
      </c>
      <c r="DG124" s="86">
        <v>-4.7740843147039413E-2</v>
      </c>
      <c r="DH124" s="86">
        <v>-1.1260843835771084E-2</v>
      </c>
      <c r="DI124" s="86">
        <v>-2.3656288161873817E-2</v>
      </c>
      <c r="DJ124" s="86">
        <v>9.9507510662078857E-2</v>
      </c>
      <c r="DK124" s="86">
        <v>0.10460539907217026</v>
      </c>
      <c r="DL124" s="86">
        <v>0.14854247868061066</v>
      </c>
      <c r="DM124" s="86">
        <v>5.6285601109266281E-2</v>
      </c>
      <c r="DN124" s="86">
        <v>-3.7893418222665787E-2</v>
      </c>
      <c r="DO124" s="86">
        <v>1.2313063256442547E-2</v>
      </c>
      <c r="DP124" s="86">
        <v>0.15392740070819855</v>
      </c>
      <c r="DQ124" s="86">
        <v>0.34654995799064636</v>
      </c>
      <c r="DR124" s="86">
        <v>0.44653031229972839</v>
      </c>
      <c r="DS124" s="86">
        <v>0.42881438136100769</v>
      </c>
      <c r="DT124" s="86">
        <v>0.51541322469711304</v>
      </c>
      <c r="DU124" s="86">
        <v>0.44747042655944824</v>
      </c>
      <c r="DV124" s="86">
        <v>3.8825511932373047E-2</v>
      </c>
      <c r="DW124" s="86">
        <v>-2.4645067751407623E-3</v>
      </c>
      <c r="DX124" s="86">
        <v>1.578996330499649E-2</v>
      </c>
      <c r="DY124" s="86">
        <v>0.20257869362831116</v>
      </c>
      <c r="DZ124" s="86">
        <v>0.25021412968635559</v>
      </c>
      <c r="EA124" s="86">
        <v>0.24383430182933807</v>
      </c>
      <c r="EB124" s="86">
        <v>0.29291480779647827</v>
      </c>
      <c r="EC124" s="86">
        <v>0.24316038191318512</v>
      </c>
      <c r="ED124" s="86">
        <v>0.36877617239952087</v>
      </c>
      <c r="EE124" s="86">
        <v>0.17071162164211273</v>
      </c>
      <c r="EF124" s="86">
        <v>0.21955341100692749</v>
      </c>
      <c r="EG124" s="86">
        <v>0.20189745724201202</v>
      </c>
      <c r="EH124" s="86">
        <v>0.30454760789871216</v>
      </c>
      <c r="EI124" s="86">
        <v>0.30577352643013</v>
      </c>
      <c r="EJ124" s="86">
        <v>0.32682889699935913</v>
      </c>
      <c r="EK124" s="86">
        <v>0.23083268105983734</v>
      </c>
      <c r="EL124" s="86">
        <v>0.12540003657341003</v>
      </c>
      <c r="EM124" s="86">
        <v>0.15286149084568024</v>
      </c>
      <c r="EN124" s="86">
        <v>0.29156097769737244</v>
      </c>
      <c r="EO124" s="86">
        <v>0.49484848976135254</v>
      </c>
      <c r="EP124" s="86">
        <v>0.6228337287902832</v>
      </c>
      <c r="EQ124" s="86">
        <v>0.62116086483001709</v>
      </c>
      <c r="ER124" s="86">
        <v>0.71996265649795532</v>
      </c>
      <c r="ES124" s="86">
        <v>0.66593992710113525</v>
      </c>
      <c r="ET124" s="86">
        <v>0.26309221982955933</v>
      </c>
      <c r="EU124" s="86">
        <v>0.232760950922966</v>
      </c>
      <c r="EV124" s="86">
        <v>0.25717836618423462</v>
      </c>
      <c r="EW124" s="86">
        <v>46.719955444335938</v>
      </c>
      <c r="EX124" s="86">
        <v>46.265998840332031</v>
      </c>
      <c r="EY124" s="86">
        <v>45.907554626464844</v>
      </c>
      <c r="EZ124" s="86">
        <v>45.539321899414063</v>
      </c>
      <c r="FA124" s="86">
        <v>45.285221099853516</v>
      </c>
      <c r="FB124" s="86">
        <v>45.066654205322266</v>
      </c>
      <c r="FC124" s="86">
        <v>45.024658203125</v>
      </c>
      <c r="FD124" s="86">
        <v>45.232791900634766</v>
      </c>
      <c r="FE124" s="86">
        <v>47.467670440673828</v>
      </c>
      <c r="FF124" s="86">
        <v>50.447029113769531</v>
      </c>
      <c r="FG124" s="86">
        <v>52.941356658935547</v>
      </c>
      <c r="FH124" s="86">
        <v>54.854133605957031</v>
      </c>
      <c r="FI124" s="86">
        <v>56.388301849365234</v>
      </c>
      <c r="FJ124" s="86">
        <v>57.39239501953125</v>
      </c>
      <c r="FK124" s="86">
        <v>57.617050170898438</v>
      </c>
      <c r="FL124" s="86">
        <v>56.917877197265625</v>
      </c>
      <c r="FM124" s="86">
        <v>55.048553466796875</v>
      </c>
      <c r="FN124" s="86">
        <v>53.060134887695313</v>
      </c>
      <c r="FO124" s="86">
        <v>51.564090728759766</v>
      </c>
      <c r="FP124" s="86">
        <v>50.325969696044922</v>
      </c>
      <c r="FQ124" s="86">
        <v>49.248020172119141</v>
      </c>
      <c r="FR124" s="86">
        <v>48.392326354980469</v>
      </c>
      <c r="FS124" s="86">
        <v>47.582275390625</v>
      </c>
      <c r="FT124" s="86">
        <v>46.903217315673828</v>
      </c>
      <c r="FU124" s="86">
        <v>0.22349224984645844</v>
      </c>
      <c r="FV124" s="86">
        <v>0.22237806022167206</v>
      </c>
      <c r="FW124" s="86">
        <v>0.23613068461418152</v>
      </c>
      <c r="FX124" s="86">
        <v>269.60000610351563</v>
      </c>
      <c r="FY124" s="86">
        <v>1</v>
      </c>
    </row>
    <row r="125" spans="1:181" x14ac:dyDescent="0.25">
      <c r="A125" t="s">
        <v>186</v>
      </c>
      <c r="B125" t="s">
        <v>236</v>
      </c>
      <c r="C125" t="s">
        <v>2</v>
      </c>
      <c r="D125" t="s">
        <v>202</v>
      </c>
      <c r="E125" t="s">
        <v>243</v>
      </c>
      <c r="F125" t="s">
        <v>1</v>
      </c>
      <c r="G125" t="s">
        <v>1</v>
      </c>
      <c r="H125" s="86">
        <v>24909</v>
      </c>
      <c r="I125" s="86">
        <v>41.496616363525391</v>
      </c>
      <c r="J125" s="86">
        <v>39.110748291015625</v>
      </c>
      <c r="K125" s="86">
        <v>37.732994079589844</v>
      </c>
      <c r="L125" s="86">
        <v>36.904754638671875</v>
      </c>
      <c r="M125" s="86">
        <v>37.222370147705078</v>
      </c>
      <c r="N125" s="86">
        <v>38.933647155761719</v>
      </c>
      <c r="O125" s="86">
        <v>42.49615478515625</v>
      </c>
      <c r="P125" s="86">
        <v>46.713592529296875</v>
      </c>
      <c r="Q125" s="86">
        <v>46.623058319091797</v>
      </c>
      <c r="R125" s="86">
        <v>45.605564117431641</v>
      </c>
      <c r="S125" s="86">
        <v>45.017353057861328</v>
      </c>
      <c r="T125" s="86">
        <v>44.187828063964844</v>
      </c>
      <c r="U125" s="86">
        <v>43.339103698730469</v>
      </c>
      <c r="V125" s="86">
        <v>41.878852844238281</v>
      </c>
      <c r="W125" s="86">
        <v>40.825939178466797</v>
      </c>
      <c r="X125" s="86">
        <v>42.113758087158203</v>
      </c>
      <c r="Y125" s="86">
        <v>45.193508148193359</v>
      </c>
      <c r="Z125" s="86">
        <v>53.521141052246094</v>
      </c>
      <c r="AA125" s="86">
        <v>57.711467742919922</v>
      </c>
      <c r="AB125" s="86">
        <v>58.704784393310547</v>
      </c>
      <c r="AC125" s="86">
        <v>58.150047302246094</v>
      </c>
      <c r="AD125" s="86">
        <v>56.168693542480469</v>
      </c>
      <c r="AE125" s="86">
        <v>51.850368499755859</v>
      </c>
      <c r="AF125" s="86">
        <v>46.323921203613281</v>
      </c>
      <c r="AG125" s="86">
        <v>-4.4175968170166016</v>
      </c>
      <c r="AH125" s="86">
        <v>-3.8761472702026367</v>
      </c>
      <c r="AI125" s="86">
        <v>-3.4936511516571045</v>
      </c>
      <c r="AJ125" s="86">
        <v>-3.5670204162597656</v>
      </c>
      <c r="AK125" s="86">
        <v>-3.7531218528747559</v>
      </c>
      <c r="AL125" s="86">
        <v>-3.7058055400848389</v>
      </c>
      <c r="AM125" s="86">
        <v>-4.0036616325378418</v>
      </c>
      <c r="AN125" s="86">
        <v>-4.3002543449401855</v>
      </c>
      <c r="AO125" s="86">
        <v>-4.8019747734069824</v>
      </c>
      <c r="AP125" s="86">
        <v>-3.5463500022888184</v>
      </c>
      <c r="AQ125" s="86">
        <v>-3.8246121406555176</v>
      </c>
      <c r="AR125" s="86">
        <v>-3.4396181106567383</v>
      </c>
      <c r="AS125" s="86">
        <v>-3.2479372024536133</v>
      </c>
      <c r="AT125" s="86">
        <v>-3.160712718963623</v>
      </c>
      <c r="AU125" s="86">
        <v>-2.7941904067993164</v>
      </c>
      <c r="AV125" s="86">
        <v>-0.72979855537414551</v>
      </c>
      <c r="AW125" s="86">
        <v>0.20318940281867981</v>
      </c>
      <c r="AX125" s="86">
        <v>0.5695381760597229</v>
      </c>
      <c r="AY125" s="86">
        <v>1.7433648109436035</v>
      </c>
      <c r="AZ125" s="86">
        <v>2.0772008895874023</v>
      </c>
      <c r="BA125" s="86">
        <v>1.8477665185928345</v>
      </c>
      <c r="BB125" s="86">
        <v>-1.7322940826416016</v>
      </c>
      <c r="BC125" s="86">
        <v>-3.2682240009307861</v>
      </c>
      <c r="BD125" s="86">
        <v>-4.3095536231994629</v>
      </c>
      <c r="BE125" s="86">
        <v>-3.3671159744262695</v>
      </c>
      <c r="BF125" s="86">
        <v>-2.8398513793945313</v>
      </c>
      <c r="BG125" s="86">
        <v>-2.4419906139373779</v>
      </c>
      <c r="BH125" s="86">
        <v>-2.5055460929870605</v>
      </c>
      <c r="BI125" s="86">
        <v>-2.6623756885528564</v>
      </c>
      <c r="BJ125" s="86">
        <v>-2.6198976039886475</v>
      </c>
      <c r="BK125" s="86">
        <v>-3.0710623264312744</v>
      </c>
      <c r="BL125" s="86">
        <v>-3.2703864574432373</v>
      </c>
      <c r="BM125" s="86">
        <v>-3.8224484920501709</v>
      </c>
      <c r="BN125" s="86">
        <v>-2.5466008186340332</v>
      </c>
      <c r="BO125" s="86">
        <v>-2.8470442295074463</v>
      </c>
      <c r="BP125" s="86">
        <v>-2.4918427467346191</v>
      </c>
      <c r="BQ125" s="86">
        <v>-2.2943432331085205</v>
      </c>
      <c r="BR125" s="86">
        <v>-2.2163519859313965</v>
      </c>
      <c r="BS125" s="86">
        <v>-1.8894442319869995</v>
      </c>
      <c r="BT125" s="86">
        <v>0.10822127014398575</v>
      </c>
      <c r="BU125" s="86">
        <v>1.0356060266494751</v>
      </c>
      <c r="BV125" s="86">
        <v>1.5651770830154419</v>
      </c>
      <c r="BW125" s="86">
        <v>2.8807079792022705</v>
      </c>
      <c r="BX125" s="86">
        <v>3.3468968868255615</v>
      </c>
      <c r="BY125" s="86">
        <v>3.1843228340148926</v>
      </c>
      <c r="BZ125" s="86">
        <v>-0.71685129404067993</v>
      </c>
      <c r="CA125" s="86">
        <v>-2.2285048961639404</v>
      </c>
      <c r="CB125" s="86">
        <v>-3.2499582767486572</v>
      </c>
      <c r="CC125" s="86">
        <v>-2.6395564079284668</v>
      </c>
      <c r="CD125" s="86">
        <v>-2.1221158504486084</v>
      </c>
      <c r="CE125" s="86">
        <v>-1.7136135101318359</v>
      </c>
      <c r="CF125" s="86">
        <v>-1.7703720331192017</v>
      </c>
      <c r="CG125" s="86">
        <v>-1.9069283008575439</v>
      </c>
      <c r="CH125" s="86">
        <v>-1.8678009510040283</v>
      </c>
      <c r="CI125" s="86">
        <v>-2.4251468181610107</v>
      </c>
      <c r="CJ125" s="86">
        <v>-2.5571029186248779</v>
      </c>
      <c r="CK125" s="86">
        <v>-3.144031286239624</v>
      </c>
      <c r="CL125" s="86">
        <v>-1.8541774749755859</v>
      </c>
      <c r="CM125" s="86">
        <v>-2.1699836254119873</v>
      </c>
      <c r="CN125" s="86">
        <v>-1.835416316986084</v>
      </c>
      <c r="CO125" s="86">
        <v>-1.6338868141174316</v>
      </c>
      <c r="CP125" s="86">
        <v>-1.5622905492782593</v>
      </c>
      <c r="CQ125" s="86">
        <v>-1.262819766998291</v>
      </c>
      <c r="CR125" s="86">
        <v>0.68863123655319214</v>
      </c>
      <c r="CS125" s="86">
        <v>1.6121352910995483</v>
      </c>
      <c r="CT125" s="86">
        <v>2.254753589630127</v>
      </c>
      <c r="CU125" s="86">
        <v>3.6684284210205078</v>
      </c>
      <c r="CV125" s="86">
        <v>4.2262845039367676</v>
      </c>
      <c r="CW125" s="86">
        <v>4.1100177764892578</v>
      </c>
      <c r="CX125" s="86">
        <v>-1.3558739796280861E-2</v>
      </c>
      <c r="CY125" s="86">
        <v>-1.5083986520767212</v>
      </c>
      <c r="CZ125" s="86">
        <v>-2.5160856246948242</v>
      </c>
      <c r="DA125" s="86">
        <v>-1.9119967222213745</v>
      </c>
      <c r="DB125" s="86">
        <v>-1.4043804407119751</v>
      </c>
      <c r="DC125" s="86">
        <v>-0.9852365255355835</v>
      </c>
      <c r="DD125" s="86">
        <v>-1.0351980924606323</v>
      </c>
      <c r="DE125" s="86">
        <v>-1.1514807939529419</v>
      </c>
      <c r="DF125" s="86">
        <v>-1.1157042980194092</v>
      </c>
      <c r="DG125" s="86">
        <v>-1.7792313098907471</v>
      </c>
      <c r="DH125" s="86">
        <v>-1.8438194990158081</v>
      </c>
      <c r="DI125" s="86">
        <v>-2.4656140804290771</v>
      </c>
      <c r="DJ125" s="86">
        <v>-1.1617542505264282</v>
      </c>
      <c r="DK125" s="86">
        <v>-1.4929230213165283</v>
      </c>
      <c r="DL125" s="86">
        <v>-1.1789900064468384</v>
      </c>
      <c r="DM125" s="86">
        <v>-0.97343051433563232</v>
      </c>
      <c r="DN125" s="86">
        <v>-0.90822917222976685</v>
      </c>
      <c r="DO125" s="86">
        <v>-0.63619530200958252</v>
      </c>
      <c r="DP125" s="86">
        <v>1.2690411806106567</v>
      </c>
      <c r="DQ125" s="86">
        <v>2.188664436340332</v>
      </c>
      <c r="DR125" s="86">
        <v>2.9443299770355225</v>
      </c>
      <c r="DS125" s="86">
        <v>4.456148624420166</v>
      </c>
      <c r="DT125" s="86">
        <v>5.1056723594665527</v>
      </c>
      <c r="DU125" s="86">
        <v>5.035712718963623</v>
      </c>
      <c r="DV125" s="86">
        <v>0.68973380327224731</v>
      </c>
      <c r="DW125" s="86">
        <v>-0.78829240798950195</v>
      </c>
      <c r="DX125" s="86">
        <v>-1.7822130918502808</v>
      </c>
      <c r="DY125" s="86">
        <v>-0.86151611804962158</v>
      </c>
      <c r="DZ125" s="86">
        <v>-0.3680843710899353</v>
      </c>
      <c r="EA125" s="86">
        <v>6.6424213349819183E-2</v>
      </c>
      <c r="EB125" s="86">
        <v>2.6276426389813423E-2</v>
      </c>
      <c r="EC125" s="86">
        <v>-6.0734681785106659E-2</v>
      </c>
      <c r="ED125" s="86">
        <v>-2.9796261340379715E-2</v>
      </c>
      <c r="EE125" s="86">
        <v>-0.84663188457489014</v>
      </c>
      <c r="EF125" s="86">
        <v>-0.81395155191421509</v>
      </c>
      <c r="EG125" s="86">
        <v>-1.4860876798629761</v>
      </c>
      <c r="EH125" s="86">
        <v>-0.16200505197048187</v>
      </c>
      <c r="EI125" s="86">
        <v>-0.51535516977310181</v>
      </c>
      <c r="EJ125" s="86">
        <v>-0.23121456801891327</v>
      </c>
      <c r="EK125" s="86">
        <v>-1.9836490973830223E-2</v>
      </c>
      <c r="EL125" s="86">
        <v>3.6131594330072403E-2</v>
      </c>
      <c r="EM125" s="86">
        <v>0.26855090260505676</v>
      </c>
      <c r="EN125" s="86">
        <v>2.1070609092712402</v>
      </c>
      <c r="EO125" s="86">
        <v>3.0210812091827393</v>
      </c>
      <c r="EP125" s="86">
        <v>3.9399690628051758</v>
      </c>
      <c r="EQ125" s="86">
        <v>5.5934920310974121</v>
      </c>
      <c r="ER125" s="86">
        <v>6.3753681182861328</v>
      </c>
      <c r="ES125" s="86">
        <v>6.3722691535949707</v>
      </c>
      <c r="ET125" s="86">
        <v>1.7051765918731689</v>
      </c>
      <c r="EU125" s="86">
        <v>0.25142666697502136</v>
      </c>
      <c r="EV125" s="86">
        <v>-0.72261768579483032</v>
      </c>
      <c r="EW125" s="86">
        <v>47.395427703857422</v>
      </c>
      <c r="EX125" s="86">
        <v>46.984989166259766</v>
      </c>
      <c r="EY125" s="86">
        <v>46.619705200195313</v>
      </c>
      <c r="EZ125" s="86">
        <v>46.288974761962891</v>
      </c>
      <c r="FA125" s="86">
        <v>46.058319091796875</v>
      </c>
      <c r="FB125" s="86">
        <v>45.896228790283203</v>
      </c>
      <c r="FC125" s="86">
        <v>45.818428039550781</v>
      </c>
      <c r="FD125" s="86">
        <v>46.120140075683594</v>
      </c>
      <c r="FE125" s="86">
        <v>48.317550659179688</v>
      </c>
      <c r="FF125" s="86">
        <v>51.156478881835938</v>
      </c>
      <c r="FG125" s="86">
        <v>53.508033752441406</v>
      </c>
      <c r="FH125" s="86">
        <v>55.405540466308594</v>
      </c>
      <c r="FI125" s="86">
        <v>56.834930419921875</v>
      </c>
      <c r="FJ125" s="86">
        <v>57.821125030517578</v>
      </c>
      <c r="FK125" s="86">
        <v>58.016693115234375</v>
      </c>
      <c r="FL125" s="86">
        <v>57.370590209960938</v>
      </c>
      <c r="FM125" s="86">
        <v>55.606639862060547</v>
      </c>
      <c r="FN125" s="86">
        <v>53.626426696777344</v>
      </c>
      <c r="FO125" s="86">
        <v>52.187721252441406</v>
      </c>
      <c r="FP125" s="86">
        <v>51.140827178955078</v>
      </c>
      <c r="FQ125" s="86">
        <v>50.116565704345703</v>
      </c>
      <c r="FR125" s="86">
        <v>49.249137878417969</v>
      </c>
      <c r="FS125" s="86">
        <v>48.449333190917969</v>
      </c>
      <c r="FT125" s="86">
        <v>47.747360229492188</v>
      </c>
      <c r="FU125" s="86">
        <v>0.96657198667526245</v>
      </c>
      <c r="FV125" s="86">
        <v>1.2974032163619995</v>
      </c>
      <c r="FW125" s="86">
        <v>0.96500188112258911</v>
      </c>
      <c r="FX125" s="86">
        <v>940.1500244140625</v>
      </c>
      <c r="FY125" s="86">
        <v>1</v>
      </c>
    </row>
    <row r="126" spans="1:181" x14ac:dyDescent="0.25">
      <c r="A126" t="s">
        <v>186</v>
      </c>
      <c r="B126" t="s">
        <v>236</v>
      </c>
      <c r="C126" t="s">
        <v>2</v>
      </c>
      <c r="D126" t="s">
        <v>202</v>
      </c>
      <c r="E126" t="s">
        <v>243</v>
      </c>
      <c r="F126" t="s">
        <v>178</v>
      </c>
      <c r="G126" t="s">
        <v>1</v>
      </c>
      <c r="H126" s="86">
        <v>13668</v>
      </c>
      <c r="I126" s="86">
        <v>18.52501106262207</v>
      </c>
      <c r="J126" s="86">
        <v>17.1514892578125</v>
      </c>
      <c r="K126" s="86">
        <v>16.179588317871094</v>
      </c>
      <c r="L126" s="86">
        <v>15.846030235290527</v>
      </c>
      <c r="M126" s="86">
        <v>15.785588264465332</v>
      </c>
      <c r="N126" s="86">
        <v>16.460067749023438</v>
      </c>
      <c r="O126" s="86">
        <v>18.513561248779297</v>
      </c>
      <c r="P126" s="86">
        <v>21.212253570556641</v>
      </c>
      <c r="Q126" s="86">
        <v>21.613805770874023</v>
      </c>
      <c r="R126" s="86">
        <v>21.905105590820313</v>
      </c>
      <c r="S126" s="86">
        <v>21.777048110961914</v>
      </c>
      <c r="T126" s="86">
        <v>21.592123031616211</v>
      </c>
      <c r="U126" s="86">
        <v>21.093963623046875</v>
      </c>
      <c r="V126" s="86">
        <v>20.096530914306641</v>
      </c>
      <c r="W126" s="86">
        <v>19.72258186340332</v>
      </c>
      <c r="X126" s="86">
        <v>20.264520645141602</v>
      </c>
      <c r="Y126" s="86">
        <v>21.985683441162109</v>
      </c>
      <c r="Z126" s="86">
        <v>26.752361297607422</v>
      </c>
      <c r="AA126" s="86">
        <v>28.721584320068359</v>
      </c>
      <c r="AB126" s="86">
        <v>28.91203498840332</v>
      </c>
      <c r="AC126" s="86">
        <v>28.59718132019043</v>
      </c>
      <c r="AD126" s="86">
        <v>27.503978729248047</v>
      </c>
      <c r="AE126" s="86">
        <v>24.599485397338867</v>
      </c>
      <c r="AF126" s="86">
        <v>21.054271697998047</v>
      </c>
      <c r="AG126" s="86">
        <v>-3.1158137321472168</v>
      </c>
      <c r="AH126" s="86">
        <v>-2.8629810810089111</v>
      </c>
      <c r="AI126" s="86">
        <v>-2.7703919410705566</v>
      </c>
      <c r="AJ126" s="86">
        <v>-2.3307929039001465</v>
      </c>
      <c r="AK126" s="86">
        <v>-2.3066954612731934</v>
      </c>
      <c r="AL126" s="86">
        <v>-2.7896749973297119</v>
      </c>
      <c r="AM126" s="86">
        <v>-2.6850826740264893</v>
      </c>
      <c r="AN126" s="86">
        <v>-2.7083220481872559</v>
      </c>
      <c r="AO126" s="86">
        <v>-2.992429256439209</v>
      </c>
      <c r="AP126" s="86">
        <v>-2.2087681293487549</v>
      </c>
      <c r="AQ126" s="86">
        <v>-2.3170003890991211</v>
      </c>
      <c r="AR126" s="86">
        <v>-1.9705730676651001</v>
      </c>
      <c r="AS126" s="86">
        <v>-1.7058815956115723</v>
      </c>
      <c r="AT126" s="86">
        <v>-2.0227410793304443</v>
      </c>
      <c r="AU126" s="86">
        <v>-1.8265107870101929</v>
      </c>
      <c r="AV126" s="86">
        <v>-1.0448300838470459</v>
      </c>
      <c r="AW126" s="86">
        <v>-0.71249938011169434</v>
      </c>
      <c r="AX126" s="86">
        <v>-1.2488099746406078E-2</v>
      </c>
      <c r="AY126" s="86">
        <v>0.60284727811813354</v>
      </c>
      <c r="AZ126" s="86">
        <v>0.48727205395698547</v>
      </c>
      <c r="BA126" s="86">
        <v>0.50474083423614502</v>
      </c>
      <c r="BB126" s="86">
        <v>-0.93741130828857422</v>
      </c>
      <c r="BC126" s="86">
        <v>-2.4405009746551514</v>
      </c>
      <c r="BD126" s="86">
        <v>-3.4625148773193359</v>
      </c>
      <c r="BE126" s="86">
        <v>-2.6690280437469482</v>
      </c>
      <c r="BF126" s="86">
        <v>-2.4193708896636963</v>
      </c>
      <c r="BG126" s="86">
        <v>-2.3150689601898193</v>
      </c>
      <c r="BH126" s="86">
        <v>-1.897908091545105</v>
      </c>
      <c r="BI126" s="86">
        <v>-1.8640918731689453</v>
      </c>
      <c r="BJ126" s="86">
        <v>-2.2624952793121338</v>
      </c>
      <c r="BK126" s="86">
        <v>-2.1761636734008789</v>
      </c>
      <c r="BL126" s="86">
        <v>-2.1952395439147949</v>
      </c>
      <c r="BM126" s="86">
        <v>-2.4623637199401855</v>
      </c>
      <c r="BN126" s="86">
        <v>-1.7416856288909912</v>
      </c>
      <c r="BO126" s="86">
        <v>-1.8745212554931641</v>
      </c>
      <c r="BP126" s="86">
        <v>-1.5326454639434814</v>
      </c>
      <c r="BQ126" s="86">
        <v>-1.2816727161407471</v>
      </c>
      <c r="BR126" s="86">
        <v>-1.5867226123809814</v>
      </c>
      <c r="BS126" s="86">
        <v>-1.3841005563735962</v>
      </c>
      <c r="BT126" s="86">
        <v>-0.6253591775894165</v>
      </c>
      <c r="BU126" s="86">
        <v>-0.26137283444404602</v>
      </c>
      <c r="BV126" s="86">
        <v>0.50062543153762817</v>
      </c>
      <c r="BW126" s="86">
        <v>1.0324126482009888</v>
      </c>
      <c r="BX126" s="86">
        <v>0.92664521932601929</v>
      </c>
      <c r="BY126" s="86">
        <v>0.92631065845489502</v>
      </c>
      <c r="BZ126" s="86">
        <v>-0.55767703056335449</v>
      </c>
      <c r="CA126" s="86">
        <v>-2.0017199516296387</v>
      </c>
      <c r="CB126" s="86">
        <v>-3.008249044418335</v>
      </c>
      <c r="CC126" s="86">
        <v>-2.3595857620239258</v>
      </c>
      <c r="CD126" s="86">
        <v>-2.1121277809143066</v>
      </c>
      <c r="CE126" s="86">
        <v>-1.9997134208679199</v>
      </c>
      <c r="CF126" s="86">
        <v>-1.5980935096740723</v>
      </c>
      <c r="CG126" s="86">
        <v>-1.5575460195541382</v>
      </c>
      <c r="CH126" s="86">
        <v>-1.8973721265792847</v>
      </c>
      <c r="CI126" s="86">
        <v>-1.8236880302429199</v>
      </c>
      <c r="CJ126" s="86">
        <v>-1.8398799896240234</v>
      </c>
      <c r="CK126" s="86">
        <v>-2.0952420234680176</v>
      </c>
      <c r="CL126" s="86">
        <v>-1.4181857109069824</v>
      </c>
      <c r="CM126" s="86">
        <v>-1.5680614709854126</v>
      </c>
      <c r="CN126" s="86">
        <v>-1.2293381690979004</v>
      </c>
      <c r="CO126" s="86">
        <v>-0.98786693811416626</v>
      </c>
      <c r="CP126" s="86">
        <v>-1.2847374677658081</v>
      </c>
      <c r="CQ126" s="86">
        <v>-1.077688455581665</v>
      </c>
      <c r="CR126" s="86">
        <v>-0.33483493328094482</v>
      </c>
      <c r="CS126" s="86">
        <v>5.1076047122478485E-2</v>
      </c>
      <c r="CT126" s="86">
        <v>0.85600626468658447</v>
      </c>
      <c r="CU126" s="86">
        <v>1.3299283981323242</v>
      </c>
      <c r="CV126" s="86">
        <v>1.2309536933898926</v>
      </c>
      <c r="CW126" s="86">
        <v>1.2182886600494385</v>
      </c>
      <c r="CX126" s="86">
        <v>-0.29467421770095825</v>
      </c>
      <c r="CY126" s="86">
        <v>-1.6978216171264648</v>
      </c>
      <c r="CZ126" s="86">
        <v>-2.6936259269714355</v>
      </c>
      <c r="DA126" s="86">
        <v>-2.0501434803009033</v>
      </c>
      <c r="DB126" s="86">
        <v>-1.804884672164917</v>
      </c>
      <c r="DC126" s="86">
        <v>-1.6843580007553101</v>
      </c>
      <c r="DD126" s="86">
        <v>-1.2982789278030396</v>
      </c>
      <c r="DE126" s="86">
        <v>-1.2510001659393311</v>
      </c>
      <c r="DF126" s="86">
        <v>-1.5322490930557251</v>
      </c>
      <c r="DG126" s="86">
        <v>-1.4712123870849609</v>
      </c>
      <c r="DH126" s="86">
        <v>-1.4845205545425415</v>
      </c>
      <c r="DI126" s="86">
        <v>-1.7281203269958496</v>
      </c>
      <c r="DJ126" s="86">
        <v>-1.0946857929229736</v>
      </c>
      <c r="DK126" s="86">
        <v>-1.2616016864776611</v>
      </c>
      <c r="DL126" s="86">
        <v>-0.92603081464767456</v>
      </c>
      <c r="DM126" s="86">
        <v>-0.69406116008758545</v>
      </c>
      <c r="DN126" s="86">
        <v>-0.98275238275527954</v>
      </c>
      <c r="DO126" s="86">
        <v>-0.77127641439437866</v>
      </c>
      <c r="DP126" s="86">
        <v>-4.4310685247182846E-2</v>
      </c>
      <c r="DQ126" s="86">
        <v>0.3635249137878418</v>
      </c>
      <c r="DR126" s="86">
        <v>1.2113871574401855</v>
      </c>
      <c r="DS126" s="86">
        <v>1.6274441480636597</v>
      </c>
      <c r="DT126" s="86">
        <v>1.5352622270584106</v>
      </c>
      <c r="DU126" s="86">
        <v>1.5102666616439819</v>
      </c>
      <c r="DV126" s="86">
        <v>-3.1671401113271713E-2</v>
      </c>
      <c r="DW126" s="86">
        <v>-1.393923282623291</v>
      </c>
      <c r="DX126" s="86">
        <v>-2.3790028095245361</v>
      </c>
      <c r="DY126" s="86">
        <v>-1.6033579111099243</v>
      </c>
      <c r="DZ126" s="86">
        <v>-1.3612746000289917</v>
      </c>
      <c r="EA126" s="86">
        <v>-1.2290347814559937</v>
      </c>
      <c r="EB126" s="86">
        <v>-0.86539417505264282</v>
      </c>
      <c r="EC126" s="86">
        <v>-0.80839651823043823</v>
      </c>
      <c r="ED126" s="86">
        <v>-1.005069375038147</v>
      </c>
      <c r="EE126" s="86">
        <v>-0.96229344606399536</v>
      </c>
      <c r="EF126" s="86">
        <v>-0.97143781185150146</v>
      </c>
      <c r="EG126" s="86">
        <v>-1.1980547904968262</v>
      </c>
      <c r="EH126" s="86">
        <v>-0.62760335206985474</v>
      </c>
      <c r="EI126" s="86">
        <v>-0.81912243366241455</v>
      </c>
      <c r="EJ126" s="86">
        <v>-0.48810321092605591</v>
      </c>
      <c r="EK126" s="86">
        <v>-0.26985225081443787</v>
      </c>
      <c r="EL126" s="86">
        <v>-0.5467337965965271</v>
      </c>
      <c r="EM126" s="86">
        <v>-0.32886609435081482</v>
      </c>
      <c r="EN126" s="86">
        <v>0.37516018748283386</v>
      </c>
      <c r="EO126" s="86">
        <v>0.8146514892578125</v>
      </c>
      <c r="EP126" s="86">
        <v>1.7245006561279297</v>
      </c>
      <c r="EQ126" s="86">
        <v>2.0570094585418701</v>
      </c>
      <c r="ER126" s="86">
        <v>1.9746353626251221</v>
      </c>
      <c r="ES126" s="86">
        <v>1.9318364858627319</v>
      </c>
      <c r="ET126" s="86">
        <v>0.3480629026889801</v>
      </c>
      <c r="EU126" s="86">
        <v>-0.95514225959777832</v>
      </c>
      <c r="EV126" s="86">
        <v>-1.9247369766235352</v>
      </c>
      <c r="EW126" s="86">
        <v>49.464881896972656</v>
      </c>
      <c r="EX126" s="86">
        <v>49.049972534179688</v>
      </c>
      <c r="EY126" s="86">
        <v>48.754032135009766</v>
      </c>
      <c r="EZ126" s="86">
        <v>48.432277679443359</v>
      </c>
      <c r="FA126" s="86">
        <v>48.287826538085938</v>
      </c>
      <c r="FB126" s="86">
        <v>48.027191162109375</v>
      </c>
      <c r="FC126" s="86">
        <v>48.037258148193359</v>
      </c>
      <c r="FD126" s="86">
        <v>48.354141235351563</v>
      </c>
      <c r="FE126" s="86">
        <v>50.684864044189453</v>
      </c>
      <c r="FF126" s="86">
        <v>53.211715698242188</v>
      </c>
      <c r="FG126" s="86">
        <v>55.143295288085938</v>
      </c>
      <c r="FH126" s="86">
        <v>56.840766906738281</v>
      </c>
      <c r="FI126" s="86">
        <v>58.147190093994141</v>
      </c>
      <c r="FJ126" s="86">
        <v>59.124404907226563</v>
      </c>
      <c r="FK126" s="86">
        <v>59.168235778808594</v>
      </c>
      <c r="FL126" s="86">
        <v>58.605983734130859</v>
      </c>
      <c r="FM126" s="86">
        <v>56.913108825683594</v>
      </c>
      <c r="FN126" s="86">
        <v>55.130393981933594</v>
      </c>
      <c r="FO126" s="86">
        <v>53.950965881347656</v>
      </c>
      <c r="FP126" s="86">
        <v>53.065097808837891</v>
      </c>
      <c r="FQ126" s="86">
        <v>52.122596740722656</v>
      </c>
      <c r="FR126" s="86">
        <v>51.34735107421875</v>
      </c>
      <c r="FS126" s="86">
        <v>50.61114501953125</v>
      </c>
      <c r="FT126" s="86">
        <v>49.988662719726563</v>
      </c>
      <c r="FU126" s="86">
        <v>0.42254358530044556</v>
      </c>
      <c r="FV126" s="86">
        <v>0.52284765243530273</v>
      </c>
      <c r="FW126" s="86">
        <v>0.46219593286514282</v>
      </c>
      <c r="FX126" s="86">
        <v>598.20001220703125</v>
      </c>
      <c r="FY126" s="86">
        <v>1</v>
      </c>
    </row>
    <row r="127" spans="1:181" x14ac:dyDescent="0.25">
      <c r="A127" t="s">
        <v>186</v>
      </c>
      <c r="B127" t="s">
        <v>236</v>
      </c>
      <c r="C127" t="s">
        <v>2</v>
      </c>
      <c r="D127" t="s">
        <v>202</v>
      </c>
      <c r="E127" t="s">
        <v>243</v>
      </c>
      <c r="F127" t="s">
        <v>179</v>
      </c>
      <c r="G127" t="s">
        <v>1</v>
      </c>
      <c r="H127" s="86">
        <v>1649</v>
      </c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6"/>
      <c r="CV127" s="86"/>
      <c r="CW127" s="86"/>
      <c r="CX127" s="86"/>
      <c r="CY127" s="86"/>
      <c r="CZ127" s="86"/>
      <c r="DA127" s="86"/>
      <c r="DB127" s="86"/>
      <c r="DC127" s="86"/>
      <c r="DD127" s="86"/>
      <c r="DE127" s="86"/>
      <c r="DF127" s="86"/>
      <c r="DG127" s="86"/>
      <c r="DH127" s="86"/>
      <c r="DI127" s="86"/>
      <c r="DJ127" s="86"/>
      <c r="DK127" s="86"/>
      <c r="DL127" s="86"/>
      <c r="DM127" s="86"/>
      <c r="DN127" s="86"/>
      <c r="DO127" s="86"/>
      <c r="DP127" s="86"/>
      <c r="DQ127" s="86"/>
      <c r="DR127" s="86"/>
      <c r="DS127" s="86"/>
      <c r="DT127" s="86"/>
      <c r="DU127" s="86"/>
      <c r="DV127" s="86"/>
      <c r="DW127" s="86"/>
      <c r="DX127" s="86"/>
      <c r="DY127" s="86"/>
      <c r="DZ127" s="86"/>
      <c r="EA127" s="86"/>
      <c r="EB127" s="86"/>
      <c r="EC127" s="86"/>
      <c r="ED127" s="86"/>
      <c r="EE127" s="86"/>
      <c r="EF127" s="86"/>
      <c r="EG127" s="86"/>
      <c r="EH127" s="86"/>
      <c r="EI127" s="86"/>
      <c r="EJ127" s="86"/>
      <c r="EK127" s="86"/>
      <c r="EL127" s="86"/>
      <c r="EM127" s="86"/>
      <c r="EN127" s="86"/>
      <c r="EO127" s="86"/>
      <c r="EP127" s="86"/>
      <c r="EQ127" s="86"/>
      <c r="ER127" s="86"/>
      <c r="ES127" s="86"/>
      <c r="ET127" s="86"/>
      <c r="EU127" s="86"/>
      <c r="EV127" s="86"/>
      <c r="EW127" s="86"/>
      <c r="EX127" s="86"/>
      <c r="EY127" s="86"/>
      <c r="EZ127" s="86"/>
      <c r="FA127" s="86"/>
      <c r="FB127" s="86"/>
      <c r="FC127" s="86"/>
      <c r="FD127" s="86"/>
      <c r="FE127" s="86"/>
      <c r="FF127" s="86"/>
      <c r="FG127" s="86"/>
      <c r="FH127" s="86"/>
      <c r="FI127" s="86"/>
      <c r="FJ127" s="86"/>
      <c r="FK127" s="86"/>
      <c r="FL127" s="86"/>
      <c r="FM127" s="86"/>
      <c r="FN127" s="86"/>
      <c r="FO127" s="86"/>
      <c r="FP127" s="86"/>
      <c r="FQ127" s="86"/>
      <c r="FR127" s="86"/>
      <c r="FS127" s="86"/>
      <c r="FT127" s="86"/>
      <c r="FU127" s="86"/>
      <c r="FV127" s="86"/>
      <c r="FW127" s="86"/>
      <c r="FX127" s="86">
        <v>50.849998474121094</v>
      </c>
      <c r="FY127" s="86">
        <v>0</v>
      </c>
    </row>
    <row r="128" spans="1:181" x14ac:dyDescent="0.25">
      <c r="A128" t="s">
        <v>186</v>
      </c>
      <c r="B128" t="s">
        <v>236</v>
      </c>
      <c r="C128" t="s">
        <v>2</v>
      </c>
      <c r="D128" t="s">
        <v>202</v>
      </c>
      <c r="E128" t="s">
        <v>243</v>
      </c>
      <c r="F128" t="s">
        <v>180</v>
      </c>
      <c r="G128" t="s">
        <v>1</v>
      </c>
      <c r="H128" s="86">
        <v>980</v>
      </c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6"/>
      <c r="CV128" s="86"/>
      <c r="CW128" s="86"/>
      <c r="CX128" s="86"/>
      <c r="CY128" s="86"/>
      <c r="CZ128" s="86"/>
      <c r="DA128" s="86"/>
      <c r="DB128" s="86"/>
      <c r="DC128" s="86"/>
      <c r="DD128" s="86"/>
      <c r="DE128" s="86"/>
      <c r="DF128" s="86"/>
      <c r="DG128" s="86"/>
      <c r="DH128" s="86"/>
      <c r="DI128" s="86"/>
      <c r="DJ128" s="86"/>
      <c r="DK128" s="86"/>
      <c r="DL128" s="86"/>
      <c r="DM128" s="86"/>
      <c r="DN128" s="86"/>
      <c r="DO128" s="86"/>
      <c r="DP128" s="86"/>
      <c r="DQ128" s="86"/>
      <c r="DR128" s="86"/>
      <c r="DS128" s="86"/>
      <c r="DT128" s="86"/>
      <c r="DU128" s="86"/>
      <c r="DV128" s="86"/>
      <c r="DW128" s="86"/>
      <c r="DX128" s="86"/>
      <c r="DY128" s="86"/>
      <c r="DZ128" s="86"/>
      <c r="EA128" s="86"/>
      <c r="EB128" s="86"/>
      <c r="EC128" s="86"/>
      <c r="ED128" s="86"/>
      <c r="EE128" s="86"/>
      <c r="EF128" s="86"/>
      <c r="EG128" s="86"/>
      <c r="EH128" s="86"/>
      <c r="EI128" s="86"/>
      <c r="EJ128" s="86"/>
      <c r="EK128" s="86"/>
      <c r="EL128" s="86"/>
      <c r="EM128" s="86"/>
      <c r="EN128" s="86"/>
      <c r="EO128" s="86"/>
      <c r="EP128" s="86"/>
      <c r="EQ128" s="86"/>
      <c r="ER128" s="86"/>
      <c r="ES128" s="86"/>
      <c r="ET128" s="86"/>
      <c r="EU128" s="86"/>
      <c r="EV128" s="86"/>
      <c r="EW128" s="86"/>
      <c r="EX128" s="86"/>
      <c r="EY128" s="86"/>
      <c r="EZ128" s="86"/>
      <c r="FA128" s="86"/>
      <c r="FB128" s="86"/>
      <c r="FC128" s="86"/>
      <c r="FD128" s="86"/>
      <c r="FE128" s="86"/>
      <c r="FF128" s="86"/>
      <c r="FG128" s="86"/>
      <c r="FH128" s="86"/>
      <c r="FI128" s="86"/>
      <c r="FJ128" s="86"/>
      <c r="FK128" s="86"/>
      <c r="FL128" s="86"/>
      <c r="FM128" s="86"/>
      <c r="FN128" s="86"/>
      <c r="FO128" s="86"/>
      <c r="FP128" s="86"/>
      <c r="FQ128" s="86"/>
      <c r="FR128" s="86"/>
      <c r="FS128" s="86"/>
      <c r="FT128" s="86"/>
      <c r="FU128" s="86"/>
      <c r="FV128" s="86"/>
      <c r="FW128" s="86"/>
      <c r="FX128" s="86">
        <v>40.799999237060547</v>
      </c>
      <c r="FY128" s="86">
        <v>0</v>
      </c>
    </row>
    <row r="129" spans="1:181" x14ac:dyDescent="0.25">
      <c r="A129" t="s">
        <v>186</v>
      </c>
      <c r="B129" t="s">
        <v>236</v>
      </c>
      <c r="C129" t="s">
        <v>2</v>
      </c>
      <c r="D129" t="s">
        <v>202</v>
      </c>
      <c r="E129" t="s">
        <v>243</v>
      </c>
      <c r="F129" t="s">
        <v>181</v>
      </c>
      <c r="G129" t="s">
        <v>1</v>
      </c>
      <c r="H129" s="86">
        <v>437</v>
      </c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6"/>
      <c r="CS129" s="86"/>
      <c r="CT129" s="86"/>
      <c r="CU129" s="86"/>
      <c r="CV129" s="86"/>
      <c r="CW129" s="86"/>
      <c r="CX129" s="86"/>
      <c r="CY129" s="86"/>
      <c r="CZ129" s="86"/>
      <c r="DA129" s="86"/>
      <c r="DB129" s="86"/>
      <c r="DC129" s="86"/>
      <c r="DD129" s="86"/>
      <c r="DE129" s="86"/>
      <c r="DF129" s="86"/>
      <c r="DG129" s="86"/>
      <c r="DH129" s="86"/>
      <c r="DI129" s="86"/>
      <c r="DJ129" s="86"/>
      <c r="DK129" s="86"/>
      <c r="DL129" s="86"/>
      <c r="DM129" s="86"/>
      <c r="DN129" s="86"/>
      <c r="DO129" s="86"/>
      <c r="DP129" s="86"/>
      <c r="DQ129" s="86"/>
      <c r="DR129" s="86"/>
      <c r="DS129" s="86"/>
      <c r="DT129" s="86"/>
      <c r="DU129" s="86"/>
      <c r="DV129" s="86"/>
      <c r="DW129" s="86"/>
      <c r="DX129" s="86"/>
      <c r="DY129" s="86"/>
      <c r="DZ129" s="86"/>
      <c r="EA129" s="86"/>
      <c r="EB129" s="86"/>
      <c r="EC129" s="86"/>
      <c r="ED129" s="86"/>
      <c r="EE129" s="86"/>
      <c r="EF129" s="86"/>
      <c r="EG129" s="86"/>
      <c r="EH129" s="86"/>
      <c r="EI129" s="86"/>
      <c r="EJ129" s="86"/>
      <c r="EK129" s="86"/>
      <c r="EL129" s="86"/>
      <c r="EM129" s="86"/>
      <c r="EN129" s="86"/>
      <c r="EO129" s="86"/>
      <c r="EP129" s="86"/>
      <c r="EQ129" s="86"/>
      <c r="ER129" s="86"/>
      <c r="ES129" s="86"/>
      <c r="ET129" s="86"/>
      <c r="EU129" s="86"/>
      <c r="EV129" s="86"/>
      <c r="EW129" s="86"/>
      <c r="EX129" s="86"/>
      <c r="EY129" s="86"/>
      <c r="EZ129" s="86"/>
      <c r="FA129" s="86"/>
      <c r="FB129" s="86"/>
      <c r="FC129" s="86"/>
      <c r="FD129" s="86"/>
      <c r="FE129" s="86"/>
      <c r="FF129" s="86"/>
      <c r="FG129" s="86"/>
      <c r="FH129" s="86"/>
      <c r="FI129" s="86"/>
      <c r="FJ129" s="86"/>
      <c r="FK129" s="86"/>
      <c r="FL129" s="86"/>
      <c r="FM129" s="86"/>
      <c r="FN129" s="86"/>
      <c r="FO129" s="86"/>
      <c r="FP129" s="86"/>
      <c r="FQ129" s="86"/>
      <c r="FR129" s="86"/>
      <c r="FS129" s="86"/>
      <c r="FT129" s="86"/>
      <c r="FU129" s="86"/>
      <c r="FV129" s="86"/>
      <c r="FW129" s="86"/>
      <c r="FX129" s="86">
        <v>15.350000381469727</v>
      </c>
      <c r="FY129" s="86">
        <v>0</v>
      </c>
    </row>
    <row r="130" spans="1:181" x14ac:dyDescent="0.25">
      <c r="A130" t="s">
        <v>186</v>
      </c>
      <c r="B130" t="s">
        <v>236</v>
      </c>
      <c r="C130" t="s">
        <v>2</v>
      </c>
      <c r="D130" t="s">
        <v>202</v>
      </c>
      <c r="E130" t="s">
        <v>243</v>
      </c>
      <c r="F130" t="s">
        <v>182</v>
      </c>
      <c r="G130" t="s">
        <v>1</v>
      </c>
      <c r="H130" s="86">
        <v>2375</v>
      </c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6"/>
      <c r="CV130" s="86"/>
      <c r="CW130" s="86"/>
      <c r="CX130" s="86"/>
      <c r="CY130" s="86"/>
      <c r="CZ130" s="86"/>
      <c r="DA130" s="86"/>
      <c r="DB130" s="86"/>
      <c r="DC130" s="86"/>
      <c r="DD130" s="86"/>
      <c r="DE130" s="86"/>
      <c r="DF130" s="86"/>
      <c r="DG130" s="86"/>
      <c r="DH130" s="86"/>
      <c r="DI130" s="86"/>
      <c r="DJ130" s="86"/>
      <c r="DK130" s="86"/>
      <c r="DL130" s="86"/>
      <c r="DM130" s="86"/>
      <c r="DN130" s="86"/>
      <c r="DO130" s="86"/>
      <c r="DP130" s="86"/>
      <c r="DQ130" s="86"/>
      <c r="DR130" s="86"/>
      <c r="DS130" s="86"/>
      <c r="DT130" s="86"/>
      <c r="DU130" s="86"/>
      <c r="DV130" s="86"/>
      <c r="DW130" s="86"/>
      <c r="DX130" s="86"/>
      <c r="DY130" s="86"/>
      <c r="DZ130" s="86"/>
      <c r="EA130" s="86"/>
      <c r="EB130" s="86"/>
      <c r="EC130" s="86"/>
      <c r="ED130" s="86"/>
      <c r="EE130" s="86"/>
      <c r="EF130" s="86"/>
      <c r="EG130" s="86"/>
      <c r="EH130" s="86"/>
      <c r="EI130" s="86"/>
      <c r="EJ130" s="86"/>
      <c r="EK130" s="86"/>
      <c r="EL130" s="86"/>
      <c r="EM130" s="86"/>
      <c r="EN130" s="86"/>
      <c r="EO130" s="86"/>
      <c r="EP130" s="86"/>
      <c r="EQ130" s="86"/>
      <c r="ER130" s="86"/>
      <c r="ES130" s="86"/>
      <c r="ET130" s="86"/>
      <c r="EU130" s="86"/>
      <c r="EV130" s="86"/>
      <c r="EW130" s="86"/>
      <c r="EX130" s="86"/>
      <c r="EY130" s="86"/>
      <c r="EZ130" s="86"/>
      <c r="FA130" s="86"/>
      <c r="FB130" s="86"/>
      <c r="FC130" s="86"/>
      <c r="FD130" s="86"/>
      <c r="FE130" s="86"/>
      <c r="FF130" s="86"/>
      <c r="FG130" s="86"/>
      <c r="FH130" s="86"/>
      <c r="FI130" s="86"/>
      <c r="FJ130" s="86"/>
      <c r="FK130" s="86"/>
      <c r="FL130" s="86"/>
      <c r="FM130" s="86"/>
      <c r="FN130" s="86"/>
      <c r="FO130" s="86"/>
      <c r="FP130" s="86"/>
      <c r="FQ130" s="86"/>
      <c r="FR130" s="86"/>
      <c r="FS130" s="86"/>
      <c r="FT130" s="86"/>
      <c r="FU130" s="86"/>
      <c r="FV130" s="86"/>
      <c r="FW130" s="86"/>
      <c r="FX130" s="86">
        <v>83.900001525878906</v>
      </c>
      <c r="FY130" s="86">
        <v>0</v>
      </c>
    </row>
    <row r="131" spans="1:181" x14ac:dyDescent="0.25">
      <c r="A131" t="s">
        <v>186</v>
      </c>
      <c r="B131" t="s">
        <v>236</v>
      </c>
      <c r="C131" t="s">
        <v>2</v>
      </c>
      <c r="D131" t="s">
        <v>202</v>
      </c>
      <c r="E131" t="s">
        <v>243</v>
      </c>
      <c r="F131" t="s">
        <v>183</v>
      </c>
      <c r="G131" t="s">
        <v>1</v>
      </c>
      <c r="H131" s="86">
        <v>2939</v>
      </c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6"/>
      <c r="CV131" s="86"/>
      <c r="CW131" s="86"/>
      <c r="CX131" s="86"/>
      <c r="CY131" s="86"/>
      <c r="CZ131" s="86"/>
      <c r="DA131" s="86"/>
      <c r="DB131" s="86"/>
      <c r="DC131" s="86"/>
      <c r="DD131" s="86"/>
      <c r="DE131" s="86"/>
      <c r="DF131" s="86"/>
      <c r="DG131" s="86"/>
      <c r="DH131" s="86"/>
      <c r="DI131" s="86"/>
      <c r="DJ131" s="86"/>
      <c r="DK131" s="86"/>
      <c r="DL131" s="86"/>
      <c r="DM131" s="86"/>
      <c r="DN131" s="86"/>
      <c r="DO131" s="86"/>
      <c r="DP131" s="86"/>
      <c r="DQ131" s="86"/>
      <c r="DR131" s="86"/>
      <c r="DS131" s="86"/>
      <c r="DT131" s="86"/>
      <c r="DU131" s="86"/>
      <c r="DV131" s="86"/>
      <c r="DW131" s="86"/>
      <c r="DX131" s="86"/>
      <c r="DY131" s="86"/>
      <c r="DZ131" s="86"/>
      <c r="EA131" s="86"/>
      <c r="EB131" s="86"/>
      <c r="EC131" s="86"/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/>
      <c r="ES131" s="86"/>
      <c r="ET131" s="86"/>
      <c r="EU131" s="86"/>
      <c r="EV131" s="86"/>
      <c r="EW131" s="86"/>
      <c r="EX131" s="86"/>
      <c r="EY131" s="86"/>
      <c r="EZ131" s="86"/>
      <c r="FA131" s="86"/>
      <c r="FB131" s="86"/>
      <c r="FC131" s="86"/>
      <c r="FD131" s="86"/>
      <c r="FE131" s="86"/>
      <c r="FF131" s="86"/>
      <c r="FG131" s="86"/>
      <c r="FH131" s="86"/>
      <c r="FI131" s="86"/>
      <c r="FJ131" s="86"/>
      <c r="FK131" s="86"/>
      <c r="FL131" s="86"/>
      <c r="FM131" s="86"/>
      <c r="FN131" s="86"/>
      <c r="FO131" s="86"/>
      <c r="FP131" s="86"/>
      <c r="FQ131" s="86"/>
      <c r="FR131" s="86"/>
      <c r="FS131" s="86"/>
      <c r="FT131" s="86"/>
      <c r="FU131" s="86"/>
      <c r="FV131" s="86"/>
      <c r="FW131" s="86"/>
      <c r="FX131" s="86">
        <v>69.599998474121094</v>
      </c>
      <c r="FY131" s="86">
        <v>0</v>
      </c>
    </row>
    <row r="132" spans="1:181" x14ac:dyDescent="0.25">
      <c r="A132" t="s">
        <v>186</v>
      </c>
      <c r="B132" t="s">
        <v>236</v>
      </c>
      <c r="C132" t="s">
        <v>2</v>
      </c>
      <c r="D132" t="s">
        <v>202</v>
      </c>
      <c r="E132" t="s">
        <v>243</v>
      </c>
      <c r="F132" t="s">
        <v>184</v>
      </c>
      <c r="G132" t="s">
        <v>1</v>
      </c>
      <c r="H132" s="86">
        <v>2024</v>
      </c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6"/>
      <c r="CV132" s="86"/>
      <c r="CW132" s="86"/>
      <c r="CX132" s="86"/>
      <c r="CY132" s="86"/>
      <c r="CZ132" s="86"/>
      <c r="DA132" s="86"/>
      <c r="DB132" s="86"/>
      <c r="DC132" s="86"/>
      <c r="DD132" s="86"/>
      <c r="DE132" s="86"/>
      <c r="DF132" s="86"/>
      <c r="DG132" s="86"/>
      <c r="DH132" s="86"/>
      <c r="DI132" s="86"/>
      <c r="DJ132" s="86"/>
      <c r="DK132" s="86"/>
      <c r="DL132" s="86"/>
      <c r="DM132" s="86"/>
      <c r="DN132" s="86"/>
      <c r="DO132" s="86"/>
      <c r="DP132" s="86"/>
      <c r="DQ132" s="86"/>
      <c r="DR132" s="86"/>
      <c r="DS132" s="86"/>
      <c r="DT132" s="86"/>
      <c r="DU132" s="86"/>
      <c r="DV132" s="86"/>
      <c r="DW132" s="86"/>
      <c r="DX132" s="86"/>
      <c r="DY132" s="86"/>
      <c r="DZ132" s="86"/>
      <c r="EA132" s="86"/>
      <c r="EB132" s="86"/>
      <c r="EC132" s="86"/>
      <c r="ED132" s="86"/>
      <c r="EE132" s="86"/>
      <c r="EF132" s="86"/>
      <c r="EG132" s="86"/>
      <c r="EH132" s="86"/>
      <c r="EI132" s="86"/>
      <c r="EJ132" s="86"/>
      <c r="EK132" s="86"/>
      <c r="EL132" s="86"/>
      <c r="EM132" s="86"/>
      <c r="EN132" s="86"/>
      <c r="EO132" s="86"/>
      <c r="EP132" s="86"/>
      <c r="EQ132" s="86"/>
      <c r="ER132" s="86"/>
      <c r="ES132" s="86"/>
      <c r="ET132" s="86"/>
      <c r="EU132" s="86"/>
      <c r="EV132" s="86"/>
      <c r="EW132" s="86"/>
      <c r="EX132" s="86"/>
      <c r="EY132" s="86"/>
      <c r="EZ132" s="86"/>
      <c r="FA132" s="86"/>
      <c r="FB132" s="86"/>
      <c r="FC132" s="86"/>
      <c r="FD132" s="86"/>
      <c r="FE132" s="86"/>
      <c r="FF132" s="86"/>
      <c r="FG132" s="86"/>
      <c r="FH132" s="86"/>
      <c r="FI132" s="86"/>
      <c r="FJ132" s="86"/>
      <c r="FK132" s="86"/>
      <c r="FL132" s="86"/>
      <c r="FM132" s="86"/>
      <c r="FN132" s="86"/>
      <c r="FO132" s="86"/>
      <c r="FP132" s="86"/>
      <c r="FQ132" s="86"/>
      <c r="FR132" s="86"/>
      <c r="FS132" s="86"/>
      <c r="FT132" s="86"/>
      <c r="FU132" s="86"/>
      <c r="FV132" s="86"/>
      <c r="FW132" s="86"/>
      <c r="FX132" s="86">
        <v>59.700000762939453</v>
      </c>
      <c r="FY132" s="86">
        <v>0</v>
      </c>
    </row>
    <row r="133" spans="1:181" x14ac:dyDescent="0.25">
      <c r="A133" t="s">
        <v>186</v>
      </c>
      <c r="B133" t="s">
        <v>236</v>
      </c>
      <c r="C133" t="s">
        <v>2</v>
      </c>
      <c r="D133" t="s">
        <v>202</v>
      </c>
      <c r="E133" t="s">
        <v>243</v>
      </c>
      <c r="F133" t="s">
        <v>185</v>
      </c>
      <c r="G133" t="s">
        <v>1</v>
      </c>
      <c r="H133" s="86">
        <v>837</v>
      </c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6"/>
      <c r="CV133" s="86"/>
      <c r="CW133" s="86"/>
      <c r="CX133" s="86"/>
      <c r="CY133" s="86"/>
      <c r="CZ133" s="86"/>
      <c r="DA133" s="86"/>
      <c r="DB133" s="86"/>
      <c r="DC133" s="86"/>
      <c r="DD133" s="86"/>
      <c r="DE133" s="86"/>
      <c r="DF133" s="86"/>
      <c r="DG133" s="86"/>
      <c r="DH133" s="86"/>
      <c r="DI133" s="86"/>
      <c r="DJ133" s="86"/>
      <c r="DK133" s="86"/>
      <c r="DL133" s="86"/>
      <c r="DM133" s="86"/>
      <c r="DN133" s="86"/>
      <c r="DO133" s="86"/>
      <c r="DP133" s="86"/>
      <c r="DQ133" s="86"/>
      <c r="DR133" s="86"/>
      <c r="DS133" s="86"/>
      <c r="DT133" s="86"/>
      <c r="DU133" s="86"/>
      <c r="DV133" s="86"/>
      <c r="DW133" s="86"/>
      <c r="DX133" s="86"/>
      <c r="DY133" s="86"/>
      <c r="DZ133" s="86"/>
      <c r="EA133" s="86"/>
      <c r="EB133" s="86"/>
      <c r="EC133" s="86"/>
      <c r="ED133" s="86"/>
      <c r="EE133" s="86"/>
      <c r="EF133" s="86"/>
      <c r="EG133" s="86"/>
      <c r="EH133" s="86"/>
      <c r="EI133" s="86"/>
      <c r="EJ133" s="86"/>
      <c r="EK133" s="86"/>
      <c r="EL133" s="86"/>
      <c r="EM133" s="86"/>
      <c r="EN133" s="86"/>
      <c r="EO133" s="86"/>
      <c r="EP133" s="86"/>
      <c r="EQ133" s="86"/>
      <c r="ER133" s="86"/>
      <c r="ES133" s="86"/>
      <c r="ET133" s="86"/>
      <c r="EU133" s="86"/>
      <c r="EV133" s="86"/>
      <c r="EW133" s="86"/>
      <c r="EX133" s="86"/>
      <c r="EY133" s="86"/>
      <c r="EZ133" s="86"/>
      <c r="FA133" s="86"/>
      <c r="FB133" s="86"/>
      <c r="FC133" s="86"/>
      <c r="FD133" s="86"/>
      <c r="FE133" s="86"/>
      <c r="FF133" s="86"/>
      <c r="FG133" s="86"/>
      <c r="FH133" s="86"/>
      <c r="FI133" s="86"/>
      <c r="FJ133" s="86"/>
      <c r="FK133" s="86"/>
      <c r="FL133" s="86"/>
      <c r="FM133" s="86"/>
      <c r="FN133" s="86"/>
      <c r="FO133" s="86"/>
      <c r="FP133" s="86"/>
      <c r="FQ133" s="86"/>
      <c r="FR133" s="86"/>
      <c r="FS133" s="86"/>
      <c r="FT133" s="86"/>
      <c r="FU133" s="86"/>
      <c r="FV133" s="86"/>
      <c r="FW133" s="86"/>
      <c r="FX133" s="86">
        <v>21.75</v>
      </c>
      <c r="FY133" s="86">
        <v>0</v>
      </c>
    </row>
    <row r="134" spans="1:181" x14ac:dyDescent="0.25">
      <c r="A134" t="s">
        <v>186</v>
      </c>
      <c r="B134" t="s">
        <v>236</v>
      </c>
      <c r="C134" t="s">
        <v>2</v>
      </c>
      <c r="D134" t="s">
        <v>203</v>
      </c>
      <c r="E134" t="s">
        <v>239</v>
      </c>
      <c r="F134" t="s">
        <v>1</v>
      </c>
      <c r="G134" t="s">
        <v>198</v>
      </c>
      <c r="H134" s="86">
        <v>24613</v>
      </c>
      <c r="I134" s="86">
        <v>45.805427551269531</v>
      </c>
      <c r="J134" s="86">
        <v>43.458377838134766</v>
      </c>
      <c r="K134" s="86">
        <v>41.873249053955078</v>
      </c>
      <c r="L134" s="86">
        <v>41.554553985595703</v>
      </c>
      <c r="M134" s="86">
        <v>41.854488372802734</v>
      </c>
      <c r="N134" s="86">
        <v>44.521884918212891</v>
      </c>
      <c r="O134" s="86">
        <v>48.729164123535156</v>
      </c>
      <c r="P134" s="86">
        <v>50.795051574707031</v>
      </c>
      <c r="Q134" s="86">
        <v>51.904205322265625</v>
      </c>
      <c r="R134" s="86">
        <v>50.645286560058594</v>
      </c>
      <c r="S134" s="86">
        <v>48.613349914550781</v>
      </c>
      <c r="T134" s="86">
        <v>47.750499725341797</v>
      </c>
      <c r="U134" s="86">
        <v>45.442012786865234</v>
      </c>
      <c r="V134" s="86">
        <v>42.547149658203125</v>
      </c>
      <c r="W134" s="86">
        <v>42.530628204345703</v>
      </c>
      <c r="X134" s="86">
        <v>42.14031982421875</v>
      </c>
      <c r="Y134" s="86">
        <v>45.431659698486328</v>
      </c>
      <c r="Z134" s="86">
        <v>57.645458221435547</v>
      </c>
      <c r="AA134" s="86">
        <v>62.410831451416016</v>
      </c>
      <c r="AB134" s="86">
        <v>63.649528503417969</v>
      </c>
      <c r="AC134" s="86">
        <v>61.566783905029297</v>
      </c>
      <c r="AD134" s="86">
        <v>61.412319183349609</v>
      </c>
      <c r="AE134" s="86">
        <v>53.411918640136719</v>
      </c>
      <c r="AF134" s="86">
        <v>47.773143768310547</v>
      </c>
      <c r="AG134" s="86">
        <v>-4.6550111770629883</v>
      </c>
      <c r="AH134" s="86">
        <v>-3.7093489170074463</v>
      </c>
      <c r="AI134" s="86">
        <v>-4.3779335021972656</v>
      </c>
      <c r="AJ134" s="86">
        <v>-4.2194557189941406</v>
      </c>
      <c r="AK134" s="86">
        <v>-5.0118560791015625</v>
      </c>
      <c r="AL134" s="86">
        <v>-3.6292331218719482</v>
      </c>
      <c r="AM134" s="86">
        <v>-4.2979698181152344</v>
      </c>
      <c r="AN134" s="86">
        <v>-5.3917465209960938</v>
      </c>
      <c r="AO134" s="86">
        <v>-5.0037565231323242</v>
      </c>
      <c r="AP134" s="86">
        <v>-5.6009745597839355</v>
      </c>
      <c r="AQ134" s="86">
        <v>-8.0541095733642578</v>
      </c>
      <c r="AR134" s="86">
        <v>-4.5515151023864746</v>
      </c>
      <c r="AS134" s="86">
        <v>-4.6827473640441895</v>
      </c>
      <c r="AT134" s="86">
        <v>-6.0384001731872559</v>
      </c>
      <c r="AU134" s="86">
        <v>-5.4294195175170898</v>
      </c>
      <c r="AV134" s="86">
        <v>-2.801058292388916</v>
      </c>
      <c r="AW134" s="86">
        <v>-0.81020313501358032</v>
      </c>
      <c r="AX134" s="86">
        <v>1.0967401266098022</v>
      </c>
      <c r="AY134" s="86">
        <v>0.7923697829246521</v>
      </c>
      <c r="AZ134" s="86">
        <v>2.1555821895599365</v>
      </c>
      <c r="BA134" s="86">
        <v>1.1018513441085815</v>
      </c>
      <c r="BB134" s="86">
        <v>-0.5865815281867981</v>
      </c>
      <c r="BC134" s="86">
        <v>-6.4078059196472168</v>
      </c>
      <c r="BD134" s="86">
        <v>-6.181983470916748</v>
      </c>
      <c r="BE134" s="86">
        <v>-2.7587611675262451</v>
      </c>
      <c r="BF134" s="86">
        <v>-1.8986986875534058</v>
      </c>
      <c r="BG134" s="86">
        <v>-2.5634379386901855</v>
      </c>
      <c r="BH134" s="86">
        <v>-2.4586753845214844</v>
      </c>
      <c r="BI134" s="86">
        <v>-3.1226832866668701</v>
      </c>
      <c r="BJ134" s="86">
        <v>-1.5734457969665527</v>
      </c>
      <c r="BK134" s="86">
        <v>-1.6661913394927979</v>
      </c>
      <c r="BL134" s="86">
        <v>-3.0692315101623535</v>
      </c>
      <c r="BM134" s="86">
        <v>-2.7869899272918701</v>
      </c>
      <c r="BN134" s="86">
        <v>-2.8909256458282471</v>
      </c>
      <c r="BO134" s="86">
        <v>-5.2333579063415527</v>
      </c>
      <c r="BP134" s="86">
        <v>-2.1314170360565186</v>
      </c>
      <c r="BQ134" s="86">
        <v>-2.4211125373840332</v>
      </c>
      <c r="BR134" s="86">
        <v>-3.8030915260314941</v>
      </c>
      <c r="BS134" s="86">
        <v>-3.1418266296386719</v>
      </c>
      <c r="BT134" s="86">
        <v>-0.74693399667739868</v>
      </c>
      <c r="BU134" s="86">
        <v>1.1990216970443726</v>
      </c>
      <c r="BV134" s="86">
        <v>3.3605968952178955</v>
      </c>
      <c r="BW134" s="86">
        <v>3.2952651977539063</v>
      </c>
      <c r="BX134" s="86">
        <v>4.6111264228820801</v>
      </c>
      <c r="BY134" s="86">
        <v>3.2152855396270752</v>
      </c>
      <c r="BZ134" s="86">
        <v>1.2812559604644775</v>
      </c>
      <c r="CA134" s="86">
        <v>-4.1815271377563477</v>
      </c>
      <c r="CB134" s="86">
        <v>-4.1923799514770508</v>
      </c>
      <c r="CC134" s="86">
        <v>-1.4454243183135986</v>
      </c>
      <c r="CD134" s="86">
        <v>-0.64464777708053589</v>
      </c>
      <c r="CE134" s="86">
        <v>-1.306723952293396</v>
      </c>
      <c r="CF134" s="86">
        <v>-1.2391644716262817</v>
      </c>
      <c r="CG134" s="86">
        <v>-1.8142482042312622</v>
      </c>
      <c r="CH134" s="86">
        <v>-0.14961367845535278</v>
      </c>
      <c r="CI134" s="86">
        <v>0.15657037496566772</v>
      </c>
      <c r="CJ134" s="86">
        <v>-1.4606645107269287</v>
      </c>
      <c r="CK134" s="86">
        <v>-1.2516640424728394</v>
      </c>
      <c r="CL134" s="86">
        <v>-1.0139540433883667</v>
      </c>
      <c r="CM134" s="86">
        <v>-3.2797136306762695</v>
      </c>
      <c r="CN134" s="86">
        <v>-0.45526432991027832</v>
      </c>
      <c r="CO134" s="86">
        <v>-0.85471129417419434</v>
      </c>
      <c r="CP134" s="86">
        <v>-2.2549235820770264</v>
      </c>
      <c r="CQ134" s="86">
        <v>-1.5574465990066528</v>
      </c>
      <c r="CR134" s="86">
        <v>0.67574626207351685</v>
      </c>
      <c r="CS134" s="86">
        <v>2.5906047821044922</v>
      </c>
      <c r="CT134" s="86">
        <v>4.9285373687744141</v>
      </c>
      <c r="CU134" s="86">
        <v>5.0287628173828125</v>
      </c>
      <c r="CV134" s="86">
        <v>6.3118290901184082</v>
      </c>
      <c r="CW134" s="86">
        <v>4.6790437698364258</v>
      </c>
      <c r="CX134" s="86">
        <v>2.5749144554138184</v>
      </c>
      <c r="CY134" s="86">
        <v>-2.6396136283874512</v>
      </c>
      <c r="CZ134" s="86">
        <v>-2.8143866062164307</v>
      </c>
      <c r="DA134" s="86">
        <v>-0.13208736479282379</v>
      </c>
      <c r="DB134" s="86">
        <v>0.60940313339233398</v>
      </c>
      <c r="DC134" s="86">
        <v>-5.0009869039058685E-2</v>
      </c>
      <c r="DD134" s="86">
        <v>-1.9653528928756714E-2</v>
      </c>
      <c r="DE134" s="86">
        <v>-0.50581306219100952</v>
      </c>
      <c r="DF134" s="86">
        <v>1.2742184400558472</v>
      </c>
      <c r="DG134" s="86">
        <v>1.9793320894241333</v>
      </c>
      <c r="DH134" s="86">
        <v>0.14790238440036774</v>
      </c>
      <c r="DI134" s="86">
        <v>0.28366172313690186</v>
      </c>
      <c r="DJ134" s="86">
        <v>0.86301761865615845</v>
      </c>
      <c r="DK134" s="86">
        <v>-1.3260694742202759</v>
      </c>
      <c r="DL134" s="86">
        <v>1.2208883762359619</v>
      </c>
      <c r="DM134" s="86">
        <v>0.71168994903564453</v>
      </c>
      <c r="DN134" s="86">
        <v>-0.70675563812255859</v>
      </c>
      <c r="DO134" s="86">
        <v>2.693340927362442E-2</v>
      </c>
      <c r="DP134" s="86">
        <v>2.0984265804290771</v>
      </c>
      <c r="DQ134" s="86">
        <v>3.9821877479553223</v>
      </c>
      <c r="DR134" s="86">
        <v>6.4964776039123535</v>
      </c>
      <c r="DS134" s="86">
        <v>6.7622604370117188</v>
      </c>
      <c r="DT134" s="86">
        <v>8.0125312805175781</v>
      </c>
      <c r="DU134" s="86">
        <v>6.1428017616271973</v>
      </c>
      <c r="DV134" s="86">
        <v>3.8685729503631592</v>
      </c>
      <c r="DW134" s="86">
        <v>-1.0976999998092651</v>
      </c>
      <c r="DX134" s="86">
        <v>-1.4363933801651001</v>
      </c>
      <c r="DY134" s="86">
        <v>1.7641626596450806</v>
      </c>
      <c r="DZ134" s="86">
        <v>2.4200534820556641</v>
      </c>
      <c r="EA134" s="86">
        <v>1.7644857168197632</v>
      </c>
      <c r="EB134" s="86">
        <v>1.741126537322998</v>
      </c>
      <c r="EC134" s="86">
        <v>1.3833595514297485</v>
      </c>
      <c r="ED134" s="86">
        <v>3.3300058841705322</v>
      </c>
      <c r="EE134" s="86">
        <v>4.6111106872558594</v>
      </c>
      <c r="EF134" s="86">
        <v>2.4704174995422363</v>
      </c>
      <c r="EG134" s="86">
        <v>2.5004281997680664</v>
      </c>
      <c r="EH134" s="86">
        <v>3.5730664730072021</v>
      </c>
      <c r="EI134" s="86">
        <v>1.4946823120117188</v>
      </c>
      <c r="EJ134" s="86">
        <v>3.6409866809844971</v>
      </c>
      <c r="EK134" s="86">
        <v>2.9733245372772217</v>
      </c>
      <c r="EL134" s="86">
        <v>1.5285530090332031</v>
      </c>
      <c r="EM134" s="86">
        <v>2.3145265579223633</v>
      </c>
      <c r="EN134" s="86">
        <v>4.1525506973266602</v>
      </c>
      <c r="EO134" s="86">
        <v>5.9914126396179199</v>
      </c>
      <c r="EP134" s="86">
        <v>8.7603349685668945</v>
      </c>
      <c r="EQ134" s="86">
        <v>9.2651557922363281</v>
      </c>
      <c r="ER134" s="86">
        <v>10.468075752258301</v>
      </c>
      <c r="ES134" s="86">
        <v>8.2562360763549805</v>
      </c>
      <c r="ET134" s="86">
        <v>5.7364106178283691</v>
      </c>
      <c r="EU134" s="86">
        <v>1.1285784244537354</v>
      </c>
      <c r="EV134" s="86">
        <v>0.55321007966995239</v>
      </c>
      <c r="EW134" s="86">
        <v>37.416110992431641</v>
      </c>
      <c r="EX134" s="86">
        <v>36.626953125</v>
      </c>
      <c r="EY134" s="86">
        <v>36.009296417236328</v>
      </c>
      <c r="EZ134" s="86">
        <v>35.275035858154297</v>
      </c>
      <c r="FA134" s="86">
        <v>34.835811614990234</v>
      </c>
      <c r="FB134" s="86">
        <v>34.453731536865234</v>
      </c>
      <c r="FC134" s="86">
        <v>34.305110931396484</v>
      </c>
      <c r="FD134" s="86">
        <v>34.690361022949219</v>
      </c>
      <c r="FE134" s="86">
        <v>39.442073822021484</v>
      </c>
      <c r="FF134" s="86">
        <v>44.547882080078125</v>
      </c>
      <c r="FG134" s="86">
        <v>48.209758758544922</v>
      </c>
      <c r="FH134" s="86">
        <v>51.147163391113281</v>
      </c>
      <c r="FI134" s="86">
        <v>52.963623046875</v>
      </c>
      <c r="FJ134" s="86">
        <v>54.681827545166016</v>
      </c>
      <c r="FK134" s="86">
        <v>55.600231170654297</v>
      </c>
      <c r="FL134" s="86">
        <v>55.241298675537109</v>
      </c>
      <c r="FM134" s="86">
        <v>52.833267211914063</v>
      </c>
      <c r="FN134" s="86">
        <v>48.518402099609375</v>
      </c>
      <c r="FO134" s="86">
        <v>45.772834777832031</v>
      </c>
      <c r="FP134" s="86">
        <v>44.035037994384766</v>
      </c>
      <c r="FQ134" s="86">
        <v>42.619243621826172</v>
      </c>
      <c r="FR134" s="86">
        <v>41.457157135009766</v>
      </c>
      <c r="FS134" s="86">
        <v>40.017181396484375</v>
      </c>
      <c r="FT134" s="86">
        <v>39.389091491699219</v>
      </c>
      <c r="FU134" s="86">
        <v>1.3596159219741821</v>
      </c>
      <c r="FV134" s="86">
        <v>1.9248987436294556</v>
      </c>
      <c r="FW134" s="86">
        <v>1.3922399282455444</v>
      </c>
      <c r="FX134" s="86">
        <v>836</v>
      </c>
      <c r="FY134" s="86">
        <v>1</v>
      </c>
    </row>
    <row r="135" spans="1:181" x14ac:dyDescent="0.25">
      <c r="A135" t="s">
        <v>186</v>
      </c>
      <c r="B135" t="s">
        <v>236</v>
      </c>
      <c r="C135" t="s">
        <v>2</v>
      </c>
      <c r="D135" t="s">
        <v>203</v>
      </c>
      <c r="E135" t="s">
        <v>239</v>
      </c>
      <c r="F135" t="s">
        <v>1</v>
      </c>
      <c r="G135" t="s">
        <v>200</v>
      </c>
      <c r="H135" s="86">
        <v>5246</v>
      </c>
      <c r="I135" s="86">
        <v>8.5593423843383789</v>
      </c>
      <c r="J135" s="86">
        <v>8.0203323364257813</v>
      </c>
      <c r="K135" s="86">
        <v>7.6210675239562988</v>
      </c>
      <c r="L135" s="86">
        <v>7.6497607231140137</v>
      </c>
      <c r="M135" s="86">
        <v>7.66937255859375</v>
      </c>
      <c r="N135" s="86">
        <v>7.9063324928283691</v>
      </c>
      <c r="O135" s="86">
        <v>8.2643203735351563</v>
      </c>
      <c r="P135" s="86">
        <v>8.8449888229370117</v>
      </c>
      <c r="Q135" s="86">
        <v>9.1895608901977539</v>
      </c>
      <c r="R135" s="86">
        <v>8.8080472946166992</v>
      </c>
      <c r="S135" s="86">
        <v>8.6896266937255859</v>
      </c>
      <c r="T135" s="86">
        <v>8.7324180603027344</v>
      </c>
      <c r="U135" s="86">
        <v>7.9372687339782715</v>
      </c>
      <c r="V135" s="86">
        <v>7.6210966110229492</v>
      </c>
      <c r="W135" s="86">
        <v>7.7166628837585449</v>
      </c>
      <c r="X135" s="86">
        <v>7.4960918426513672</v>
      </c>
      <c r="Y135" s="86">
        <v>8.1278867721557617</v>
      </c>
      <c r="Z135" s="86">
        <v>10.287055969238281</v>
      </c>
      <c r="AA135" s="86">
        <v>11.017786026000977</v>
      </c>
      <c r="AB135" s="86">
        <v>11.080784797668457</v>
      </c>
      <c r="AC135" s="86">
        <v>11.084877014160156</v>
      </c>
      <c r="AD135" s="86">
        <v>11.002162933349609</v>
      </c>
      <c r="AE135" s="86">
        <v>10.342441558837891</v>
      </c>
      <c r="AF135" s="86">
        <v>9.7692785263061523</v>
      </c>
      <c r="AG135" s="86">
        <v>-0.81651705503463745</v>
      </c>
      <c r="AH135" s="86">
        <v>-0.71428132057189941</v>
      </c>
      <c r="AI135" s="86">
        <v>-0.48643589019775391</v>
      </c>
      <c r="AJ135" s="86">
        <v>-0.46611163020133972</v>
      </c>
      <c r="AK135" s="86">
        <v>-0.63250023126602173</v>
      </c>
      <c r="AL135" s="86">
        <v>-0.54402434825897217</v>
      </c>
      <c r="AM135" s="86">
        <v>-0.74218189716339111</v>
      </c>
      <c r="AN135" s="86">
        <v>-0.9045441746711731</v>
      </c>
      <c r="AO135" s="86">
        <v>-0.73176378011703491</v>
      </c>
      <c r="AP135" s="86">
        <v>-0.70147925615310669</v>
      </c>
      <c r="AQ135" s="86">
        <v>-1.1560670137405396</v>
      </c>
      <c r="AR135" s="86">
        <v>-0.93156367540359497</v>
      </c>
      <c r="AS135" s="86">
        <v>-1.1855894327163696</v>
      </c>
      <c r="AT135" s="86">
        <v>-1.1837095022201538</v>
      </c>
      <c r="AU135" s="86">
        <v>-0.97350150346755981</v>
      </c>
      <c r="AV135" s="86">
        <v>-0.90999799966812134</v>
      </c>
      <c r="AW135" s="86">
        <v>-0.82595700025558472</v>
      </c>
      <c r="AX135" s="86">
        <v>-0.31844630837440491</v>
      </c>
      <c r="AY135" s="86">
        <v>-0.1902734786272049</v>
      </c>
      <c r="AZ135" s="86">
        <v>-0.37353509664535522</v>
      </c>
      <c r="BA135" s="86">
        <v>-0.43009421229362488</v>
      </c>
      <c r="BB135" s="86">
        <v>-0.55730557441711426</v>
      </c>
      <c r="BC135" s="86">
        <v>-0.64146697521209717</v>
      </c>
      <c r="BD135" s="86">
        <v>-0.57106697559356689</v>
      </c>
      <c r="BE135" s="86">
        <v>-0.32274135947227478</v>
      </c>
      <c r="BF135" s="86">
        <v>-0.24872028827667236</v>
      </c>
      <c r="BG135" s="86">
        <v>-6.8006038665771484E-2</v>
      </c>
      <c r="BH135" s="86">
        <v>-4.3547123670578003E-2</v>
      </c>
      <c r="BI135" s="86">
        <v>-0.20774336159229279</v>
      </c>
      <c r="BJ135" s="86">
        <v>-0.12334330379962921</v>
      </c>
      <c r="BK135" s="86">
        <v>-0.28394308686256409</v>
      </c>
      <c r="BL135" s="86">
        <v>-0.38970929384231567</v>
      </c>
      <c r="BM135" s="86">
        <v>-0.22213378548622131</v>
      </c>
      <c r="BN135" s="86">
        <v>-0.19007429480552673</v>
      </c>
      <c r="BO135" s="86">
        <v>-0.63191616535186768</v>
      </c>
      <c r="BP135" s="86">
        <v>-0.37184065580368042</v>
      </c>
      <c r="BQ135" s="86">
        <v>-0.67386960983276367</v>
      </c>
      <c r="BR135" s="86">
        <v>-0.68547052145004272</v>
      </c>
      <c r="BS135" s="86">
        <v>-0.48322290182113647</v>
      </c>
      <c r="BT135" s="86">
        <v>-0.43407675623893738</v>
      </c>
      <c r="BU135" s="86">
        <v>-0.3562559187412262</v>
      </c>
      <c r="BV135" s="86">
        <v>0.19311003386974335</v>
      </c>
      <c r="BW135" s="86">
        <v>0.30714127421379089</v>
      </c>
      <c r="BX135" s="86">
        <v>0.19712269306182861</v>
      </c>
      <c r="BY135" s="86">
        <v>0.10521514713764191</v>
      </c>
      <c r="BZ135" s="86">
        <v>-1.9815318286418915E-2</v>
      </c>
      <c r="CA135" s="86">
        <v>-9.4430863857269287E-2</v>
      </c>
      <c r="CB135" s="86">
        <v>-5.0112925469875336E-2</v>
      </c>
      <c r="CC135" s="86">
        <v>1.9246172159910202E-2</v>
      </c>
      <c r="CD135" s="86">
        <v>7.3725864291191101E-2</v>
      </c>
      <c r="CE135" s="86">
        <v>0.22179719805717468</v>
      </c>
      <c r="CF135" s="86">
        <v>0.24911975860595703</v>
      </c>
      <c r="CG135" s="86">
        <v>8.6441963911056519E-2</v>
      </c>
      <c r="CH135" s="86">
        <v>0.16801911592483521</v>
      </c>
      <c r="CI135" s="86">
        <v>3.3431679010391235E-2</v>
      </c>
      <c r="CJ135" s="86">
        <v>-3.3136256039142609E-2</v>
      </c>
      <c r="CK135" s="86">
        <v>0.13083437085151672</v>
      </c>
      <c r="CL135" s="86">
        <v>0.16412323713302612</v>
      </c>
      <c r="CM135" s="86">
        <v>-0.26889088749885559</v>
      </c>
      <c r="CN135" s="86">
        <v>1.5821831300854683E-2</v>
      </c>
      <c r="CO135" s="86">
        <v>-0.31945410370826721</v>
      </c>
      <c r="CP135" s="86">
        <v>-0.34039169549942017</v>
      </c>
      <c r="CQ135" s="86">
        <v>-0.14365743100643158</v>
      </c>
      <c r="CR135" s="86">
        <v>-0.10445515811443329</v>
      </c>
      <c r="CS135" s="86">
        <v>-3.0942348763346672E-2</v>
      </c>
      <c r="CT135" s="86">
        <v>0.54741239547729492</v>
      </c>
      <c r="CU135" s="86">
        <v>0.65164923667907715</v>
      </c>
      <c r="CV135" s="86">
        <v>0.59235852956771851</v>
      </c>
      <c r="CW135" s="86">
        <v>0.47596877813339233</v>
      </c>
      <c r="CX135" s="86">
        <v>0.35244879126548767</v>
      </c>
      <c r="CY135" s="86">
        <v>0.284444659948349</v>
      </c>
      <c r="CZ135" s="86">
        <v>0.31069827079772949</v>
      </c>
      <c r="DA135" s="86">
        <v>0.36123371124267578</v>
      </c>
      <c r="DB135" s="86">
        <v>0.39617201685905457</v>
      </c>
      <c r="DC135" s="86">
        <v>0.51160043478012085</v>
      </c>
      <c r="DD135" s="86">
        <v>0.54178667068481445</v>
      </c>
      <c r="DE135" s="86">
        <v>0.38062727451324463</v>
      </c>
      <c r="DF135" s="86">
        <v>0.45938155055046082</v>
      </c>
      <c r="DG135" s="86">
        <v>0.35080644488334656</v>
      </c>
      <c r="DH135" s="86">
        <v>0.32343679666519165</v>
      </c>
      <c r="DI135" s="86">
        <v>0.48380252718925476</v>
      </c>
      <c r="DJ135" s="86">
        <v>0.51832073926925659</v>
      </c>
      <c r="DK135" s="86">
        <v>9.4134368002414703E-2</v>
      </c>
      <c r="DL135" s="86">
        <v>0.40348431468009949</v>
      </c>
      <c r="DM135" s="86">
        <v>3.4961432218551636E-2</v>
      </c>
      <c r="DN135" s="86">
        <v>4.6871262602508068E-3</v>
      </c>
      <c r="DO135" s="86">
        <v>0.19590802490711212</v>
      </c>
      <c r="DP135" s="86">
        <v>0.2251664400100708</v>
      </c>
      <c r="DQ135" s="86">
        <v>0.29437121748924255</v>
      </c>
      <c r="DR135" s="86">
        <v>0.9017147421836853</v>
      </c>
      <c r="DS135" s="86">
        <v>0.99615716934204102</v>
      </c>
      <c r="DT135" s="86">
        <v>0.9875943660736084</v>
      </c>
      <c r="DU135" s="86">
        <v>0.84672242403030396</v>
      </c>
      <c r="DV135" s="86">
        <v>0.72471290826797485</v>
      </c>
      <c r="DW135" s="86">
        <v>0.66332018375396729</v>
      </c>
      <c r="DX135" s="86">
        <v>0.67150944471359253</v>
      </c>
      <c r="DY135" s="86">
        <v>0.85500937700271606</v>
      </c>
      <c r="DZ135" s="86">
        <v>0.86173301935195923</v>
      </c>
      <c r="EA135" s="86">
        <v>0.93003028631210327</v>
      </c>
      <c r="EB135" s="86">
        <v>0.9643511176109314</v>
      </c>
      <c r="EC135" s="86">
        <v>0.80538415908813477</v>
      </c>
      <c r="ED135" s="86">
        <v>0.88006258010864258</v>
      </c>
      <c r="EE135" s="86">
        <v>0.80904525518417358</v>
      </c>
      <c r="EF135" s="86">
        <v>0.83827167749404907</v>
      </c>
      <c r="EG135" s="86">
        <v>0.99343252182006836</v>
      </c>
      <c r="EH135" s="86">
        <v>1.0297257900238037</v>
      </c>
      <c r="EI135" s="86">
        <v>0.61828517913818359</v>
      </c>
      <c r="EJ135" s="86">
        <v>0.96320736408233643</v>
      </c>
      <c r="EK135" s="86">
        <v>0.54668116569519043</v>
      </c>
      <c r="EL135" s="86">
        <v>0.50292611122131348</v>
      </c>
      <c r="EM135" s="86">
        <v>0.68618661165237427</v>
      </c>
      <c r="EN135" s="86">
        <v>0.70108765363693237</v>
      </c>
      <c r="EO135" s="86">
        <v>0.76407229900360107</v>
      </c>
      <c r="EP135" s="86">
        <v>1.4132710695266724</v>
      </c>
      <c r="EQ135" s="86">
        <v>1.4935719966888428</v>
      </c>
      <c r="ER135" s="86">
        <v>1.558252215385437</v>
      </c>
      <c r="ES135" s="86">
        <v>1.3820317983627319</v>
      </c>
      <c r="ET135" s="86">
        <v>1.2622030973434448</v>
      </c>
      <c r="EU135" s="86">
        <v>1.2103562355041504</v>
      </c>
      <c r="EV135" s="86">
        <v>1.1924635171890259</v>
      </c>
      <c r="EW135" s="86">
        <v>36.878688812255859</v>
      </c>
      <c r="EX135" s="86">
        <v>36.172985076904297</v>
      </c>
      <c r="EY135" s="86">
        <v>35.423851013183594</v>
      </c>
      <c r="EZ135" s="86">
        <v>34.637657165527344</v>
      </c>
      <c r="FA135" s="86">
        <v>34.161357879638672</v>
      </c>
      <c r="FB135" s="86">
        <v>33.892162322998047</v>
      </c>
      <c r="FC135" s="86">
        <v>33.646724700927734</v>
      </c>
      <c r="FD135" s="86">
        <v>34.046695709228516</v>
      </c>
      <c r="FE135" s="86">
        <v>38.266593933105469</v>
      </c>
      <c r="FF135" s="86">
        <v>43.614608764648438</v>
      </c>
      <c r="FG135" s="86">
        <v>47.503089904785156</v>
      </c>
      <c r="FH135" s="86">
        <v>50.495277404785156</v>
      </c>
      <c r="FI135" s="86">
        <v>52.506557464599609</v>
      </c>
      <c r="FJ135" s="86">
        <v>54.091712951660156</v>
      </c>
      <c r="FK135" s="86">
        <v>55.016532897949219</v>
      </c>
      <c r="FL135" s="86">
        <v>54.555896759033203</v>
      </c>
      <c r="FM135" s="86">
        <v>52.021030426025391</v>
      </c>
      <c r="FN135" s="86">
        <v>47.338863372802734</v>
      </c>
      <c r="FO135" s="86">
        <v>44.84722900390625</v>
      </c>
      <c r="FP135" s="86">
        <v>42.995887756347656</v>
      </c>
      <c r="FQ135" s="86">
        <v>41.864288330078125</v>
      </c>
      <c r="FR135" s="86">
        <v>40.555660247802734</v>
      </c>
      <c r="FS135" s="86">
        <v>39.20062255859375</v>
      </c>
      <c r="FT135" s="86">
        <v>38.616413116455078</v>
      </c>
      <c r="FU135" s="86">
        <v>0.30760550498962402</v>
      </c>
      <c r="FV135" s="86">
        <v>0.40685075521469116</v>
      </c>
      <c r="FW135" s="86">
        <v>0.32350695133209229</v>
      </c>
      <c r="FX135" s="86">
        <v>336</v>
      </c>
      <c r="FY135" s="86">
        <v>1</v>
      </c>
    </row>
    <row r="136" spans="1:181" x14ac:dyDescent="0.25">
      <c r="A136" t="s">
        <v>186</v>
      </c>
      <c r="B136" t="s">
        <v>236</v>
      </c>
      <c r="C136" t="s">
        <v>2</v>
      </c>
      <c r="D136" t="s">
        <v>203</v>
      </c>
      <c r="E136" t="s">
        <v>239</v>
      </c>
      <c r="F136" t="s">
        <v>1</v>
      </c>
      <c r="G136" t="s">
        <v>1</v>
      </c>
      <c r="H136" s="86">
        <v>29859</v>
      </c>
      <c r="I136" s="86">
        <v>54.364772796630859</v>
      </c>
      <c r="J136" s="86">
        <v>51.478710174560547</v>
      </c>
      <c r="K136" s="86">
        <v>49.494316101074219</v>
      </c>
      <c r="L136" s="86">
        <v>49.204315185546875</v>
      </c>
      <c r="M136" s="86">
        <v>49.523860931396484</v>
      </c>
      <c r="N136" s="86">
        <v>52.428218841552734</v>
      </c>
      <c r="O136" s="86">
        <v>56.993484497070313</v>
      </c>
      <c r="P136" s="86">
        <v>59.640041351318359</v>
      </c>
      <c r="Q136" s="86">
        <v>61.093765258789063</v>
      </c>
      <c r="R136" s="86">
        <v>59.453330993652344</v>
      </c>
      <c r="S136" s="86">
        <v>57.302974700927734</v>
      </c>
      <c r="T136" s="86">
        <v>56.482917785644531</v>
      </c>
      <c r="U136" s="86">
        <v>53.379280090332031</v>
      </c>
      <c r="V136" s="86">
        <v>50.168243408203125</v>
      </c>
      <c r="W136" s="86">
        <v>50.247291564941406</v>
      </c>
      <c r="X136" s="86">
        <v>49.636409759521484</v>
      </c>
      <c r="Y136" s="86">
        <v>53.559547424316406</v>
      </c>
      <c r="Z136" s="86">
        <v>67.932510375976563</v>
      </c>
      <c r="AA136" s="86">
        <v>73.428619384765625</v>
      </c>
      <c r="AB136" s="86">
        <v>74.730316162109375</v>
      </c>
      <c r="AC136" s="86">
        <v>72.651664733886719</v>
      </c>
      <c r="AD136" s="86">
        <v>72.414482116699219</v>
      </c>
      <c r="AE136" s="86">
        <v>63.754360198974609</v>
      </c>
      <c r="AF136" s="86">
        <v>57.542423248291016</v>
      </c>
      <c r="AG136" s="86">
        <v>-4.742795467376709</v>
      </c>
      <c r="AH136" s="86">
        <v>-3.735309362411499</v>
      </c>
      <c r="AI136" s="86">
        <v>-4.2367391586303711</v>
      </c>
      <c r="AJ136" s="86">
        <v>-4.054957389831543</v>
      </c>
      <c r="AK136" s="86">
        <v>-5.0052399635314941</v>
      </c>
      <c r="AL136" s="86">
        <v>-3.5333206653594971</v>
      </c>
      <c r="AM136" s="86">
        <v>-4.3315582275390625</v>
      </c>
      <c r="AN136" s="86">
        <v>-5.5203075408935547</v>
      </c>
      <c r="AO136" s="86">
        <v>-4.9707999229431152</v>
      </c>
      <c r="AP136" s="86">
        <v>-5.5178098678588867</v>
      </c>
      <c r="AQ136" s="86">
        <v>-8.4047279357910156</v>
      </c>
      <c r="AR136" s="86">
        <v>-4.6438226699829102</v>
      </c>
      <c r="AS136" s="86">
        <v>-5.0989646911621094</v>
      </c>
      <c r="AT136" s="86">
        <v>-6.4716382026672363</v>
      </c>
      <c r="AU136" s="86">
        <v>-5.6610050201416016</v>
      </c>
      <c r="AV136" s="86">
        <v>-2.9976119995117188</v>
      </c>
      <c r="AW136" s="86">
        <v>-0.93283569812774658</v>
      </c>
      <c r="AX136" s="86">
        <v>1.5475428104400635</v>
      </c>
      <c r="AY136" s="86">
        <v>1.3611693382263184</v>
      </c>
      <c r="AZ136" s="86">
        <v>2.6371817588806152</v>
      </c>
      <c r="BA136" s="86">
        <v>1.4648560285568237</v>
      </c>
      <c r="BB136" s="86">
        <v>-0.36242556571960449</v>
      </c>
      <c r="BC136" s="86">
        <v>-6.235450267791748</v>
      </c>
      <c r="BD136" s="86">
        <v>-5.9848113059997559</v>
      </c>
      <c r="BE136" s="86">
        <v>-2.783311128616333</v>
      </c>
      <c r="BF136" s="86">
        <v>-1.8657636642456055</v>
      </c>
      <c r="BG136" s="86">
        <v>-2.3746228218078613</v>
      </c>
      <c r="BH136" s="86">
        <v>-2.2441821098327637</v>
      </c>
      <c r="BI136" s="86">
        <v>-3.0689055919647217</v>
      </c>
      <c r="BJ136" s="86">
        <v>-1.4349321126937866</v>
      </c>
      <c r="BK136" s="86">
        <v>-1.6601836681365967</v>
      </c>
      <c r="BL136" s="86">
        <v>-3.1414146423339844</v>
      </c>
      <c r="BM136" s="86">
        <v>-2.6962063312530518</v>
      </c>
      <c r="BN136" s="86">
        <v>-2.759929895401001</v>
      </c>
      <c r="BO136" s="86">
        <v>-5.5356907844543457</v>
      </c>
      <c r="BP136" s="86">
        <v>-2.1598405838012695</v>
      </c>
      <c r="BQ136" s="86">
        <v>-2.7801616191864014</v>
      </c>
      <c r="BR136" s="86">
        <v>-4.1814751625061035</v>
      </c>
      <c r="BS136" s="86">
        <v>-3.3214635848999023</v>
      </c>
      <c r="BT136" s="86">
        <v>-0.88907504081726074</v>
      </c>
      <c r="BU136" s="86">
        <v>1.1305603981018066</v>
      </c>
      <c r="BV136" s="86">
        <v>3.8684773445129395</v>
      </c>
      <c r="BW136" s="86">
        <v>3.9130129814147949</v>
      </c>
      <c r="BX136" s="86">
        <v>5.1581635475158691</v>
      </c>
      <c r="BY136" s="86">
        <v>3.6450304985046387</v>
      </c>
      <c r="BZ136" s="86">
        <v>1.5812082290649414</v>
      </c>
      <c r="CA136" s="86">
        <v>-3.9429488182067871</v>
      </c>
      <c r="CB136" s="86">
        <v>-3.9281356334686279</v>
      </c>
      <c r="CC136" s="86">
        <v>-1.4261782169342041</v>
      </c>
      <c r="CD136" s="86">
        <v>-0.57092189788818359</v>
      </c>
      <c r="CE136" s="86">
        <v>-1.0849267244338989</v>
      </c>
      <c r="CF136" s="86">
        <v>-0.99004465341567993</v>
      </c>
      <c r="CG136" s="86">
        <v>-1.7278062105178833</v>
      </c>
      <c r="CH136" s="86">
        <v>1.8405435606837273E-2</v>
      </c>
      <c r="CI136" s="86">
        <v>0.19000205397605896</v>
      </c>
      <c r="CJ136" s="86">
        <v>-1.4938007593154907</v>
      </c>
      <c r="CK136" s="86">
        <v>-1.120829701423645</v>
      </c>
      <c r="CL136" s="86">
        <v>-0.84983086585998535</v>
      </c>
      <c r="CM136" s="86">
        <v>-3.5486044883728027</v>
      </c>
      <c r="CN136" s="86">
        <v>-0.43944248557090759</v>
      </c>
      <c r="CO136" s="86">
        <v>-1.1741654872894287</v>
      </c>
      <c r="CP136" s="86">
        <v>-2.5953152179718018</v>
      </c>
      <c r="CQ136" s="86">
        <v>-1.7011040449142456</v>
      </c>
      <c r="CR136" s="86">
        <v>0.57129114866256714</v>
      </c>
      <c r="CS136" s="86">
        <v>2.5596623420715332</v>
      </c>
      <c r="CT136" s="86">
        <v>5.475949764251709</v>
      </c>
      <c r="CU136" s="86">
        <v>5.6804122924804688</v>
      </c>
      <c r="CV136" s="86">
        <v>6.9041876792907715</v>
      </c>
      <c r="CW136" s="86">
        <v>5.1550126075744629</v>
      </c>
      <c r="CX136" s="86">
        <v>2.9273631572723389</v>
      </c>
      <c r="CY136" s="86">
        <v>-2.3551690578460693</v>
      </c>
      <c r="CZ136" s="86">
        <v>-2.5036883354187012</v>
      </c>
      <c r="DA136" s="86">
        <v>-6.9045417010784149E-2</v>
      </c>
      <c r="DB136" s="86">
        <v>0.72391986846923828</v>
      </c>
      <c r="DC136" s="86">
        <v>0.20476944744586945</v>
      </c>
      <c r="DD136" s="86">
        <v>0.2640928328037262</v>
      </c>
      <c r="DE136" s="86">
        <v>-0.38670682907104492</v>
      </c>
      <c r="DF136" s="86">
        <v>1.4717429876327515</v>
      </c>
      <c r="DG136" s="86">
        <v>2.0401878356933594</v>
      </c>
      <c r="DH136" s="86">
        <v>0.15381321310997009</v>
      </c>
      <c r="DI136" s="86">
        <v>0.45454698801040649</v>
      </c>
      <c r="DJ136" s="86">
        <v>1.0602681636810303</v>
      </c>
      <c r="DK136" s="86">
        <v>-1.5615179538726807</v>
      </c>
      <c r="DL136" s="86">
        <v>1.2809556722640991</v>
      </c>
      <c r="DM136" s="86">
        <v>0.43183055520057678</v>
      </c>
      <c r="DN136" s="86">
        <v>-1.0091552734375</v>
      </c>
      <c r="DO136" s="86">
        <v>-8.0744609236717224E-2</v>
      </c>
      <c r="DP136" s="86">
        <v>2.0316574573516846</v>
      </c>
      <c r="DQ136" s="86">
        <v>3.9887642860412598</v>
      </c>
      <c r="DR136" s="86">
        <v>7.0834221839904785</v>
      </c>
      <c r="DS136" s="86">
        <v>7.4478116035461426</v>
      </c>
      <c r="DT136" s="86">
        <v>8.650212287902832</v>
      </c>
      <c r="DU136" s="86">
        <v>6.6649947166442871</v>
      </c>
      <c r="DV136" s="86">
        <v>4.2735180854797363</v>
      </c>
      <c r="DW136" s="86">
        <v>-0.76738935708999634</v>
      </c>
      <c r="DX136" s="86">
        <v>-1.0792410373687744</v>
      </c>
      <c r="DY136" s="86">
        <v>1.8904387950897217</v>
      </c>
      <c r="DZ136" s="86">
        <v>2.5934655666351318</v>
      </c>
      <c r="EA136" s="86">
        <v>2.0668859481811523</v>
      </c>
      <c r="EB136" s="86">
        <v>2.0748682022094727</v>
      </c>
      <c r="EC136" s="86">
        <v>1.5496276617050171</v>
      </c>
      <c r="ED136" s="86">
        <v>3.5701315402984619</v>
      </c>
      <c r="EE136" s="86">
        <v>4.7115621566772461</v>
      </c>
      <c r="EF136" s="86">
        <v>2.5327060222625732</v>
      </c>
      <c r="EG136" s="86">
        <v>2.7291407585144043</v>
      </c>
      <c r="EH136" s="86">
        <v>3.8181478977203369</v>
      </c>
      <c r="EI136" s="86">
        <v>1.3075193166732788</v>
      </c>
      <c r="EJ136" s="86">
        <v>3.7649374008178711</v>
      </c>
      <c r="EK136" s="86">
        <v>2.750633716583252</v>
      </c>
      <c r="EL136" s="86">
        <v>1.2810077667236328</v>
      </c>
      <c r="EM136" s="86">
        <v>2.2587971687316895</v>
      </c>
      <c r="EN136" s="86">
        <v>4.1401944160461426</v>
      </c>
      <c r="EO136" s="86">
        <v>6.0521602630615234</v>
      </c>
      <c r="EP136" s="86">
        <v>9.4043569564819336</v>
      </c>
      <c r="EQ136" s="86">
        <v>9.9996547698974609</v>
      </c>
      <c r="ER136" s="86">
        <v>11.17119312286377</v>
      </c>
      <c r="ES136" s="86">
        <v>8.8451690673828125</v>
      </c>
      <c r="ET136" s="86">
        <v>6.2171516418457031</v>
      </c>
      <c r="EU136" s="86">
        <v>1.5251123905181885</v>
      </c>
      <c r="EV136" s="86">
        <v>0.97743463516235352</v>
      </c>
      <c r="EW136" s="86">
        <v>37.333843231201172</v>
      </c>
      <c r="EX136" s="86">
        <v>36.557643890380859</v>
      </c>
      <c r="EY136" s="86">
        <v>35.923652648925781</v>
      </c>
      <c r="EZ136" s="86">
        <v>35.181060791015625</v>
      </c>
      <c r="FA136" s="86">
        <v>34.73602294921875</v>
      </c>
      <c r="FB136" s="86">
        <v>34.370815277099609</v>
      </c>
      <c r="FC136" s="86">
        <v>34.209712982177734</v>
      </c>
      <c r="FD136" s="86">
        <v>34.596885681152344</v>
      </c>
      <c r="FE136" s="86">
        <v>39.270919799804688</v>
      </c>
      <c r="FF136" s="86">
        <v>44.414104461669922</v>
      </c>
      <c r="FG136" s="86">
        <v>48.105724334716797</v>
      </c>
      <c r="FH136" s="86">
        <v>51.047336578369141</v>
      </c>
      <c r="FI136" s="86">
        <v>52.894443511962891</v>
      </c>
      <c r="FJ136" s="86">
        <v>54.592784881591797</v>
      </c>
      <c r="FK136" s="86">
        <v>55.511909484863281</v>
      </c>
      <c r="FL136" s="86">
        <v>55.135124206542969</v>
      </c>
      <c r="FM136" s="86">
        <v>52.703327178955078</v>
      </c>
      <c r="FN136" s="86">
        <v>48.334461212158203</v>
      </c>
      <c r="FO136" s="86">
        <v>45.631206512451172</v>
      </c>
      <c r="FP136" s="86">
        <v>43.874347686767578</v>
      </c>
      <c r="FQ136" s="86">
        <v>42.500579833984375</v>
      </c>
      <c r="FR136" s="86">
        <v>41.318992614746094</v>
      </c>
      <c r="FS136" s="86">
        <v>39.892948150634766</v>
      </c>
      <c r="FT136" s="86">
        <v>39.267375946044922</v>
      </c>
      <c r="FU136" s="86">
        <v>1.3939785957336426</v>
      </c>
      <c r="FV136" s="86">
        <v>1.9674254655838013</v>
      </c>
      <c r="FW136" s="86">
        <v>1.4293315410614014</v>
      </c>
      <c r="FX136" s="86">
        <v>1172</v>
      </c>
      <c r="FY136" s="86">
        <v>1</v>
      </c>
    </row>
    <row r="137" spans="1:181" x14ac:dyDescent="0.25">
      <c r="A137" t="s">
        <v>186</v>
      </c>
      <c r="B137" t="s">
        <v>236</v>
      </c>
      <c r="C137" t="s">
        <v>2</v>
      </c>
      <c r="D137" t="s">
        <v>203</v>
      </c>
      <c r="E137" t="s">
        <v>239</v>
      </c>
      <c r="F137" t="s">
        <v>178</v>
      </c>
      <c r="G137" t="s">
        <v>1</v>
      </c>
      <c r="H137" s="86">
        <v>16274</v>
      </c>
      <c r="I137" s="86">
        <v>23.080806732177734</v>
      </c>
      <c r="J137" s="86">
        <v>21.414768218994141</v>
      </c>
      <c r="K137" s="86">
        <v>20.690509796142578</v>
      </c>
      <c r="L137" s="86">
        <v>21.070718765258789</v>
      </c>
      <c r="M137" s="86">
        <v>21.05067253112793</v>
      </c>
      <c r="N137" s="86">
        <v>21.608453750610352</v>
      </c>
      <c r="O137" s="86">
        <v>24.156970977783203</v>
      </c>
      <c r="P137" s="86">
        <v>26.666954040527344</v>
      </c>
      <c r="Q137" s="86">
        <v>28.076105117797852</v>
      </c>
      <c r="R137" s="86">
        <v>27.495502471923828</v>
      </c>
      <c r="S137" s="86">
        <v>27.219480514526367</v>
      </c>
      <c r="T137" s="86">
        <v>27.381937026977539</v>
      </c>
      <c r="U137" s="86">
        <v>26.132474899291992</v>
      </c>
      <c r="V137" s="86">
        <v>24.590005874633789</v>
      </c>
      <c r="W137" s="86">
        <v>24.273294448852539</v>
      </c>
      <c r="X137" s="86">
        <v>23.815216064453125</v>
      </c>
      <c r="Y137" s="86">
        <v>25.989980697631836</v>
      </c>
      <c r="Z137" s="86">
        <v>32.909027099609375</v>
      </c>
      <c r="AA137" s="86">
        <v>35.859050750732422</v>
      </c>
      <c r="AB137" s="86">
        <v>35.909523010253906</v>
      </c>
      <c r="AC137" s="86">
        <v>35.901775360107422</v>
      </c>
      <c r="AD137" s="86">
        <v>33.673187255859375</v>
      </c>
      <c r="AE137" s="86">
        <v>29.334096908569336</v>
      </c>
      <c r="AF137" s="86">
        <v>26.202142715454102</v>
      </c>
      <c r="AG137" s="86">
        <v>-4.6054868698120117</v>
      </c>
      <c r="AH137" s="86">
        <v>-4.6976494789123535</v>
      </c>
      <c r="AI137" s="86">
        <v>-3.9560451507568359</v>
      </c>
      <c r="AJ137" s="86">
        <v>-3.1599025726318359</v>
      </c>
      <c r="AK137" s="86">
        <v>-3.1715431213378906</v>
      </c>
      <c r="AL137" s="86">
        <v>-3.4253556728363037</v>
      </c>
      <c r="AM137" s="86">
        <v>-3.138958215713501</v>
      </c>
      <c r="AN137" s="86">
        <v>-2.3548591136932373</v>
      </c>
      <c r="AO137" s="86">
        <v>-1.4995100498199463</v>
      </c>
      <c r="AP137" s="86">
        <v>-1.3969329595565796</v>
      </c>
      <c r="AQ137" s="86">
        <v>-2.6367607116699219</v>
      </c>
      <c r="AR137" s="86">
        <v>-0.84750592708587646</v>
      </c>
      <c r="AS137" s="86">
        <v>-1.7587449550628662</v>
      </c>
      <c r="AT137" s="86">
        <v>-2.9457924365997314</v>
      </c>
      <c r="AU137" s="86">
        <v>-2.5460519790649414</v>
      </c>
      <c r="AV137" s="86">
        <v>-1.5886960029602051</v>
      </c>
      <c r="AW137" s="86">
        <v>-0.43937087059020996</v>
      </c>
      <c r="AX137" s="86">
        <v>-5.27503602206707E-2</v>
      </c>
      <c r="AY137" s="86">
        <v>0.83681601285934448</v>
      </c>
      <c r="AZ137" s="86">
        <v>0.37474057078361511</v>
      </c>
      <c r="BA137" s="86">
        <v>1.3859556913375854</v>
      </c>
      <c r="BB137" s="86">
        <v>-1.1150603294372559</v>
      </c>
      <c r="BC137" s="86">
        <v>-2.7119007110595703</v>
      </c>
      <c r="BD137" s="86">
        <v>-2.9333350658416748</v>
      </c>
      <c r="BE137" s="86">
        <v>-3.6079106330871582</v>
      </c>
      <c r="BF137" s="86">
        <v>-3.7146093845367432</v>
      </c>
      <c r="BG137" s="86">
        <v>-3.0483112335205078</v>
      </c>
      <c r="BH137" s="86">
        <v>-2.2694365978240967</v>
      </c>
      <c r="BI137" s="86">
        <v>-2.2603995800018311</v>
      </c>
      <c r="BJ137" s="86">
        <v>-2.4697120189666748</v>
      </c>
      <c r="BK137" s="86">
        <v>-2.1414623260498047</v>
      </c>
      <c r="BL137" s="86">
        <v>-1.3558366298675537</v>
      </c>
      <c r="BM137" s="86">
        <v>-0.51974755525588989</v>
      </c>
      <c r="BN137" s="86">
        <v>-0.31327098608016968</v>
      </c>
      <c r="BO137" s="86">
        <v>-1.4975458383560181</v>
      </c>
      <c r="BP137" s="86">
        <v>0.25137349963188171</v>
      </c>
      <c r="BQ137" s="86">
        <v>-0.64873111248016357</v>
      </c>
      <c r="BR137" s="86">
        <v>-1.812746524810791</v>
      </c>
      <c r="BS137" s="86">
        <v>-1.4231412410736084</v>
      </c>
      <c r="BT137" s="86">
        <v>-0.48258119821548462</v>
      </c>
      <c r="BU137" s="86">
        <v>0.75486314296722412</v>
      </c>
      <c r="BV137" s="86">
        <v>1.2833081483840942</v>
      </c>
      <c r="BW137" s="86">
        <v>2.0232884883880615</v>
      </c>
      <c r="BX137" s="86">
        <v>1.5859899520874023</v>
      </c>
      <c r="BY137" s="86">
        <v>2.5833415985107422</v>
      </c>
      <c r="BZ137" s="86">
        <v>-3.5763446241617203E-2</v>
      </c>
      <c r="CA137" s="86">
        <v>-1.6665167808532715</v>
      </c>
      <c r="CB137" s="86">
        <v>-1.8830112218856812</v>
      </c>
      <c r="CC137" s="86">
        <v>-2.9169921875</v>
      </c>
      <c r="CD137" s="86">
        <v>-3.0337588787078857</v>
      </c>
      <c r="CE137" s="86">
        <v>-2.4196176528930664</v>
      </c>
      <c r="CF137" s="86">
        <v>-1.6527023315429688</v>
      </c>
      <c r="CG137" s="86">
        <v>-1.6293444633483887</v>
      </c>
      <c r="CH137" s="86">
        <v>-1.8078360557556152</v>
      </c>
      <c r="CI137" s="86">
        <v>-1.4505999088287354</v>
      </c>
      <c r="CJ137" s="86">
        <v>-0.66391670703887939</v>
      </c>
      <c r="CK137" s="86">
        <v>0.15883295238018036</v>
      </c>
      <c r="CL137" s="86">
        <v>0.43726995587348938</v>
      </c>
      <c r="CM137" s="86">
        <v>-0.70852899551391602</v>
      </c>
      <c r="CN137" s="86">
        <v>1.0124540328979492</v>
      </c>
      <c r="CO137" s="86">
        <v>0.12006108462810516</v>
      </c>
      <c r="CP137" s="86">
        <v>-1.0280025005340576</v>
      </c>
      <c r="CQ137" s="86">
        <v>-0.6454167366027832</v>
      </c>
      <c r="CR137" s="86">
        <v>0.28351059556007385</v>
      </c>
      <c r="CS137" s="86">
        <v>1.5819859504699707</v>
      </c>
      <c r="CT137" s="86">
        <v>2.2086582183837891</v>
      </c>
      <c r="CU137" s="86">
        <v>2.8450357913970947</v>
      </c>
      <c r="CV137" s="86">
        <v>2.4248976707458496</v>
      </c>
      <c r="CW137" s="86">
        <v>3.4126474857330322</v>
      </c>
      <c r="CX137" s="86">
        <v>0.71175426244735718</v>
      </c>
      <c r="CY137" s="86">
        <v>-0.94248688220977783</v>
      </c>
      <c r="CZ137" s="86">
        <v>-1.1555602550506592</v>
      </c>
      <c r="DA137" s="86">
        <v>-2.2260737419128418</v>
      </c>
      <c r="DB137" s="86">
        <v>-2.3529083728790283</v>
      </c>
      <c r="DC137" s="86">
        <v>-1.790924072265625</v>
      </c>
      <c r="DD137" s="86">
        <v>-1.0359681844711304</v>
      </c>
      <c r="DE137" s="86">
        <v>-0.99828922748565674</v>
      </c>
      <c r="DF137" s="86">
        <v>-1.1459600925445557</v>
      </c>
      <c r="DG137" s="86">
        <v>-0.75973743200302124</v>
      </c>
      <c r="DH137" s="86">
        <v>2.8003234416246414E-2</v>
      </c>
      <c r="DI137" s="86">
        <v>0.83741343021392822</v>
      </c>
      <c r="DJ137" s="86">
        <v>1.1878108978271484</v>
      </c>
      <c r="DK137" s="86">
        <v>8.0487817525863647E-2</v>
      </c>
      <c r="DL137" s="86">
        <v>1.7735345363616943</v>
      </c>
      <c r="DM137" s="86">
        <v>0.88885331153869629</v>
      </c>
      <c r="DN137" s="86">
        <v>-0.24325843155384064</v>
      </c>
      <c r="DO137" s="86">
        <v>0.13230782747268677</v>
      </c>
      <c r="DP137" s="86">
        <v>1.0496023893356323</v>
      </c>
      <c r="DQ137" s="86">
        <v>2.4091088771820068</v>
      </c>
      <c r="DR137" s="86">
        <v>3.1340081691741943</v>
      </c>
      <c r="DS137" s="86">
        <v>3.6667830944061279</v>
      </c>
      <c r="DT137" s="86">
        <v>3.2638053894042969</v>
      </c>
      <c r="DU137" s="86">
        <v>4.2419533729553223</v>
      </c>
      <c r="DV137" s="86">
        <v>1.459272027015686</v>
      </c>
      <c r="DW137" s="86">
        <v>-0.21845704317092896</v>
      </c>
      <c r="DX137" s="86">
        <v>-0.42810922861099243</v>
      </c>
      <c r="DY137" s="86">
        <v>-1.2284972667694092</v>
      </c>
      <c r="DZ137" s="86">
        <v>-1.369868278503418</v>
      </c>
      <c r="EA137" s="86">
        <v>-0.88319027423858643</v>
      </c>
      <c r="EB137" s="86">
        <v>-0.14550203084945679</v>
      </c>
      <c r="EC137" s="86">
        <v>-8.7145701050758362E-2</v>
      </c>
      <c r="ED137" s="86">
        <v>-0.19031637907028198</v>
      </c>
      <c r="EE137" s="86">
        <v>0.23775827884674072</v>
      </c>
      <c r="EF137" s="86">
        <v>1.0270256996154785</v>
      </c>
      <c r="EG137" s="86">
        <v>1.8171758651733398</v>
      </c>
      <c r="EH137" s="86">
        <v>2.2714729309082031</v>
      </c>
      <c r="EI137" s="86">
        <v>1.2197027206420898</v>
      </c>
      <c r="EJ137" s="86">
        <v>2.8724138736724854</v>
      </c>
      <c r="EK137" s="86">
        <v>1.9988671541213989</v>
      </c>
      <c r="EL137" s="86">
        <v>0.88978737592697144</v>
      </c>
      <c r="EM137" s="86">
        <v>1.255218505859375</v>
      </c>
      <c r="EN137" s="86">
        <v>2.155717134475708</v>
      </c>
      <c r="EO137" s="86">
        <v>3.6033427715301514</v>
      </c>
      <c r="EP137" s="86">
        <v>4.470067024230957</v>
      </c>
      <c r="EQ137" s="86">
        <v>4.8532557487487793</v>
      </c>
      <c r="ER137" s="86">
        <v>4.4750547409057617</v>
      </c>
      <c r="ES137" s="86">
        <v>5.4393391609191895</v>
      </c>
      <c r="ET137" s="86">
        <v>2.5385687351226807</v>
      </c>
      <c r="EU137" s="86">
        <v>0.8269270658493042</v>
      </c>
      <c r="EV137" s="86">
        <v>0.62221449613571167</v>
      </c>
      <c r="EW137" s="86">
        <v>39.541648864746094</v>
      </c>
      <c r="EX137" s="86">
        <v>38.738418579101563</v>
      </c>
      <c r="EY137" s="86">
        <v>38.197940826416016</v>
      </c>
      <c r="EZ137" s="86">
        <v>37.282772064208984</v>
      </c>
      <c r="FA137" s="86">
        <v>36.893436431884766</v>
      </c>
      <c r="FB137" s="86">
        <v>36.400566101074219</v>
      </c>
      <c r="FC137" s="86">
        <v>36.506202697753906</v>
      </c>
      <c r="FD137" s="86">
        <v>37.104244232177734</v>
      </c>
      <c r="FE137" s="86">
        <v>43.030475616455078</v>
      </c>
      <c r="FF137" s="86">
        <v>47.141220092773438</v>
      </c>
      <c r="FG137" s="86">
        <v>50.275726318359375</v>
      </c>
      <c r="FH137" s="86">
        <v>53.185012817382813</v>
      </c>
      <c r="FI137" s="86">
        <v>54.373561859130859</v>
      </c>
      <c r="FJ137" s="86">
        <v>55.752845764160156</v>
      </c>
      <c r="FK137" s="86">
        <v>56.883460998535156</v>
      </c>
      <c r="FL137" s="86">
        <v>56.777950286865234</v>
      </c>
      <c r="FM137" s="86">
        <v>54.613052368164063</v>
      </c>
      <c r="FN137" s="86">
        <v>50.441356658935547</v>
      </c>
      <c r="FO137" s="86">
        <v>48.073005676269531</v>
      </c>
      <c r="FP137" s="86">
        <v>46.290390014648438</v>
      </c>
      <c r="FQ137" s="86">
        <v>44.989723205566406</v>
      </c>
      <c r="FR137" s="86">
        <v>44.063030242919922</v>
      </c>
      <c r="FS137" s="86">
        <v>42.348228454589844</v>
      </c>
      <c r="FT137" s="86">
        <v>41.550407409667969</v>
      </c>
      <c r="FU137" s="86">
        <v>0.6597440242767334</v>
      </c>
      <c r="FV137" s="86">
        <v>1.0297011137008667</v>
      </c>
      <c r="FW137" s="86">
        <v>0.66346794366836548</v>
      </c>
      <c r="FX137" s="86">
        <v>744</v>
      </c>
      <c r="FY137" s="86">
        <v>1</v>
      </c>
    </row>
    <row r="138" spans="1:181" x14ac:dyDescent="0.25">
      <c r="A138" t="s">
        <v>186</v>
      </c>
      <c r="B138" t="s">
        <v>236</v>
      </c>
      <c r="C138" t="s">
        <v>2</v>
      </c>
      <c r="D138" t="s">
        <v>203</v>
      </c>
      <c r="E138" t="s">
        <v>239</v>
      </c>
      <c r="F138" t="s">
        <v>179</v>
      </c>
      <c r="G138" t="s">
        <v>1</v>
      </c>
      <c r="H138" s="86">
        <v>2099</v>
      </c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6"/>
      <c r="CV138" s="86"/>
      <c r="CW138" s="86"/>
      <c r="CX138" s="86"/>
      <c r="CY138" s="86"/>
      <c r="CZ138" s="86"/>
      <c r="DA138" s="86"/>
      <c r="DB138" s="86"/>
      <c r="DC138" s="86"/>
      <c r="DD138" s="86"/>
      <c r="DE138" s="86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  <c r="EN138" s="86"/>
      <c r="EO138" s="86"/>
      <c r="EP138" s="86"/>
      <c r="EQ138" s="86"/>
      <c r="ER138" s="86"/>
      <c r="ES138" s="86"/>
      <c r="ET138" s="86"/>
      <c r="EU138" s="86"/>
      <c r="EV138" s="86"/>
      <c r="EW138" s="86"/>
      <c r="EX138" s="86"/>
      <c r="EY138" s="86"/>
      <c r="EZ138" s="86"/>
      <c r="FA138" s="86"/>
      <c r="FB138" s="86"/>
      <c r="FC138" s="86"/>
      <c r="FD138" s="86"/>
      <c r="FE138" s="86"/>
      <c r="FF138" s="86"/>
      <c r="FG138" s="86"/>
      <c r="FH138" s="86"/>
      <c r="FI138" s="86"/>
      <c r="FJ138" s="86"/>
      <c r="FK138" s="86"/>
      <c r="FL138" s="86"/>
      <c r="FM138" s="86"/>
      <c r="FN138" s="86"/>
      <c r="FO138" s="86"/>
      <c r="FP138" s="86"/>
      <c r="FQ138" s="86"/>
      <c r="FR138" s="86"/>
      <c r="FS138" s="86"/>
      <c r="FT138" s="86"/>
      <c r="FU138" s="86"/>
      <c r="FV138" s="86"/>
      <c r="FW138" s="86"/>
      <c r="FX138" s="86">
        <v>69</v>
      </c>
      <c r="FY138" s="86">
        <v>0</v>
      </c>
    </row>
    <row r="139" spans="1:181" x14ac:dyDescent="0.25">
      <c r="A139" t="s">
        <v>186</v>
      </c>
      <c r="B139" t="s">
        <v>236</v>
      </c>
      <c r="C139" t="s">
        <v>2</v>
      </c>
      <c r="D139" t="s">
        <v>203</v>
      </c>
      <c r="E139" t="s">
        <v>239</v>
      </c>
      <c r="F139" t="s">
        <v>180</v>
      </c>
      <c r="G139" t="s">
        <v>1</v>
      </c>
      <c r="H139" s="86">
        <v>1135</v>
      </c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6"/>
      <c r="CV139" s="86"/>
      <c r="CW139" s="86"/>
      <c r="CX139" s="86"/>
      <c r="CY139" s="86"/>
      <c r="CZ139" s="86"/>
      <c r="DA139" s="86"/>
      <c r="DB139" s="86"/>
      <c r="DC139" s="86"/>
      <c r="DD139" s="86"/>
      <c r="DE139" s="86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  <c r="EN139" s="86"/>
      <c r="EO139" s="86"/>
      <c r="EP139" s="86"/>
      <c r="EQ139" s="86"/>
      <c r="ER139" s="86"/>
      <c r="ES139" s="86"/>
      <c r="ET139" s="86"/>
      <c r="EU139" s="86"/>
      <c r="EV139" s="86"/>
      <c r="EW139" s="86"/>
      <c r="EX139" s="86"/>
      <c r="EY139" s="86"/>
      <c r="EZ139" s="86"/>
      <c r="FA139" s="86"/>
      <c r="FB139" s="86"/>
      <c r="FC139" s="86"/>
      <c r="FD139" s="86"/>
      <c r="FE139" s="86"/>
      <c r="FF139" s="86"/>
      <c r="FG139" s="86"/>
      <c r="FH139" s="86"/>
      <c r="FI139" s="86"/>
      <c r="FJ139" s="86"/>
      <c r="FK139" s="86"/>
      <c r="FL139" s="86"/>
      <c r="FM139" s="86"/>
      <c r="FN139" s="86"/>
      <c r="FO139" s="86"/>
      <c r="FP139" s="86"/>
      <c r="FQ139" s="86"/>
      <c r="FR139" s="86"/>
      <c r="FS139" s="86"/>
      <c r="FT139" s="86"/>
      <c r="FU139" s="86"/>
      <c r="FV139" s="86"/>
      <c r="FW139" s="86"/>
      <c r="FX139" s="86">
        <v>50</v>
      </c>
      <c r="FY139" s="86">
        <v>0</v>
      </c>
    </row>
    <row r="140" spans="1:181" x14ac:dyDescent="0.25">
      <c r="A140" t="s">
        <v>186</v>
      </c>
      <c r="B140" t="s">
        <v>236</v>
      </c>
      <c r="C140" t="s">
        <v>2</v>
      </c>
      <c r="D140" t="s">
        <v>203</v>
      </c>
      <c r="E140" t="s">
        <v>239</v>
      </c>
      <c r="F140" t="s">
        <v>181</v>
      </c>
      <c r="G140" t="s">
        <v>1</v>
      </c>
      <c r="H140" s="86">
        <v>552</v>
      </c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6"/>
      <c r="CV140" s="86"/>
      <c r="CW140" s="86"/>
      <c r="CX140" s="86"/>
      <c r="CY140" s="86"/>
      <c r="CZ140" s="86"/>
      <c r="DA140" s="86"/>
      <c r="DB140" s="86"/>
      <c r="DC140" s="86"/>
      <c r="DD140" s="86"/>
      <c r="DE140" s="86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  <c r="EX140" s="86"/>
      <c r="EY140" s="86"/>
      <c r="EZ140" s="86"/>
      <c r="FA140" s="86"/>
      <c r="FB140" s="86"/>
      <c r="FC140" s="86"/>
      <c r="FD140" s="86"/>
      <c r="FE140" s="86"/>
      <c r="FF140" s="86"/>
      <c r="FG140" s="86"/>
      <c r="FH140" s="86"/>
      <c r="FI140" s="86"/>
      <c r="FJ140" s="86"/>
      <c r="FK140" s="86"/>
      <c r="FL140" s="86"/>
      <c r="FM140" s="86"/>
      <c r="FN140" s="86"/>
      <c r="FO140" s="86"/>
      <c r="FP140" s="86"/>
      <c r="FQ140" s="86"/>
      <c r="FR140" s="86"/>
      <c r="FS140" s="86"/>
      <c r="FT140" s="86"/>
      <c r="FU140" s="86"/>
      <c r="FV140" s="86"/>
      <c r="FW140" s="86"/>
      <c r="FX140" s="86">
        <v>17</v>
      </c>
      <c r="FY140" s="86">
        <v>0</v>
      </c>
    </row>
    <row r="141" spans="1:181" x14ac:dyDescent="0.25">
      <c r="A141" t="s">
        <v>186</v>
      </c>
      <c r="B141" t="s">
        <v>236</v>
      </c>
      <c r="C141" t="s">
        <v>2</v>
      </c>
      <c r="D141" t="s">
        <v>203</v>
      </c>
      <c r="E141" t="s">
        <v>239</v>
      </c>
      <c r="F141" t="s">
        <v>182</v>
      </c>
      <c r="G141" t="s">
        <v>1</v>
      </c>
      <c r="H141" s="86">
        <v>2906</v>
      </c>
      <c r="I141" s="86">
        <v>5.2398214340209961</v>
      </c>
      <c r="J141" s="86">
        <v>4.7232327461242676</v>
      </c>
      <c r="K141" s="86">
        <v>4.7386198043823242</v>
      </c>
      <c r="L141" s="86">
        <v>4.418576717376709</v>
      </c>
      <c r="M141" s="86">
        <v>4.7646236419677734</v>
      </c>
      <c r="N141" s="86">
        <v>5.1054391860961914</v>
      </c>
      <c r="O141" s="86">
        <v>5.5969247817993164</v>
      </c>
      <c r="P141" s="86">
        <v>6.296360969543457</v>
      </c>
      <c r="Q141" s="86">
        <v>6.2158932685852051</v>
      </c>
      <c r="R141" s="86">
        <v>6.1749300956726074</v>
      </c>
      <c r="S141" s="86">
        <v>5.8705220222473145</v>
      </c>
      <c r="T141" s="86">
        <v>5.6771669387817383</v>
      </c>
      <c r="U141" s="86">
        <v>5.4640498161315918</v>
      </c>
      <c r="V141" s="86">
        <v>5.0912375450134277</v>
      </c>
      <c r="W141" s="86">
        <v>5.255131721496582</v>
      </c>
      <c r="X141" s="86">
        <v>5.5131430625915527</v>
      </c>
      <c r="Y141" s="86">
        <v>5.5431532859802246</v>
      </c>
      <c r="Z141" s="86">
        <v>7.7378835678100586</v>
      </c>
      <c r="AA141" s="86">
        <v>7.1279315948486328</v>
      </c>
      <c r="AB141" s="86">
        <v>6.9402050971984863</v>
      </c>
      <c r="AC141" s="86">
        <v>6.8239841461181641</v>
      </c>
      <c r="AD141" s="86">
        <v>6.7789130210876465</v>
      </c>
      <c r="AE141" s="86">
        <v>5.9251689910888672</v>
      </c>
      <c r="AF141" s="86">
        <v>5.597747802734375</v>
      </c>
      <c r="AG141" s="86">
        <v>-0.12061657011508942</v>
      </c>
      <c r="AH141" s="86">
        <v>-0.46885547041893005</v>
      </c>
      <c r="AI141" s="86">
        <v>-0.50502973794937134</v>
      </c>
      <c r="AJ141" s="86">
        <v>-0.69635039567947388</v>
      </c>
      <c r="AK141" s="86">
        <v>-0.73761862516403198</v>
      </c>
      <c r="AL141" s="86">
        <v>-0.93040609359741211</v>
      </c>
      <c r="AM141" s="86">
        <v>-0.67905545234680176</v>
      </c>
      <c r="AN141" s="86">
        <v>-1.10711669921875</v>
      </c>
      <c r="AO141" s="86">
        <v>-1.3161282539367676</v>
      </c>
      <c r="AP141" s="86">
        <v>-1.0539145469665527</v>
      </c>
      <c r="AQ141" s="86">
        <v>-1.6374858617782593</v>
      </c>
      <c r="AR141" s="86">
        <v>-1.6281691789627075</v>
      </c>
      <c r="AS141" s="86">
        <v>-1.1840989589691162</v>
      </c>
      <c r="AT141" s="86">
        <v>-0.91229552030563354</v>
      </c>
      <c r="AU141" s="86">
        <v>-0.76860308647155762</v>
      </c>
      <c r="AV141" s="86">
        <v>3.3691983669996262E-2</v>
      </c>
      <c r="AW141" s="86">
        <v>-0.4204157292842865</v>
      </c>
      <c r="AX141" s="86">
        <v>-3.1678378582000732E-2</v>
      </c>
      <c r="AY141" s="86">
        <v>-1.1660528182983398</v>
      </c>
      <c r="AZ141" s="86">
        <v>-1.6507346630096436</v>
      </c>
      <c r="BA141" s="86">
        <v>-1.3212438821792603</v>
      </c>
      <c r="BB141" s="86">
        <v>-1.0451114177703857</v>
      </c>
      <c r="BC141" s="86">
        <v>-1.2794724702835083</v>
      </c>
      <c r="BD141" s="86">
        <v>-0.67170876264572144</v>
      </c>
      <c r="BE141" s="86">
        <v>0.3959210216999054</v>
      </c>
      <c r="BF141" s="86">
        <v>7.9521173611283302E-3</v>
      </c>
      <c r="BG141" s="86">
        <v>-3.6320824176073074E-2</v>
      </c>
      <c r="BH141" s="86">
        <v>-0.27662217617034912</v>
      </c>
      <c r="BI141" s="86">
        <v>-0.28780660033226013</v>
      </c>
      <c r="BJ141" s="86">
        <v>-0.46340528130531311</v>
      </c>
      <c r="BK141" s="86">
        <v>-0.21812863647937775</v>
      </c>
      <c r="BL141" s="86">
        <v>-0.54946541786193848</v>
      </c>
      <c r="BM141" s="86">
        <v>-0.68904733657836914</v>
      </c>
      <c r="BN141" s="86">
        <v>-0.46317583322525024</v>
      </c>
      <c r="BO141" s="86">
        <v>-0.95372813940048218</v>
      </c>
      <c r="BP141" s="86">
        <v>-0.97457718849182129</v>
      </c>
      <c r="BQ141" s="86">
        <v>-0.55968403816223145</v>
      </c>
      <c r="BR141" s="86">
        <v>-0.31721580028533936</v>
      </c>
      <c r="BS141" s="86">
        <v>-0.1455056369304657</v>
      </c>
      <c r="BT141" s="86">
        <v>0.56135016679763794</v>
      </c>
      <c r="BU141" s="86">
        <v>0.14880964159965515</v>
      </c>
      <c r="BV141" s="86">
        <v>0.67789113521575928</v>
      </c>
      <c r="BW141" s="86">
        <v>-0.50373339653015137</v>
      </c>
      <c r="BX141" s="86">
        <v>-0.95051431655883789</v>
      </c>
      <c r="BY141" s="86">
        <v>-0.66681194305419922</v>
      </c>
      <c r="BZ141" s="86">
        <v>-0.45058739185333252</v>
      </c>
      <c r="CA141" s="86">
        <v>-0.71529912948608398</v>
      </c>
      <c r="CB141" s="86">
        <v>-6.8066492676734924E-2</v>
      </c>
      <c r="CC141" s="86">
        <v>0.75367337465286255</v>
      </c>
      <c r="CD141" s="86">
        <v>0.33818760514259338</v>
      </c>
      <c r="CE141" s="86">
        <v>0.28830555081367493</v>
      </c>
      <c r="CF141" s="86">
        <v>1.4080291613936424E-2</v>
      </c>
      <c r="CG141" s="86">
        <v>2.3731842637062073E-2</v>
      </c>
      <c r="CH141" s="86">
        <v>-0.13996194303035736</v>
      </c>
      <c r="CI141" s="86">
        <v>0.10110785812139511</v>
      </c>
      <c r="CJ141" s="86">
        <v>-0.16323789954185486</v>
      </c>
      <c r="CK141" s="86">
        <v>-0.25473296642303467</v>
      </c>
      <c r="CL141" s="86">
        <v>-5.4032042622566223E-2</v>
      </c>
      <c r="CM141" s="86">
        <v>-0.48015955090522766</v>
      </c>
      <c r="CN141" s="86">
        <v>-0.52190130949020386</v>
      </c>
      <c r="CO141" s="86">
        <v>-0.1272161602973938</v>
      </c>
      <c r="CP141" s="86">
        <v>9.4934642314910889E-2</v>
      </c>
      <c r="CQ141" s="86">
        <v>0.28604978322982788</v>
      </c>
      <c r="CR141" s="86">
        <v>0.92680460214614868</v>
      </c>
      <c r="CS141" s="86">
        <v>0.54305338859558105</v>
      </c>
      <c r="CT141" s="86">
        <v>1.1693367958068848</v>
      </c>
      <c r="CU141" s="86">
        <v>-4.5012969523668289E-2</v>
      </c>
      <c r="CV141" s="86">
        <v>-0.46554386615753174</v>
      </c>
      <c r="CW141" s="86">
        <v>-0.21355441212654114</v>
      </c>
      <c r="CX141" s="86">
        <v>-3.8821898400783539E-2</v>
      </c>
      <c r="CY141" s="86">
        <v>-0.32455438375473022</v>
      </c>
      <c r="CZ141" s="86">
        <v>0.35001429915428162</v>
      </c>
      <c r="DA141" s="86">
        <v>1.1114257574081421</v>
      </c>
      <c r="DB141" s="86">
        <v>0.6684231162071228</v>
      </c>
      <c r="DC141" s="86">
        <v>0.61293190717697144</v>
      </c>
      <c r="DD141" s="86">
        <v>0.30478277802467346</v>
      </c>
      <c r="DE141" s="86">
        <v>0.33527028560638428</v>
      </c>
      <c r="DF141" s="86">
        <v>0.18348141014575958</v>
      </c>
      <c r="DG141" s="86">
        <v>0.42034435272216797</v>
      </c>
      <c r="DH141" s="86">
        <v>0.22298963367938995</v>
      </c>
      <c r="DI141" s="86">
        <v>0.17958138883113861</v>
      </c>
      <c r="DJ141" s="86">
        <v>0.3551117479801178</v>
      </c>
      <c r="DK141" s="86">
        <v>-6.5909828990697861E-3</v>
      </c>
      <c r="DL141" s="86">
        <v>-6.922544538974762E-2</v>
      </c>
      <c r="DM141" s="86">
        <v>0.30525168776512146</v>
      </c>
      <c r="DN141" s="86">
        <v>0.50708508491516113</v>
      </c>
      <c r="DO141" s="86">
        <v>0.71760517358779907</v>
      </c>
      <c r="DP141" s="86">
        <v>1.2922590970993042</v>
      </c>
      <c r="DQ141" s="86">
        <v>0.93729716539382935</v>
      </c>
      <c r="DR141" s="86">
        <v>1.6607824563980103</v>
      </c>
      <c r="DS141" s="86">
        <v>0.41370746493339539</v>
      </c>
      <c r="DT141" s="86">
        <v>1.9426599144935608E-2</v>
      </c>
      <c r="DU141" s="86">
        <v>0.23970313370227814</v>
      </c>
      <c r="DV141" s="86">
        <v>0.37294360995292664</v>
      </c>
      <c r="DW141" s="86">
        <v>6.6190361976623535E-2</v>
      </c>
      <c r="DX141" s="86">
        <v>0.76809507608413696</v>
      </c>
      <c r="DY141" s="86">
        <v>1.6279633045196533</v>
      </c>
      <c r="DZ141" s="86">
        <v>1.1452306509017944</v>
      </c>
      <c r="EA141" s="86">
        <v>1.0816408395767212</v>
      </c>
      <c r="EB141" s="86">
        <v>0.72451096773147583</v>
      </c>
      <c r="EC141" s="86">
        <v>0.78508228063583374</v>
      </c>
      <c r="ED141" s="86">
        <v>0.65048223733901978</v>
      </c>
      <c r="EE141" s="86">
        <v>0.8812711238861084</v>
      </c>
      <c r="EF141" s="86">
        <v>0.78064084053039551</v>
      </c>
      <c r="EG141" s="86">
        <v>0.80666232109069824</v>
      </c>
      <c r="EH141" s="86">
        <v>0.9458504319190979</v>
      </c>
      <c r="EI141" s="86">
        <v>0.67716681957244873</v>
      </c>
      <c r="EJ141" s="86">
        <v>0.58436661958694458</v>
      </c>
      <c r="EK141" s="86">
        <v>0.92966657876968384</v>
      </c>
      <c r="EL141" s="86">
        <v>1.1021648645401001</v>
      </c>
      <c r="EM141" s="86">
        <v>1.3407026529312134</v>
      </c>
      <c r="EN141" s="86">
        <v>1.8199172019958496</v>
      </c>
      <c r="EO141" s="86">
        <v>1.506522536277771</v>
      </c>
      <c r="EP141" s="86">
        <v>2.370352029800415</v>
      </c>
      <c r="EQ141" s="86">
        <v>1.0760269165039063</v>
      </c>
      <c r="ER141" s="86">
        <v>0.71964693069458008</v>
      </c>
      <c r="ES141" s="86">
        <v>0.89413505792617798</v>
      </c>
      <c r="ET141" s="86">
        <v>0.96746760606765747</v>
      </c>
      <c r="EU141" s="86">
        <v>0.63036370277404785</v>
      </c>
      <c r="EV141" s="86">
        <v>1.3717373609542847</v>
      </c>
      <c r="EW141" s="86">
        <v>33.718059539794922</v>
      </c>
      <c r="EX141" s="86">
        <v>32.772022247314453</v>
      </c>
      <c r="EY141" s="86">
        <v>32.17529296875</v>
      </c>
      <c r="EZ141" s="86">
        <v>31.130702972412109</v>
      </c>
      <c r="FA141" s="86">
        <v>31.148326873779297</v>
      </c>
      <c r="FB141" s="86">
        <v>30.81117057800293</v>
      </c>
      <c r="FC141" s="86">
        <v>30.591045379638672</v>
      </c>
      <c r="FD141" s="86">
        <v>30.616910934448242</v>
      </c>
      <c r="FE141" s="86">
        <v>34.00946044921875</v>
      </c>
      <c r="FF141" s="86">
        <v>40.862308502197266</v>
      </c>
      <c r="FG141" s="86">
        <v>45.800594329833984</v>
      </c>
      <c r="FH141" s="86">
        <v>50.442901611328125</v>
      </c>
      <c r="FI141" s="86">
        <v>53.454399108886719</v>
      </c>
      <c r="FJ141" s="86">
        <v>56.256893157958984</v>
      </c>
      <c r="FK141" s="86">
        <v>57.352573394775391</v>
      </c>
      <c r="FL141" s="86">
        <v>57.361591339111328</v>
      </c>
      <c r="FM141" s="86">
        <v>52.320087432861328</v>
      </c>
      <c r="FN141" s="86">
        <v>47.021938323974609</v>
      </c>
      <c r="FO141" s="86">
        <v>43.732669830322266</v>
      </c>
      <c r="FP141" s="86">
        <v>41.3748779296875</v>
      </c>
      <c r="FQ141" s="86">
        <v>39.579357147216797</v>
      </c>
      <c r="FR141" s="86">
        <v>38.034378051757813</v>
      </c>
      <c r="FS141" s="86">
        <v>36.195827484130859</v>
      </c>
      <c r="FT141" s="86">
        <v>35.551570892333984</v>
      </c>
      <c r="FU141" s="86">
        <v>0.36182096600532532</v>
      </c>
      <c r="FV141" s="86">
        <v>0.5329136848449707</v>
      </c>
      <c r="FW141" s="86">
        <v>0.36480191349983215</v>
      </c>
      <c r="FX141" s="86">
        <v>106</v>
      </c>
      <c r="FY141" s="86">
        <v>1</v>
      </c>
    </row>
    <row r="142" spans="1:181" x14ac:dyDescent="0.25">
      <c r="A142" t="s">
        <v>186</v>
      </c>
      <c r="B142" t="s">
        <v>236</v>
      </c>
      <c r="C142" t="s">
        <v>2</v>
      </c>
      <c r="D142" t="s">
        <v>203</v>
      </c>
      <c r="E142" t="s">
        <v>239</v>
      </c>
      <c r="F142" t="s">
        <v>183</v>
      </c>
      <c r="G142" t="s">
        <v>1</v>
      </c>
      <c r="H142" s="86">
        <v>3504</v>
      </c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6"/>
      <c r="CV142" s="86"/>
      <c r="CW142" s="86"/>
      <c r="CX142" s="86"/>
      <c r="CY142" s="86"/>
      <c r="CZ142" s="86"/>
      <c r="DA142" s="86"/>
      <c r="DB142" s="86"/>
      <c r="DC142" s="86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  <c r="EX142" s="86"/>
      <c r="EY142" s="86"/>
      <c r="EZ142" s="86"/>
      <c r="FA142" s="86"/>
      <c r="FB142" s="86"/>
      <c r="FC142" s="86"/>
      <c r="FD142" s="86"/>
      <c r="FE142" s="86"/>
      <c r="FF142" s="86"/>
      <c r="FG142" s="86"/>
      <c r="FH142" s="86"/>
      <c r="FI142" s="86"/>
      <c r="FJ142" s="86"/>
      <c r="FK142" s="86"/>
      <c r="FL142" s="86"/>
      <c r="FM142" s="86"/>
      <c r="FN142" s="86"/>
      <c r="FO142" s="86"/>
      <c r="FP142" s="86"/>
      <c r="FQ142" s="86"/>
      <c r="FR142" s="86"/>
      <c r="FS142" s="86"/>
      <c r="FT142" s="86"/>
      <c r="FU142" s="86"/>
      <c r="FV142" s="86"/>
      <c r="FW142" s="86"/>
      <c r="FX142" s="86">
        <v>89</v>
      </c>
      <c r="FY142" s="86">
        <v>0</v>
      </c>
    </row>
    <row r="143" spans="1:181" x14ac:dyDescent="0.25">
      <c r="A143" t="s">
        <v>186</v>
      </c>
      <c r="B143" t="s">
        <v>236</v>
      </c>
      <c r="C143" t="s">
        <v>2</v>
      </c>
      <c r="D143" t="s">
        <v>203</v>
      </c>
      <c r="E143" t="s">
        <v>239</v>
      </c>
      <c r="F143" t="s">
        <v>184</v>
      </c>
      <c r="G143" t="s">
        <v>1</v>
      </c>
      <c r="H143" s="86">
        <v>2444</v>
      </c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6"/>
      <c r="CV143" s="86"/>
      <c r="CW143" s="86"/>
      <c r="CX143" s="86"/>
      <c r="CY143" s="86"/>
      <c r="CZ143" s="86"/>
      <c r="DA143" s="86"/>
      <c r="DB143" s="86"/>
      <c r="DC143" s="86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  <c r="EX143" s="86"/>
      <c r="EY143" s="86"/>
      <c r="EZ143" s="86"/>
      <c r="FA143" s="86"/>
      <c r="FB143" s="86"/>
      <c r="FC143" s="86"/>
      <c r="FD143" s="86"/>
      <c r="FE143" s="86"/>
      <c r="FF143" s="86"/>
      <c r="FG143" s="86"/>
      <c r="FH143" s="86"/>
      <c r="FI143" s="86"/>
      <c r="FJ143" s="86"/>
      <c r="FK143" s="86"/>
      <c r="FL143" s="86"/>
      <c r="FM143" s="86"/>
      <c r="FN143" s="86"/>
      <c r="FO143" s="86"/>
      <c r="FP143" s="86"/>
      <c r="FQ143" s="86"/>
      <c r="FR143" s="86"/>
      <c r="FS143" s="86"/>
      <c r="FT143" s="86"/>
      <c r="FU143" s="86"/>
      <c r="FV143" s="86"/>
      <c r="FW143" s="86"/>
      <c r="FX143" s="86">
        <v>73</v>
      </c>
      <c r="FY143" s="86">
        <v>0</v>
      </c>
    </row>
    <row r="144" spans="1:181" x14ac:dyDescent="0.25">
      <c r="A144" t="s">
        <v>186</v>
      </c>
      <c r="B144" t="s">
        <v>236</v>
      </c>
      <c r="C144" t="s">
        <v>2</v>
      </c>
      <c r="D144" t="s">
        <v>203</v>
      </c>
      <c r="E144" t="s">
        <v>239</v>
      </c>
      <c r="F144" t="s">
        <v>185</v>
      </c>
      <c r="G144" t="s">
        <v>1</v>
      </c>
      <c r="H144" s="86">
        <v>945</v>
      </c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6"/>
      <c r="CV144" s="86"/>
      <c r="CW144" s="86"/>
      <c r="CX144" s="86"/>
      <c r="CY144" s="86"/>
      <c r="CZ144" s="86"/>
      <c r="DA144" s="86"/>
      <c r="DB144" s="86"/>
      <c r="DC144" s="86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DS144" s="86"/>
      <c r="DT144" s="86"/>
      <c r="DU144" s="86"/>
      <c r="DV144" s="86"/>
      <c r="DW144" s="86"/>
      <c r="DX144" s="86"/>
      <c r="DY144" s="86"/>
      <c r="DZ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  <c r="EX144" s="86"/>
      <c r="EY144" s="86"/>
      <c r="EZ144" s="86"/>
      <c r="FA144" s="86"/>
      <c r="FB144" s="86"/>
      <c r="FC144" s="86"/>
      <c r="FD144" s="86"/>
      <c r="FE144" s="86"/>
      <c r="FF144" s="86"/>
      <c r="FG144" s="86"/>
      <c r="FH144" s="86"/>
      <c r="FI144" s="86"/>
      <c r="FJ144" s="86"/>
      <c r="FK144" s="86"/>
      <c r="FL144" s="86"/>
      <c r="FM144" s="86"/>
      <c r="FN144" s="86"/>
      <c r="FO144" s="86"/>
      <c r="FP144" s="86"/>
      <c r="FQ144" s="86"/>
      <c r="FR144" s="86"/>
      <c r="FS144" s="86"/>
      <c r="FT144" s="86"/>
      <c r="FU144" s="86"/>
      <c r="FV144" s="86"/>
      <c r="FW144" s="86"/>
      <c r="FX144" s="86">
        <v>24</v>
      </c>
      <c r="FY144" s="86">
        <v>0</v>
      </c>
    </row>
    <row r="145" spans="1:181" x14ac:dyDescent="0.25">
      <c r="A145" t="s">
        <v>186</v>
      </c>
      <c r="B145" t="s">
        <v>236</v>
      </c>
      <c r="C145" t="s">
        <v>2</v>
      </c>
      <c r="D145" t="s">
        <v>203</v>
      </c>
      <c r="E145" t="s">
        <v>240</v>
      </c>
      <c r="F145" t="s">
        <v>1</v>
      </c>
      <c r="G145" t="s">
        <v>198</v>
      </c>
      <c r="H145" s="86">
        <v>21585</v>
      </c>
      <c r="I145" s="86">
        <v>35.802886962890625</v>
      </c>
      <c r="J145" s="86">
        <v>34.145290374755859</v>
      </c>
      <c r="K145" s="86">
        <v>33.4415283203125</v>
      </c>
      <c r="L145" s="86">
        <v>33.528526306152344</v>
      </c>
      <c r="M145" s="86">
        <v>34.484294891357422</v>
      </c>
      <c r="N145" s="86">
        <v>36.034393310546875</v>
      </c>
      <c r="O145" s="86">
        <v>40.786792755126953</v>
      </c>
      <c r="P145" s="86">
        <v>44.21221923828125</v>
      </c>
      <c r="Q145" s="86">
        <v>42.148784637451172</v>
      </c>
      <c r="R145" s="86">
        <v>40.279438018798828</v>
      </c>
      <c r="S145" s="86">
        <v>39.886451721191406</v>
      </c>
      <c r="T145" s="86">
        <v>38.308414459228516</v>
      </c>
      <c r="U145" s="86">
        <v>37.836177825927734</v>
      </c>
      <c r="V145" s="86">
        <v>37.469703674316406</v>
      </c>
      <c r="W145" s="86">
        <v>34.885658264160156</v>
      </c>
      <c r="X145" s="86">
        <v>36.501003265380859</v>
      </c>
      <c r="Y145" s="86">
        <v>38.46728515625</v>
      </c>
      <c r="Z145" s="86">
        <v>45.237770080566406</v>
      </c>
      <c r="AA145" s="86">
        <v>50.280200958251953</v>
      </c>
      <c r="AB145" s="86">
        <v>49.422695159912109</v>
      </c>
      <c r="AC145" s="86">
        <v>48.887443542480469</v>
      </c>
      <c r="AD145" s="86">
        <v>46.983070373535156</v>
      </c>
      <c r="AE145" s="86">
        <v>42.034496307373047</v>
      </c>
      <c r="AF145" s="86">
        <v>36.833656311035156</v>
      </c>
      <c r="AG145" s="86">
        <v>-7.6207785606384277</v>
      </c>
      <c r="AH145" s="86">
        <v>-7.3929157257080078</v>
      </c>
      <c r="AI145" s="86">
        <v>-6.2610125541687012</v>
      </c>
      <c r="AJ145" s="86">
        <v>-5.5046734809875488</v>
      </c>
      <c r="AK145" s="86">
        <v>-4.8425369262695313</v>
      </c>
      <c r="AL145" s="86">
        <v>-5.8856101036071777</v>
      </c>
      <c r="AM145" s="86">
        <v>-6.4571709632873535</v>
      </c>
      <c r="AN145" s="86">
        <v>-5.3909502029418945</v>
      </c>
      <c r="AO145" s="86">
        <v>-5.1540646553039551</v>
      </c>
      <c r="AP145" s="86">
        <v>-4.866971492767334</v>
      </c>
      <c r="AQ145" s="86">
        <v>-3.7499697208404541</v>
      </c>
      <c r="AR145" s="86">
        <v>-4.3373336791992188</v>
      </c>
      <c r="AS145" s="86">
        <v>-5.0712456703186035</v>
      </c>
      <c r="AT145" s="86">
        <v>-4.594761848449707</v>
      </c>
      <c r="AU145" s="86">
        <v>-6.331204891204834</v>
      </c>
      <c r="AV145" s="86">
        <v>-5.2854046821594238</v>
      </c>
      <c r="AW145" s="86">
        <v>-3.7238094806671143</v>
      </c>
      <c r="AX145" s="86">
        <v>-3.2670669555664063</v>
      </c>
      <c r="AY145" s="86">
        <v>-2.6662802696228027</v>
      </c>
      <c r="AZ145" s="86">
        <v>-3.3490340709686279</v>
      </c>
      <c r="BA145" s="86">
        <v>-4.524688720703125</v>
      </c>
      <c r="BB145" s="86">
        <v>-7.5861735343933105</v>
      </c>
      <c r="BC145" s="86">
        <v>-8.7299680709838867</v>
      </c>
      <c r="BD145" s="86">
        <v>-8.462977409362793</v>
      </c>
      <c r="BE145" s="86">
        <v>-5.6432523727416992</v>
      </c>
      <c r="BF145" s="86">
        <v>-5.5060734748840332</v>
      </c>
      <c r="BG145" s="86">
        <v>-4.4126276969909668</v>
      </c>
      <c r="BH145" s="86">
        <v>-3.6521608829498291</v>
      </c>
      <c r="BI145" s="86">
        <v>-3.0769193172454834</v>
      </c>
      <c r="BJ145" s="86">
        <v>-4.0780181884765625</v>
      </c>
      <c r="BK145" s="86">
        <v>-4.6025600433349609</v>
      </c>
      <c r="BL145" s="86">
        <v>-3.6544482707977295</v>
      </c>
      <c r="BM145" s="86">
        <v>-3.438779354095459</v>
      </c>
      <c r="BN145" s="86">
        <v>-3.3535010814666748</v>
      </c>
      <c r="BO145" s="86">
        <v>-2.1502676010131836</v>
      </c>
      <c r="BP145" s="86">
        <v>-2.8558135032653809</v>
      </c>
      <c r="BQ145" s="86">
        <v>-3.5716156959533691</v>
      </c>
      <c r="BR145" s="86">
        <v>-3.1155040264129639</v>
      </c>
      <c r="BS145" s="86">
        <v>-4.9080824851989746</v>
      </c>
      <c r="BT145" s="86">
        <v>-3.7727701663970947</v>
      </c>
      <c r="BU145" s="86">
        <v>-2.255206823348999</v>
      </c>
      <c r="BV145" s="86">
        <v>-1.5615599155426025</v>
      </c>
      <c r="BW145" s="86">
        <v>-0.85349082946777344</v>
      </c>
      <c r="BX145" s="86">
        <v>-1.5315526723861694</v>
      </c>
      <c r="BY145" s="86">
        <v>-2.5559120178222656</v>
      </c>
      <c r="BZ145" s="86">
        <v>-5.5056734085083008</v>
      </c>
      <c r="CA145" s="86">
        <v>-6.6143856048583984</v>
      </c>
      <c r="CB145" s="86">
        <v>-6.4582595825195313</v>
      </c>
      <c r="CC145" s="86">
        <v>-4.2736234664916992</v>
      </c>
      <c r="CD145" s="86">
        <v>-4.1992526054382324</v>
      </c>
      <c r="CE145" s="86">
        <v>-3.1324424743652344</v>
      </c>
      <c r="CF145" s="86">
        <v>-2.3691163063049316</v>
      </c>
      <c r="CG145" s="86">
        <v>-1.8540576696395874</v>
      </c>
      <c r="CH145" s="86">
        <v>-2.826085090637207</v>
      </c>
      <c r="CI145" s="86">
        <v>-3.3180620670318604</v>
      </c>
      <c r="CJ145" s="86">
        <v>-2.4517521858215332</v>
      </c>
      <c r="CK145" s="86">
        <v>-2.2507779598236084</v>
      </c>
      <c r="CL145" s="86">
        <v>-2.3052761554718018</v>
      </c>
      <c r="CM145" s="86">
        <v>-1.0423188209533691</v>
      </c>
      <c r="CN145" s="86">
        <v>-1.8297170400619507</v>
      </c>
      <c r="CO145" s="86">
        <v>-2.5329763889312744</v>
      </c>
      <c r="CP145" s="86">
        <v>-2.0909743309020996</v>
      </c>
      <c r="CQ145" s="86">
        <v>-3.9224326610565186</v>
      </c>
      <c r="CR145" s="86">
        <v>-2.7251243591308594</v>
      </c>
      <c r="CS145" s="86">
        <v>-1.2380568981170654</v>
      </c>
      <c r="CT145" s="86">
        <v>-0.38033109903335571</v>
      </c>
      <c r="CU145" s="86">
        <v>0.40204155445098877</v>
      </c>
      <c r="CV145" s="86">
        <v>-0.27277067303657532</v>
      </c>
      <c r="CW145" s="86">
        <v>-1.1923432350158691</v>
      </c>
      <c r="CX145" s="86">
        <v>-4.064725399017334</v>
      </c>
      <c r="CY145" s="86">
        <v>-5.149139404296875</v>
      </c>
      <c r="CZ145" s="86">
        <v>-5.0697975158691406</v>
      </c>
      <c r="DA145" s="86">
        <v>-2.9039947986602783</v>
      </c>
      <c r="DB145" s="86">
        <v>-2.8924314975738525</v>
      </c>
      <c r="DC145" s="86">
        <v>-1.8522570133209229</v>
      </c>
      <c r="DD145" s="86">
        <v>-1.0860717296600342</v>
      </c>
      <c r="DE145" s="86">
        <v>-0.63119608163833618</v>
      </c>
      <c r="DF145" s="86">
        <v>-1.5741521120071411</v>
      </c>
      <c r="DG145" s="86">
        <v>-2.0335640907287598</v>
      </c>
      <c r="DH145" s="86">
        <v>-1.2490562200546265</v>
      </c>
      <c r="DI145" s="86">
        <v>-1.0627765655517578</v>
      </c>
      <c r="DJ145" s="86">
        <v>-1.2570511102676392</v>
      </c>
      <c r="DK145" s="86">
        <v>6.5630011260509491E-2</v>
      </c>
      <c r="DL145" s="86">
        <v>-0.80362069606781006</v>
      </c>
      <c r="DM145" s="86">
        <v>-1.4943370819091797</v>
      </c>
      <c r="DN145" s="86">
        <v>-1.0664447546005249</v>
      </c>
      <c r="DO145" s="86">
        <v>-2.9367825984954834</v>
      </c>
      <c r="DP145" s="86">
        <v>-1.6774784326553345</v>
      </c>
      <c r="DQ145" s="86">
        <v>-0.22090709209442139</v>
      </c>
      <c r="DR145" s="86">
        <v>0.80089777708053589</v>
      </c>
      <c r="DS145" s="86">
        <v>1.657573938369751</v>
      </c>
      <c r="DT145" s="86">
        <v>0.98601138591766357</v>
      </c>
      <c r="DU145" s="86">
        <v>0.17122545838356018</v>
      </c>
      <c r="DV145" s="86">
        <v>-2.6237773895263672</v>
      </c>
      <c r="DW145" s="86">
        <v>-3.6838934421539307</v>
      </c>
      <c r="DX145" s="86">
        <v>-3.6813356876373291</v>
      </c>
      <c r="DY145" s="86">
        <v>-0.9264683723449707</v>
      </c>
      <c r="DZ145" s="86">
        <v>-1.0055896043777466</v>
      </c>
      <c r="EA145" s="86">
        <v>-3.8725994527339935E-3</v>
      </c>
      <c r="EB145" s="86">
        <v>0.76644092798233032</v>
      </c>
      <c r="EC145" s="86">
        <v>1.1344218254089355</v>
      </c>
      <c r="ED145" s="86">
        <v>0.23344016075134277</v>
      </c>
      <c r="EE145" s="86">
        <v>-0.17895306646823883</v>
      </c>
      <c r="EF145" s="86">
        <v>0.48744583129882813</v>
      </c>
      <c r="EG145" s="86">
        <v>0.65250867605209351</v>
      </c>
      <c r="EH145" s="86">
        <v>0.25641936063766479</v>
      </c>
      <c r="EI145" s="86">
        <v>1.6653321981430054</v>
      </c>
      <c r="EJ145" s="86">
        <v>0.67789947986602783</v>
      </c>
      <c r="EK145" s="86">
        <v>5.2930205129086971E-3</v>
      </c>
      <c r="EL145" s="86">
        <v>0.41281333565711975</v>
      </c>
      <c r="EM145" s="86">
        <v>-1.5136605501174927</v>
      </c>
      <c r="EN145" s="86">
        <v>-0.16484424471855164</v>
      </c>
      <c r="EO145" s="86">
        <v>1.2476956844329834</v>
      </c>
      <c r="EP145" s="86">
        <v>2.5064046382904053</v>
      </c>
      <c r="EQ145" s="86">
        <v>3.4703633785247803</v>
      </c>
      <c r="ER145" s="86">
        <v>2.8034927845001221</v>
      </c>
      <c r="ES145" s="86">
        <v>2.1400020122528076</v>
      </c>
      <c r="ET145" s="86">
        <v>-0.54327738285064697</v>
      </c>
      <c r="EU145" s="86">
        <v>-1.5683109760284424</v>
      </c>
      <c r="EV145" s="86">
        <v>-1.6766171455383301</v>
      </c>
      <c r="EW145" s="86">
        <v>39.982105255126953</v>
      </c>
      <c r="EX145" s="86">
        <v>39.723892211914063</v>
      </c>
      <c r="EY145" s="86">
        <v>39.448429107666016</v>
      </c>
      <c r="EZ145" s="86">
        <v>39.387474060058594</v>
      </c>
      <c r="FA145" s="86">
        <v>39.120738983154297</v>
      </c>
      <c r="FB145" s="86">
        <v>39.455284118652344</v>
      </c>
      <c r="FC145" s="86">
        <v>40.127773284912109</v>
      </c>
      <c r="FD145" s="86">
        <v>40.928001403808594</v>
      </c>
      <c r="FE145" s="86">
        <v>43.120101928710938</v>
      </c>
      <c r="FF145" s="86">
        <v>45.139095306396484</v>
      </c>
      <c r="FG145" s="86">
        <v>47.24737548828125</v>
      </c>
      <c r="FH145" s="86">
        <v>48.875267028808594</v>
      </c>
      <c r="FI145" s="86">
        <v>49.987106323242188</v>
      </c>
      <c r="FJ145" s="86">
        <v>50.342124938964844</v>
      </c>
      <c r="FK145" s="86">
        <v>50.601249694824219</v>
      </c>
      <c r="FL145" s="86">
        <v>51.002082824707031</v>
      </c>
      <c r="FM145" s="86">
        <v>50.465610504150391</v>
      </c>
      <c r="FN145" s="86">
        <v>50.308601379394531</v>
      </c>
      <c r="FO145" s="86">
        <v>49.797855377197266</v>
      </c>
      <c r="FP145" s="86">
        <v>49.246105194091797</v>
      </c>
      <c r="FQ145" s="86">
        <v>48.660526275634766</v>
      </c>
      <c r="FR145" s="86">
        <v>48.898662567138672</v>
      </c>
      <c r="FS145" s="86">
        <v>48.402458190917969</v>
      </c>
      <c r="FT145" s="86">
        <v>47.970020294189453</v>
      </c>
      <c r="FU145" s="86">
        <v>1.3324756622314453</v>
      </c>
      <c r="FV145" s="86">
        <v>1.5547990798950195</v>
      </c>
      <c r="FW145" s="86">
        <v>1.3569058179855347</v>
      </c>
      <c r="FX145" s="86">
        <v>1507</v>
      </c>
      <c r="FY145" s="86">
        <v>1</v>
      </c>
    </row>
    <row r="146" spans="1:181" x14ac:dyDescent="0.25">
      <c r="A146" t="s">
        <v>186</v>
      </c>
      <c r="B146" t="s">
        <v>236</v>
      </c>
      <c r="C146" t="s">
        <v>2</v>
      </c>
      <c r="D146" t="s">
        <v>203</v>
      </c>
      <c r="E146" t="s">
        <v>240</v>
      </c>
      <c r="F146" t="s">
        <v>1</v>
      </c>
      <c r="G146" t="s">
        <v>200</v>
      </c>
      <c r="H146" s="86">
        <v>4636</v>
      </c>
      <c r="I146" s="86">
        <v>7.641871452331543</v>
      </c>
      <c r="J146" s="86">
        <v>7.1269292831420898</v>
      </c>
      <c r="K146" s="86">
        <v>6.6689410209655762</v>
      </c>
      <c r="L146" s="86">
        <v>6.5669622421264648</v>
      </c>
      <c r="M146" s="86">
        <v>6.6420760154724121</v>
      </c>
      <c r="N146" s="86">
        <v>6.8505430221557617</v>
      </c>
      <c r="O146" s="86">
        <v>7.6517543792724609</v>
      </c>
      <c r="P146" s="86">
        <v>8.3795967102050781</v>
      </c>
      <c r="Q146" s="86">
        <v>7.9339823722839355</v>
      </c>
      <c r="R146" s="86">
        <v>7.7320981025695801</v>
      </c>
      <c r="S146" s="86">
        <v>7.7433156967163086</v>
      </c>
      <c r="T146" s="86">
        <v>7.5214748382568359</v>
      </c>
      <c r="U146" s="86">
        <v>7.5781431198120117</v>
      </c>
      <c r="V146" s="86">
        <v>7.588435173034668</v>
      </c>
      <c r="W146" s="86">
        <v>7.5885863304138184</v>
      </c>
      <c r="X146" s="86">
        <v>7.8009681701660156</v>
      </c>
      <c r="Y146" s="86">
        <v>8.3957271575927734</v>
      </c>
      <c r="Z146" s="86">
        <v>9.453486442565918</v>
      </c>
      <c r="AA146" s="86">
        <v>10.363645553588867</v>
      </c>
      <c r="AB146" s="86">
        <v>10.175436019897461</v>
      </c>
      <c r="AC146" s="86">
        <v>9.9940643310546875</v>
      </c>
      <c r="AD146" s="86">
        <v>9.4426679611206055</v>
      </c>
      <c r="AE146" s="86">
        <v>8.5884103775024414</v>
      </c>
      <c r="AF146" s="86">
        <v>7.4565467834472656</v>
      </c>
      <c r="AG146" s="86">
        <v>-0.73390716314315796</v>
      </c>
      <c r="AH146" s="86">
        <v>-0.75435322523117065</v>
      </c>
      <c r="AI146" s="86">
        <v>-0.86954176425933838</v>
      </c>
      <c r="AJ146" s="86">
        <v>-0.79655516147613525</v>
      </c>
      <c r="AK146" s="86">
        <v>-0.81781750917434692</v>
      </c>
      <c r="AL146" s="86">
        <v>-0.98236989974975586</v>
      </c>
      <c r="AM146" s="86">
        <v>-1.1217988729476929</v>
      </c>
      <c r="AN146" s="86">
        <v>-1.1843204498291016</v>
      </c>
      <c r="AO146" s="86">
        <v>-0.77308493852615356</v>
      </c>
      <c r="AP146" s="86">
        <v>-0.68413931131362915</v>
      </c>
      <c r="AQ146" s="86">
        <v>-0.719044029712677</v>
      </c>
      <c r="AR146" s="86">
        <v>-0.9220845103263855</v>
      </c>
      <c r="AS146" s="86">
        <v>-0.876667320728302</v>
      </c>
      <c r="AT146" s="86">
        <v>-0.71505409479141235</v>
      </c>
      <c r="AU146" s="86">
        <v>-0.71983897686004639</v>
      </c>
      <c r="AV146" s="86">
        <v>-0.4909021258354187</v>
      </c>
      <c r="AW146" s="86">
        <v>-0.19788661599159241</v>
      </c>
      <c r="AX146" s="86">
        <v>1.6974199563264847E-2</v>
      </c>
      <c r="AY146" s="86">
        <v>-0.22773125767707825</v>
      </c>
      <c r="AZ146" s="86">
        <v>-0.10507911443710327</v>
      </c>
      <c r="BA146" s="86">
        <v>-0.28644239902496338</v>
      </c>
      <c r="BB146" s="86">
        <v>-0.75118154287338257</v>
      </c>
      <c r="BC146" s="86">
        <v>-0.99384558200836182</v>
      </c>
      <c r="BD146" s="86">
        <v>-1.2530021667480469</v>
      </c>
      <c r="BE146" s="86">
        <v>-0.31524518132209778</v>
      </c>
      <c r="BF146" s="86">
        <v>-0.35091060400009155</v>
      </c>
      <c r="BG146" s="86">
        <v>-0.50525081157684326</v>
      </c>
      <c r="BH146" s="86">
        <v>-0.43475604057312012</v>
      </c>
      <c r="BI146" s="86">
        <v>-0.4590945839881897</v>
      </c>
      <c r="BJ146" s="86">
        <v>-0.62411296367645264</v>
      </c>
      <c r="BK146" s="86">
        <v>-0.70534491539001465</v>
      </c>
      <c r="BL146" s="86">
        <v>-0.76720678806304932</v>
      </c>
      <c r="BM146" s="86">
        <v>-0.37216588854789734</v>
      </c>
      <c r="BN146" s="86">
        <v>-0.2742026150226593</v>
      </c>
      <c r="BO146" s="86">
        <v>-0.31624305248260498</v>
      </c>
      <c r="BP146" s="86">
        <v>-0.50096029043197632</v>
      </c>
      <c r="BQ146" s="86">
        <v>-0.46601542830467224</v>
      </c>
      <c r="BR146" s="86">
        <v>-0.30014497041702271</v>
      </c>
      <c r="BS146" s="86">
        <v>-0.32411757111549377</v>
      </c>
      <c r="BT146" s="86">
        <v>-0.11519019305706024</v>
      </c>
      <c r="BU146" s="86">
        <v>0.17925277352333069</v>
      </c>
      <c r="BV146" s="86">
        <v>0.41154816746711731</v>
      </c>
      <c r="BW146" s="86">
        <v>0.22128108143806458</v>
      </c>
      <c r="BX146" s="86">
        <v>0.33723679184913635</v>
      </c>
      <c r="BY146" s="86">
        <v>0.14430046081542969</v>
      </c>
      <c r="BZ146" s="86">
        <v>-0.3399510383605957</v>
      </c>
      <c r="CA146" s="86">
        <v>-0.57808113098144531</v>
      </c>
      <c r="CB146" s="86">
        <v>-0.88383466005325317</v>
      </c>
      <c r="CC146" s="86">
        <v>-2.5281166657805443E-2</v>
      </c>
      <c r="CD146" s="86">
        <v>-7.1487501263618469E-2</v>
      </c>
      <c r="CE146" s="86">
        <v>-0.25294402241706848</v>
      </c>
      <c r="CF146" s="86">
        <v>-0.18417510390281677</v>
      </c>
      <c r="CG146" s="86">
        <v>-0.2106441855430603</v>
      </c>
      <c r="CH146" s="86">
        <v>-0.37598532438278198</v>
      </c>
      <c r="CI146" s="86">
        <v>-0.41691014170646667</v>
      </c>
      <c r="CJ146" s="86">
        <v>-0.47831514477729797</v>
      </c>
      <c r="CK146" s="86">
        <v>-9.4490595161914825E-2</v>
      </c>
      <c r="CL146" s="86">
        <v>9.7182989120483398E-3</v>
      </c>
      <c r="CM146" s="86">
        <v>-3.726433590054512E-2</v>
      </c>
      <c r="CN146" s="86">
        <v>-0.20929090678691864</v>
      </c>
      <c r="CO146" s="86">
        <v>-0.18159916996955872</v>
      </c>
      <c r="CP146" s="86">
        <v>-1.2780161574482918E-2</v>
      </c>
      <c r="CQ146" s="86">
        <v>-5.0042163580656052E-2</v>
      </c>
      <c r="CR146" s="86">
        <v>0.14502674341201782</v>
      </c>
      <c r="CS146" s="86">
        <v>0.44045835733413696</v>
      </c>
      <c r="CT146" s="86">
        <v>0.68482887744903564</v>
      </c>
      <c r="CU146" s="86">
        <v>0.53226566314697266</v>
      </c>
      <c r="CV146" s="86">
        <v>0.64358341693878174</v>
      </c>
      <c r="CW146" s="86">
        <v>0.44263166189193726</v>
      </c>
      <c r="CX146" s="86">
        <v>-5.5134054273366928E-2</v>
      </c>
      <c r="CY146" s="86">
        <v>-0.29012396931648254</v>
      </c>
      <c r="CZ146" s="86">
        <v>-0.62815040349960327</v>
      </c>
      <c r="DA146" s="86">
        <v>0.26468285918235779</v>
      </c>
      <c r="DB146" s="86">
        <v>0.20793560147285461</v>
      </c>
      <c r="DC146" s="86">
        <v>-6.372342468239367E-4</v>
      </c>
      <c r="DD146" s="86">
        <v>6.6405840218067169E-2</v>
      </c>
      <c r="DE146" s="86">
        <v>3.7806209176778793E-2</v>
      </c>
      <c r="DF146" s="86">
        <v>-0.12785765528678894</v>
      </c>
      <c r="DG146" s="86">
        <v>-0.1284753680229187</v>
      </c>
      <c r="DH146" s="86">
        <v>-0.18942348659038544</v>
      </c>
      <c r="DI146" s="86">
        <v>0.18318471312522888</v>
      </c>
      <c r="DJ146" s="86">
        <v>0.29363921284675598</v>
      </c>
      <c r="DK146" s="86">
        <v>0.24171438813209534</v>
      </c>
      <c r="DL146" s="86">
        <v>8.2378461956977844E-2</v>
      </c>
      <c r="DM146" s="86">
        <v>0.10281708836555481</v>
      </c>
      <c r="DN146" s="86">
        <v>0.27458465099334717</v>
      </c>
      <c r="DO146" s="86">
        <v>0.22403325140476227</v>
      </c>
      <c r="DP146" s="86">
        <v>0.40524366497993469</v>
      </c>
      <c r="DQ146" s="86">
        <v>0.70166397094726563</v>
      </c>
      <c r="DR146" s="86">
        <v>0.95810961723327637</v>
      </c>
      <c r="DS146" s="86">
        <v>0.84325021505355835</v>
      </c>
      <c r="DT146" s="86">
        <v>0.94993007183074951</v>
      </c>
      <c r="DU146" s="86">
        <v>0.74096286296844482</v>
      </c>
      <c r="DV146" s="86">
        <v>0.22968293726444244</v>
      </c>
      <c r="DW146" s="86">
        <v>-2.1667855326086283E-3</v>
      </c>
      <c r="DX146" s="86">
        <v>-0.37246614694595337</v>
      </c>
      <c r="DY146" s="86">
        <v>0.68334484100341797</v>
      </c>
      <c r="DZ146" s="86">
        <v>0.61137819290161133</v>
      </c>
      <c r="EA146" s="86">
        <v>0.36365368962287903</v>
      </c>
      <c r="EB146" s="86">
        <v>0.42820492386817932</v>
      </c>
      <c r="EC146" s="86">
        <v>0.39652910828590393</v>
      </c>
      <c r="ED146" s="86">
        <v>0.23039928078651428</v>
      </c>
      <c r="EE146" s="86">
        <v>0.2879786491394043</v>
      </c>
      <c r="EF146" s="86">
        <v>0.227690190076828</v>
      </c>
      <c r="EG146" s="86">
        <v>0.58410376310348511</v>
      </c>
      <c r="EH146" s="86">
        <v>0.70357590913772583</v>
      </c>
      <c r="EI146" s="86">
        <v>0.64451533555984497</v>
      </c>
      <c r="EJ146" s="86">
        <v>0.50350272655487061</v>
      </c>
      <c r="EK146" s="86">
        <v>0.51346898078918457</v>
      </c>
      <c r="EL146" s="86">
        <v>0.68949377536773682</v>
      </c>
      <c r="EM146" s="86">
        <v>0.6197546124458313</v>
      </c>
      <c r="EN146" s="86">
        <v>0.78095561265945435</v>
      </c>
      <c r="EO146" s="86">
        <v>1.0788033008575439</v>
      </c>
      <c r="EP146" s="86">
        <v>1.3526835441589355</v>
      </c>
      <c r="EQ146" s="86">
        <v>1.2922625541687012</v>
      </c>
      <c r="ER146" s="86">
        <v>1.392245888710022</v>
      </c>
      <c r="ES146" s="86">
        <v>1.1717057228088379</v>
      </c>
      <c r="ET146" s="86">
        <v>0.64091342687606812</v>
      </c>
      <c r="EU146" s="86">
        <v>0.41359764337539673</v>
      </c>
      <c r="EV146" s="86">
        <v>-3.2986626029014587E-3</v>
      </c>
      <c r="EW146" s="86">
        <v>39.494976043701172</v>
      </c>
      <c r="EX146" s="86">
        <v>39.02197265625</v>
      </c>
      <c r="EY146" s="86">
        <v>39.041408538818359</v>
      </c>
      <c r="EZ146" s="86">
        <v>38.870948791503906</v>
      </c>
      <c r="FA146" s="86">
        <v>38.542896270751953</v>
      </c>
      <c r="FB146" s="86">
        <v>38.702678680419922</v>
      </c>
      <c r="FC146" s="86">
        <v>39.199634552001953</v>
      </c>
      <c r="FD146" s="86">
        <v>40.361007690429688</v>
      </c>
      <c r="FE146" s="86">
        <v>42.489917755126953</v>
      </c>
      <c r="FF146" s="86">
        <v>45.039527893066406</v>
      </c>
      <c r="FG146" s="86">
        <v>47.080039978027344</v>
      </c>
      <c r="FH146" s="86">
        <v>48.600013732910156</v>
      </c>
      <c r="FI146" s="86">
        <v>49.720996856689453</v>
      </c>
      <c r="FJ146" s="86">
        <v>50.091720581054688</v>
      </c>
      <c r="FK146" s="86">
        <v>50.29095458984375</v>
      </c>
      <c r="FL146" s="86">
        <v>50.312175750732422</v>
      </c>
      <c r="FM146" s="86">
        <v>49.621833801269531</v>
      </c>
      <c r="FN146" s="86">
        <v>49.404064178466797</v>
      </c>
      <c r="FO146" s="86">
        <v>48.625946044921875</v>
      </c>
      <c r="FP146" s="86">
        <v>47.671562194824219</v>
      </c>
      <c r="FQ146" s="86">
        <v>47.542633056640625</v>
      </c>
      <c r="FR146" s="86">
        <v>48.294845581054688</v>
      </c>
      <c r="FS146" s="86">
        <v>48.028255462646484</v>
      </c>
      <c r="FT146" s="86">
        <v>47.947704315185547</v>
      </c>
      <c r="FU146" s="86">
        <v>0.245807945728302</v>
      </c>
      <c r="FV146" s="86">
        <v>0.3212011456489563</v>
      </c>
      <c r="FW146" s="86">
        <v>0.25850006937980652</v>
      </c>
      <c r="FX146" s="86">
        <v>586</v>
      </c>
      <c r="FY146" s="86">
        <v>1</v>
      </c>
    </row>
    <row r="147" spans="1:181" x14ac:dyDescent="0.25">
      <c r="A147" t="s">
        <v>186</v>
      </c>
      <c r="B147" t="s">
        <v>236</v>
      </c>
      <c r="C147" t="s">
        <v>2</v>
      </c>
      <c r="D147" t="s">
        <v>203</v>
      </c>
      <c r="E147" t="s">
        <v>240</v>
      </c>
      <c r="F147" t="s">
        <v>1</v>
      </c>
      <c r="G147" t="s">
        <v>1</v>
      </c>
      <c r="H147" s="86">
        <v>26221</v>
      </c>
      <c r="I147" s="86">
        <v>43.444759368896484</v>
      </c>
      <c r="J147" s="86">
        <v>41.272220611572266</v>
      </c>
      <c r="K147" s="86">
        <v>40.110466003417969</v>
      </c>
      <c r="L147" s="86">
        <v>40.095489501953125</v>
      </c>
      <c r="M147" s="86">
        <v>41.126369476318359</v>
      </c>
      <c r="N147" s="86">
        <v>42.884937286376953</v>
      </c>
      <c r="O147" s="86">
        <v>48.438545227050781</v>
      </c>
      <c r="P147" s="86">
        <v>52.591812133789063</v>
      </c>
      <c r="Q147" s="86">
        <v>50.082767486572266</v>
      </c>
      <c r="R147" s="86">
        <v>48.01153564453125</v>
      </c>
      <c r="S147" s="86">
        <v>47.629768371582031</v>
      </c>
      <c r="T147" s="86">
        <v>45.829891204833984</v>
      </c>
      <c r="U147" s="86">
        <v>45.414321899414063</v>
      </c>
      <c r="V147" s="86">
        <v>45.058139801025391</v>
      </c>
      <c r="W147" s="86">
        <v>42.474246978759766</v>
      </c>
      <c r="X147" s="86">
        <v>44.301971435546875</v>
      </c>
      <c r="Y147" s="86">
        <v>46.863010406494141</v>
      </c>
      <c r="Z147" s="86">
        <v>54.691257476806641</v>
      </c>
      <c r="AA147" s="86">
        <v>60.643848419189453</v>
      </c>
      <c r="AB147" s="86">
        <v>59.598129272460938</v>
      </c>
      <c r="AC147" s="86">
        <v>58.881507873535156</v>
      </c>
      <c r="AD147" s="86">
        <v>56.425739288330078</v>
      </c>
      <c r="AE147" s="86">
        <v>50.622905731201172</v>
      </c>
      <c r="AF147" s="86">
        <v>44.290203094482422</v>
      </c>
      <c r="AG147" s="86">
        <v>-7.7202491760253906</v>
      </c>
      <c r="AH147" s="86">
        <v>-7.5365924835205078</v>
      </c>
      <c r="AI147" s="86">
        <v>-6.5741391181945801</v>
      </c>
      <c r="AJ147" s="86">
        <v>-5.7480883598327637</v>
      </c>
      <c r="AK147" s="86">
        <v>-5.1142377853393555</v>
      </c>
      <c r="AL147" s="86">
        <v>-6.321108341217041</v>
      </c>
      <c r="AM147" s="86">
        <v>-6.9522495269775391</v>
      </c>
      <c r="AN147" s="86">
        <v>-5.9528689384460449</v>
      </c>
      <c r="AO147" s="86">
        <v>-5.326805591583252</v>
      </c>
      <c r="AP147" s="86">
        <v>-4.9495587348937988</v>
      </c>
      <c r="AQ147" s="86">
        <v>-3.8717503547668457</v>
      </c>
      <c r="AR147" s="86">
        <v>-4.645963191986084</v>
      </c>
      <c r="AS147" s="86">
        <v>-5.3462920188903809</v>
      </c>
      <c r="AT147" s="86">
        <v>-4.7041664123535156</v>
      </c>
      <c r="AU147" s="86">
        <v>-6.4726371765136719</v>
      </c>
      <c r="AV147" s="86">
        <v>-5.218172550201416</v>
      </c>
      <c r="AW147" s="86">
        <v>-3.364006519317627</v>
      </c>
      <c r="AX147" s="86">
        <v>-2.6584861278533936</v>
      </c>
      <c r="AY147" s="86">
        <v>-2.2267358303070068</v>
      </c>
      <c r="AZ147" s="86">
        <v>-2.7952404022216797</v>
      </c>
      <c r="BA147" s="86">
        <v>-4.1608805656433105</v>
      </c>
      <c r="BB147" s="86">
        <v>-7.7094388008117676</v>
      </c>
      <c r="BC147" s="86">
        <v>-9.0885858535766602</v>
      </c>
      <c r="BD147" s="86">
        <v>-9.1481809616088867</v>
      </c>
      <c r="BE147" s="86">
        <v>-5.6988911628723145</v>
      </c>
      <c r="BF147" s="86">
        <v>-5.6071004867553711</v>
      </c>
      <c r="BG147" s="86">
        <v>-4.6901979446411133</v>
      </c>
      <c r="BH147" s="86">
        <v>-3.8605763912200928</v>
      </c>
      <c r="BI147" s="86">
        <v>-3.3125472068786621</v>
      </c>
      <c r="BJ147" s="86">
        <v>-4.4783554077148438</v>
      </c>
      <c r="BK147" s="86">
        <v>-5.0514559745788574</v>
      </c>
      <c r="BL147" s="86">
        <v>-4.1669731140136719</v>
      </c>
      <c r="BM147" s="86">
        <v>-3.5652894973754883</v>
      </c>
      <c r="BN147" s="86">
        <v>-3.3815534114837646</v>
      </c>
      <c r="BO147" s="86">
        <v>-2.2221152782440186</v>
      </c>
      <c r="BP147" s="86">
        <v>-3.10575270652771</v>
      </c>
      <c r="BQ147" s="86">
        <v>-3.7914526462554932</v>
      </c>
      <c r="BR147" s="86">
        <v>-3.1678218841552734</v>
      </c>
      <c r="BS147" s="86">
        <v>-4.995521068572998</v>
      </c>
      <c r="BT147" s="86">
        <v>-3.659576416015625</v>
      </c>
      <c r="BU147" s="86">
        <v>-1.8477518558502197</v>
      </c>
      <c r="BV147" s="86">
        <v>-0.90793114900588989</v>
      </c>
      <c r="BW147" s="86">
        <v>-0.35916602611541748</v>
      </c>
      <c r="BX147" s="86">
        <v>-0.92471051216125488</v>
      </c>
      <c r="BY147" s="86">
        <v>-2.1455342769622803</v>
      </c>
      <c r="BZ147" s="86">
        <v>-5.588686466217041</v>
      </c>
      <c r="CA147" s="86">
        <v>-6.9325366020202637</v>
      </c>
      <c r="CB147" s="86">
        <v>-7.1097550392150879</v>
      </c>
      <c r="CC147" s="86">
        <v>-4.2989048957824707</v>
      </c>
      <c r="CD147" s="86">
        <v>-4.2707405090332031</v>
      </c>
      <c r="CE147" s="86">
        <v>-3.3853864669799805</v>
      </c>
      <c r="CF147" s="86">
        <v>-2.5532913208007813</v>
      </c>
      <c r="CG147" s="86">
        <v>-2.0647017955780029</v>
      </c>
      <c r="CH147" s="86">
        <v>-3.2020704746246338</v>
      </c>
      <c r="CI147" s="86">
        <v>-3.7349722385406494</v>
      </c>
      <c r="CJ147" s="86">
        <v>-2.9300673007965088</v>
      </c>
      <c r="CK147" s="86">
        <v>-2.345268726348877</v>
      </c>
      <c r="CL147" s="86">
        <v>-2.2955577373504639</v>
      </c>
      <c r="CM147" s="86">
        <v>-1.0795831680297852</v>
      </c>
      <c r="CN147" s="86">
        <v>-2.0390079021453857</v>
      </c>
      <c r="CO147" s="86">
        <v>-2.7145755290985107</v>
      </c>
      <c r="CP147" s="86">
        <v>-2.1037545204162598</v>
      </c>
      <c r="CQ147" s="86">
        <v>-3.9724748134613037</v>
      </c>
      <c r="CR147" s="86">
        <v>-2.5800974369049072</v>
      </c>
      <c r="CS147" s="86">
        <v>-0.79759848117828369</v>
      </c>
      <c r="CT147" s="86">
        <v>0.30449780821800232</v>
      </c>
      <c r="CU147" s="86">
        <v>0.93430721759796143</v>
      </c>
      <c r="CV147" s="86">
        <v>0.37081271409988403</v>
      </c>
      <c r="CW147" s="86">
        <v>-0.74971157312393188</v>
      </c>
      <c r="CX147" s="86">
        <v>-4.1198596954345703</v>
      </c>
      <c r="CY147" s="86">
        <v>-5.4392633438110352</v>
      </c>
      <c r="CZ147" s="86">
        <v>-5.6979475021362305</v>
      </c>
      <c r="DA147" s="86">
        <v>-2.8989183902740479</v>
      </c>
      <c r="DB147" s="86">
        <v>-2.9343802928924561</v>
      </c>
      <c r="DC147" s="86">
        <v>-2.0805747509002686</v>
      </c>
      <c r="DD147" s="86">
        <v>-1.2460062503814697</v>
      </c>
      <c r="DE147" s="86">
        <v>-0.81685644388198853</v>
      </c>
      <c r="DF147" s="86">
        <v>-1.9257854223251343</v>
      </c>
      <c r="DG147" s="86">
        <v>-2.4184885025024414</v>
      </c>
      <c r="DH147" s="86">
        <v>-1.6931614875793457</v>
      </c>
      <c r="DI147" s="86">
        <v>-1.1252479553222656</v>
      </c>
      <c r="DJ147" s="86">
        <v>-1.2095619440078735</v>
      </c>
      <c r="DK147" s="86">
        <v>6.2948994338512421E-2</v>
      </c>
      <c r="DL147" s="86">
        <v>-0.97226297855377197</v>
      </c>
      <c r="DM147" s="86">
        <v>-1.6376985311508179</v>
      </c>
      <c r="DN147" s="86">
        <v>-1.0396871566772461</v>
      </c>
      <c r="DO147" s="86">
        <v>-2.9494287967681885</v>
      </c>
      <c r="DP147" s="86">
        <v>-1.500618577003479</v>
      </c>
      <c r="DQ147" s="86">
        <v>0.25255489349365234</v>
      </c>
      <c r="DR147" s="86">
        <v>1.5169267654418945</v>
      </c>
      <c r="DS147" s="86">
        <v>2.2277803421020508</v>
      </c>
      <c r="DT147" s="86">
        <v>1.6663359403610229</v>
      </c>
      <c r="DU147" s="86">
        <v>0.6461111307144165</v>
      </c>
      <c r="DV147" s="86">
        <v>-2.6510329246520996</v>
      </c>
      <c r="DW147" s="86">
        <v>-3.9459900856018066</v>
      </c>
      <c r="DX147" s="86">
        <v>-4.286139965057373</v>
      </c>
      <c r="DY147" s="86">
        <v>-0.87756043672561646</v>
      </c>
      <c r="DZ147" s="86">
        <v>-1.0048885345458984</v>
      </c>
      <c r="EA147" s="86">
        <v>-0.19663400948047638</v>
      </c>
      <c r="EB147" s="86">
        <v>0.64150571823120117</v>
      </c>
      <c r="EC147" s="86">
        <v>0.98483407497406006</v>
      </c>
      <c r="ED147" s="86">
        <v>-8.303263783454895E-2</v>
      </c>
      <c r="EE147" s="86">
        <v>-0.51769489049911499</v>
      </c>
      <c r="EF147" s="86">
        <v>9.273412823677063E-2</v>
      </c>
      <c r="EG147" s="86">
        <v>0.63626837730407715</v>
      </c>
      <c r="EH147" s="86">
        <v>0.35844343900680542</v>
      </c>
      <c r="EI147" s="86">
        <v>1.7125840187072754</v>
      </c>
      <c r="EJ147" s="86">
        <v>0.56794726848602295</v>
      </c>
      <c r="EK147" s="86">
        <v>-8.2859106361865997E-2</v>
      </c>
      <c r="EL147" s="86">
        <v>0.49665725231170654</v>
      </c>
      <c r="EM147" s="86">
        <v>-1.4723126888275146</v>
      </c>
      <c r="EN147" s="86">
        <v>5.7977575808763504E-2</v>
      </c>
      <c r="EO147" s="86">
        <v>1.7688095569610596</v>
      </c>
      <c r="EP147" s="86">
        <v>3.2674815654754639</v>
      </c>
      <c r="EQ147" s="86">
        <v>4.0953502655029297</v>
      </c>
      <c r="ER147" s="86">
        <v>3.5368657112121582</v>
      </c>
      <c r="ES147" s="86">
        <v>2.6614575386047363</v>
      </c>
      <c r="ET147" s="86">
        <v>-0.53028059005737305</v>
      </c>
      <c r="EU147" s="86">
        <v>-1.7899405956268311</v>
      </c>
      <c r="EV147" s="86">
        <v>-2.2477138042449951</v>
      </c>
      <c r="EW147" s="86">
        <v>39.903877258300781</v>
      </c>
      <c r="EX147" s="86">
        <v>39.612949371337891</v>
      </c>
      <c r="EY147" s="86">
        <v>39.383655548095703</v>
      </c>
      <c r="EZ147" s="86">
        <v>39.305709838867188</v>
      </c>
      <c r="FA147" s="86">
        <v>39.029060363769531</v>
      </c>
      <c r="FB147" s="86">
        <v>39.337272644042969</v>
      </c>
      <c r="FC147" s="86">
        <v>39.984237670898438</v>
      </c>
      <c r="FD147" s="86">
        <v>40.837543487548828</v>
      </c>
      <c r="FE147" s="86">
        <v>43.023597717285156</v>
      </c>
      <c r="FF147" s="86">
        <v>45.123809814453125</v>
      </c>
      <c r="FG147" s="86">
        <v>47.220645904541016</v>
      </c>
      <c r="FH147" s="86">
        <v>48.830814361572266</v>
      </c>
      <c r="FI147" s="86">
        <v>49.944202423095703</v>
      </c>
      <c r="FJ147" s="86">
        <v>50.301769256591797</v>
      </c>
      <c r="FK147" s="86">
        <v>50.550220489501953</v>
      </c>
      <c r="FL147" s="86">
        <v>50.889419555664063</v>
      </c>
      <c r="FM147" s="86">
        <v>50.324771881103516</v>
      </c>
      <c r="FN147" s="86">
        <v>50.162765502929688</v>
      </c>
      <c r="FO147" s="86">
        <v>49.604896545410156</v>
      </c>
      <c r="FP147" s="86">
        <v>48.992702484130859</v>
      </c>
      <c r="FQ147" s="86">
        <v>48.481468200683594</v>
      </c>
      <c r="FR147" s="86">
        <v>48.803943634033203</v>
      </c>
      <c r="FS147" s="86">
        <v>48.343196868896484</v>
      </c>
      <c r="FT147" s="86">
        <v>47.966411590576172</v>
      </c>
      <c r="FU147" s="86">
        <v>1.3549586534500122</v>
      </c>
      <c r="FV147" s="86">
        <v>1.5876303911209106</v>
      </c>
      <c r="FW147" s="86">
        <v>1.3813093900680542</v>
      </c>
      <c r="FX147" s="86">
        <v>2093</v>
      </c>
      <c r="FY147" s="86">
        <v>1</v>
      </c>
    </row>
    <row r="148" spans="1:181" x14ac:dyDescent="0.25">
      <c r="A148" t="s">
        <v>186</v>
      </c>
      <c r="B148" t="s">
        <v>236</v>
      </c>
      <c r="C148" t="s">
        <v>2</v>
      </c>
      <c r="D148" t="s">
        <v>203</v>
      </c>
      <c r="E148" t="s">
        <v>240</v>
      </c>
      <c r="F148" t="s">
        <v>178</v>
      </c>
      <c r="G148" t="s">
        <v>1</v>
      </c>
      <c r="H148" s="86">
        <v>14445</v>
      </c>
      <c r="I148" s="86">
        <v>20.791297912597656</v>
      </c>
      <c r="J148" s="86">
        <v>19.423873901367188</v>
      </c>
      <c r="K148" s="86">
        <v>18.691684722900391</v>
      </c>
      <c r="L148" s="86">
        <v>18.420515060424805</v>
      </c>
      <c r="M148" s="86">
        <v>18.796503067016602</v>
      </c>
      <c r="N148" s="86">
        <v>20.198091506958008</v>
      </c>
      <c r="O148" s="86">
        <v>23.270618438720703</v>
      </c>
      <c r="P148" s="86">
        <v>25.691835403442383</v>
      </c>
      <c r="Q148" s="86">
        <v>25.379190444946289</v>
      </c>
      <c r="R148" s="86">
        <v>24.961334228515625</v>
      </c>
      <c r="S148" s="86">
        <v>24.330080032348633</v>
      </c>
      <c r="T148" s="86">
        <v>23.374485015869141</v>
      </c>
      <c r="U148" s="86">
        <v>23.145961761474609</v>
      </c>
      <c r="V148" s="86">
        <v>22.680046081542969</v>
      </c>
      <c r="W148" s="86">
        <v>21.402400970458984</v>
      </c>
      <c r="X148" s="86">
        <v>22.412403106689453</v>
      </c>
      <c r="Y148" s="86">
        <v>24.27159309387207</v>
      </c>
      <c r="Z148" s="86">
        <v>28.395990371704102</v>
      </c>
      <c r="AA148" s="86">
        <v>32.01446533203125</v>
      </c>
      <c r="AB148" s="86">
        <v>31.589929580688477</v>
      </c>
      <c r="AC148" s="86">
        <v>30.812885284423828</v>
      </c>
      <c r="AD148" s="86">
        <v>29.361124038696289</v>
      </c>
      <c r="AE148" s="86">
        <v>25.87165641784668</v>
      </c>
      <c r="AF148" s="86">
        <v>21.730142593383789</v>
      </c>
      <c r="AG148" s="86">
        <v>-4.5256156921386719</v>
      </c>
      <c r="AH148" s="86">
        <v>-4.3941583633422852</v>
      </c>
      <c r="AI148" s="86">
        <v>-3.7876815795898438</v>
      </c>
      <c r="AJ148" s="86">
        <v>-3.206566333770752</v>
      </c>
      <c r="AK148" s="86">
        <v>-3.0101194381713867</v>
      </c>
      <c r="AL148" s="86">
        <v>-3.0332412719726563</v>
      </c>
      <c r="AM148" s="86">
        <v>-2.7456400394439697</v>
      </c>
      <c r="AN148" s="86">
        <v>-2.5754780769348145</v>
      </c>
      <c r="AO148" s="86">
        <v>-1.7193783521652222</v>
      </c>
      <c r="AP148" s="86">
        <v>-0.67416751384735107</v>
      </c>
      <c r="AQ148" s="86">
        <v>-1.433618426322937</v>
      </c>
      <c r="AR148" s="86">
        <v>-1.4613215923309326</v>
      </c>
      <c r="AS148" s="86">
        <v>-2.3709051609039307</v>
      </c>
      <c r="AT148" s="86">
        <v>-2.8815736770629883</v>
      </c>
      <c r="AU148" s="86">
        <v>-3.290867805480957</v>
      </c>
      <c r="AV148" s="86">
        <v>-2.2738721370697021</v>
      </c>
      <c r="AW148" s="86">
        <v>-0.94264602661132813</v>
      </c>
      <c r="AX148" s="86">
        <v>-0.14464060962200165</v>
      </c>
      <c r="AY148" s="86">
        <v>-6.4045511186122894E-2</v>
      </c>
      <c r="AZ148" s="86">
        <v>-0.50122368335723877</v>
      </c>
      <c r="BA148" s="86">
        <v>-1.3245760202407837</v>
      </c>
      <c r="BB148" s="86">
        <v>-2.6386992931365967</v>
      </c>
      <c r="BC148" s="86">
        <v>-3.7623999118804932</v>
      </c>
      <c r="BD148" s="86">
        <v>-4.725102424621582</v>
      </c>
      <c r="BE148" s="86">
        <v>-3.7055938243865967</v>
      </c>
      <c r="BF148" s="86">
        <v>-3.6209635734558105</v>
      </c>
      <c r="BG148" s="86">
        <v>-3.0782914161682129</v>
      </c>
      <c r="BH148" s="86">
        <v>-2.5401580333709717</v>
      </c>
      <c r="BI148" s="86">
        <v>-2.3602380752563477</v>
      </c>
      <c r="BJ148" s="86">
        <v>-2.3604493141174316</v>
      </c>
      <c r="BK148" s="86">
        <v>-2.0505261421203613</v>
      </c>
      <c r="BL148" s="86">
        <v>-1.8254066705703735</v>
      </c>
      <c r="BM148" s="86">
        <v>-0.97625714540481567</v>
      </c>
      <c r="BN148" s="86">
        <v>4.0741555392742157E-2</v>
      </c>
      <c r="BO148" s="86">
        <v>-0.68663465976715088</v>
      </c>
      <c r="BP148" s="86">
        <v>-0.7224200963973999</v>
      </c>
      <c r="BQ148" s="86">
        <v>-1.5658388137817383</v>
      </c>
      <c r="BR148" s="86">
        <v>-2.1563122272491455</v>
      </c>
      <c r="BS148" s="86">
        <v>-2.5923843383789063</v>
      </c>
      <c r="BT148" s="86">
        <v>-1.5428194999694824</v>
      </c>
      <c r="BU148" s="86">
        <v>-0.19546811282634735</v>
      </c>
      <c r="BV148" s="86">
        <v>0.69495618343353271</v>
      </c>
      <c r="BW148" s="86">
        <v>0.81566298007965088</v>
      </c>
      <c r="BX148" s="86">
        <v>0.36545616388320923</v>
      </c>
      <c r="BY148" s="86">
        <v>-0.46998897194862366</v>
      </c>
      <c r="BZ148" s="86">
        <v>-1.786430835723877</v>
      </c>
      <c r="CA148" s="86">
        <v>-2.8914825916290283</v>
      </c>
      <c r="CB148" s="86">
        <v>-3.9295399188995361</v>
      </c>
      <c r="CC148" s="86">
        <v>-3.1376490592956543</v>
      </c>
      <c r="CD148" s="86">
        <v>-3.0854511260986328</v>
      </c>
      <c r="CE148" s="86">
        <v>-2.5869698524475098</v>
      </c>
      <c r="CF148" s="86">
        <v>-2.0786058902740479</v>
      </c>
      <c r="CG148" s="86">
        <v>-1.9101320505142212</v>
      </c>
      <c r="CH148" s="86">
        <v>-1.8944756984710693</v>
      </c>
      <c r="CI148" s="86">
        <v>-1.5690922737121582</v>
      </c>
      <c r="CJ148" s="86">
        <v>-1.3059093952178955</v>
      </c>
      <c r="CK148" s="86">
        <v>-0.46157371997833252</v>
      </c>
      <c r="CL148" s="86">
        <v>0.53588539361953735</v>
      </c>
      <c r="CM148" s="86">
        <v>-0.16927601397037506</v>
      </c>
      <c r="CN148" s="86">
        <v>-0.2106592208147049</v>
      </c>
      <c r="CO148" s="86">
        <v>-1.0082522630691528</v>
      </c>
      <c r="CP148" s="86">
        <v>-1.6539983749389648</v>
      </c>
      <c r="CQ148" s="86">
        <v>-2.108616828918457</v>
      </c>
      <c r="CR148" s="86">
        <v>-1.0364947319030762</v>
      </c>
      <c r="CS148" s="86">
        <v>0.32202506065368652</v>
      </c>
      <c r="CT148" s="86">
        <v>1.2764583826065063</v>
      </c>
      <c r="CU148" s="86">
        <v>1.4249464273452759</v>
      </c>
      <c r="CV148" s="86">
        <v>0.96571594476699829</v>
      </c>
      <c r="CW148" s="86">
        <v>0.1218954399228096</v>
      </c>
      <c r="CX148" s="86">
        <v>-1.1961523294448853</v>
      </c>
      <c r="CY148" s="86">
        <v>-2.288287878036499</v>
      </c>
      <c r="CZ148" s="86">
        <v>-3.3785357475280762</v>
      </c>
      <c r="DA148" s="86">
        <v>-2.5697042942047119</v>
      </c>
      <c r="DB148" s="86">
        <v>-2.5499386787414551</v>
      </c>
      <c r="DC148" s="86">
        <v>-2.0956482887268066</v>
      </c>
      <c r="DD148" s="86">
        <v>-1.6170536279678345</v>
      </c>
      <c r="DE148" s="86">
        <v>-1.4600261449813843</v>
      </c>
      <c r="DF148" s="86">
        <v>-1.428502082824707</v>
      </c>
      <c r="DG148" s="86">
        <v>-1.0876585245132446</v>
      </c>
      <c r="DH148" s="86">
        <v>-0.78641211986541748</v>
      </c>
      <c r="DI148" s="86">
        <v>5.310971662402153E-2</v>
      </c>
      <c r="DJ148" s="86">
        <v>1.031029224395752</v>
      </c>
      <c r="DK148" s="86">
        <v>0.34808263182640076</v>
      </c>
      <c r="DL148" s="86">
        <v>0.30110165476799011</v>
      </c>
      <c r="DM148" s="86">
        <v>-0.45066574215888977</v>
      </c>
      <c r="DN148" s="86">
        <v>-1.1516845226287842</v>
      </c>
      <c r="DO148" s="86">
        <v>-1.6248493194580078</v>
      </c>
      <c r="DP148" s="86">
        <v>-0.53016996383666992</v>
      </c>
      <c r="DQ148" s="86">
        <v>0.83951824903488159</v>
      </c>
      <c r="DR148" s="86">
        <v>1.85796058177948</v>
      </c>
      <c r="DS148" s="86">
        <v>2.0342297554016113</v>
      </c>
      <c r="DT148" s="86">
        <v>1.5659757852554321</v>
      </c>
      <c r="DU148" s="86">
        <v>0.71377986669540405</v>
      </c>
      <c r="DV148" s="86">
        <v>-0.60587382316589355</v>
      </c>
      <c r="DW148" s="86">
        <v>-1.6850931644439697</v>
      </c>
      <c r="DX148" s="86">
        <v>-2.8275315761566162</v>
      </c>
      <c r="DY148" s="86">
        <v>-1.7496821880340576</v>
      </c>
      <c r="DZ148" s="86">
        <v>-1.7767438888549805</v>
      </c>
      <c r="EA148" s="86">
        <v>-1.3862580060958862</v>
      </c>
      <c r="EB148" s="86">
        <v>-0.9506455659866333</v>
      </c>
      <c r="EC148" s="86">
        <v>-0.81014460325241089</v>
      </c>
      <c r="ED148" s="86">
        <v>-0.75571012496948242</v>
      </c>
      <c r="EE148" s="86">
        <v>-0.39254456758499146</v>
      </c>
      <c r="EF148" s="86">
        <v>-3.6340631544589996E-2</v>
      </c>
      <c r="EG148" s="86">
        <v>0.79623085260391235</v>
      </c>
      <c r="EH148" s="86">
        <v>1.7459383010864258</v>
      </c>
      <c r="EI148" s="86">
        <v>1.0950663089752197</v>
      </c>
      <c r="EJ148" s="86">
        <v>1.0400030612945557</v>
      </c>
      <c r="EK148" s="86">
        <v>0.35440066456794739</v>
      </c>
      <c r="EL148" s="86">
        <v>-0.42642310261726379</v>
      </c>
      <c r="EM148" s="86">
        <v>-0.92636585235595703</v>
      </c>
      <c r="EN148" s="86">
        <v>0.20088262856006622</v>
      </c>
      <c r="EO148" s="86">
        <v>1.5866961479187012</v>
      </c>
      <c r="EP148" s="86">
        <v>2.6975574493408203</v>
      </c>
      <c r="EQ148" s="86">
        <v>2.9139382839202881</v>
      </c>
      <c r="ER148" s="86">
        <v>2.4326555728912354</v>
      </c>
      <c r="ES148" s="86">
        <v>1.5683668851852417</v>
      </c>
      <c r="ET148" s="86">
        <v>0.24639461934566498</v>
      </c>
      <c r="EU148" s="86">
        <v>-0.81417578458786011</v>
      </c>
      <c r="EV148" s="86">
        <v>-2.0319690704345703</v>
      </c>
      <c r="EW148" s="86">
        <v>40.948921203613281</v>
      </c>
      <c r="EX148" s="86">
        <v>40.726009368896484</v>
      </c>
      <c r="EY148" s="86">
        <v>40.338111877441406</v>
      </c>
      <c r="EZ148" s="86">
        <v>40.245803833007813</v>
      </c>
      <c r="FA148" s="86">
        <v>39.652736663818359</v>
      </c>
      <c r="FB148" s="86">
        <v>40.436752319335938</v>
      </c>
      <c r="FC148" s="86">
        <v>41.46697998046875</v>
      </c>
      <c r="FD148" s="86">
        <v>41.891933441162109</v>
      </c>
      <c r="FE148" s="86">
        <v>44.205356597900391</v>
      </c>
      <c r="FF148" s="86">
        <v>45.801921844482422</v>
      </c>
      <c r="FG148" s="86">
        <v>47.784736633300781</v>
      </c>
      <c r="FH148" s="86">
        <v>49.780963897705078</v>
      </c>
      <c r="FI148" s="86">
        <v>50.612361907958984</v>
      </c>
      <c r="FJ148" s="86">
        <v>50.834800720214844</v>
      </c>
      <c r="FK148" s="86">
        <v>51.337131500244141</v>
      </c>
      <c r="FL148" s="86">
        <v>52.328758239746094</v>
      </c>
      <c r="FM148" s="86">
        <v>52.427310943603516</v>
      </c>
      <c r="FN148" s="86">
        <v>52.557193756103516</v>
      </c>
      <c r="FO148" s="86">
        <v>52.024246215820313</v>
      </c>
      <c r="FP148" s="86">
        <v>51.967529296875</v>
      </c>
      <c r="FQ148" s="86">
        <v>51.114826202392578</v>
      </c>
      <c r="FR148" s="86">
        <v>50.663734436035156</v>
      </c>
      <c r="FS148" s="86">
        <v>49.593395233154297</v>
      </c>
      <c r="FT148" s="86">
        <v>49.053722381591797</v>
      </c>
      <c r="FU148" s="86">
        <v>0.48030877113342285</v>
      </c>
      <c r="FV148" s="86">
        <v>0.705558180809021</v>
      </c>
      <c r="FW148" s="86">
        <v>0.48241093754768372</v>
      </c>
      <c r="FX148" s="86">
        <v>1366</v>
      </c>
      <c r="FY148" s="86">
        <v>1</v>
      </c>
    </row>
    <row r="149" spans="1:181" x14ac:dyDescent="0.25">
      <c r="A149" t="s">
        <v>186</v>
      </c>
      <c r="B149" t="s">
        <v>236</v>
      </c>
      <c r="C149" t="s">
        <v>2</v>
      </c>
      <c r="D149" t="s">
        <v>203</v>
      </c>
      <c r="E149" t="s">
        <v>240</v>
      </c>
      <c r="F149" t="s">
        <v>179</v>
      </c>
      <c r="G149" t="s">
        <v>1</v>
      </c>
      <c r="H149" s="86">
        <v>1716</v>
      </c>
      <c r="I149" s="86">
        <v>3.1593186855316162</v>
      </c>
      <c r="J149" s="86">
        <v>3.2470648288726807</v>
      </c>
      <c r="K149" s="86">
        <v>3.2620151042938232</v>
      </c>
      <c r="L149" s="86">
        <v>3.2347707748413086</v>
      </c>
      <c r="M149" s="86">
        <v>3.3939275741577148</v>
      </c>
      <c r="N149" s="86">
        <v>3.546776294708252</v>
      </c>
      <c r="O149" s="86">
        <v>3.8089392185211182</v>
      </c>
      <c r="P149" s="86">
        <v>3.8775300979614258</v>
      </c>
      <c r="Q149" s="86">
        <v>3.2674407958984375</v>
      </c>
      <c r="R149" s="86">
        <v>2.9924650192260742</v>
      </c>
      <c r="S149" s="86">
        <v>3.275022029876709</v>
      </c>
      <c r="T149" s="86">
        <v>3.1562421321868896</v>
      </c>
      <c r="U149" s="86">
        <v>2.7641654014587402</v>
      </c>
      <c r="V149" s="86">
        <v>2.4937007427215576</v>
      </c>
      <c r="W149" s="86">
        <v>2.3338325023651123</v>
      </c>
      <c r="X149" s="86">
        <v>2.257411003112793</v>
      </c>
      <c r="Y149" s="86">
        <v>2.4788103103637695</v>
      </c>
      <c r="Z149" s="86">
        <v>3.3480916023254395</v>
      </c>
      <c r="AA149" s="86">
        <v>3.6623218059539795</v>
      </c>
      <c r="AB149" s="86">
        <v>3.7696681022644043</v>
      </c>
      <c r="AC149" s="86">
        <v>4.1474919319152832</v>
      </c>
      <c r="AD149" s="86">
        <v>4.2916693687438965</v>
      </c>
      <c r="AE149" s="86">
        <v>3.8299689292907715</v>
      </c>
      <c r="AF149" s="86">
        <v>3.418992280960083</v>
      </c>
      <c r="AG149" s="86">
        <v>-2.3653149604797363</v>
      </c>
      <c r="AH149" s="86">
        <v>-1.7898383140563965</v>
      </c>
      <c r="AI149" s="86">
        <v>-1.7547553777694702</v>
      </c>
      <c r="AJ149" s="86">
        <v>-1.8385461568832397</v>
      </c>
      <c r="AK149" s="86">
        <v>-1.8212025165557861</v>
      </c>
      <c r="AL149" s="86">
        <v>-2.2678894996643066</v>
      </c>
      <c r="AM149" s="86">
        <v>-2.5943074226379395</v>
      </c>
      <c r="AN149" s="86">
        <v>-1.8310978412628174</v>
      </c>
      <c r="AO149" s="86">
        <v>-2.1572780609130859</v>
      </c>
      <c r="AP149" s="86">
        <v>-1.4173389673233032</v>
      </c>
      <c r="AQ149" s="86">
        <v>-0.74903595447540283</v>
      </c>
      <c r="AR149" s="86">
        <v>-0.51277059316635132</v>
      </c>
      <c r="AS149" s="86">
        <v>-0.8359992504119873</v>
      </c>
      <c r="AT149" s="86">
        <v>-0.80961143970489502</v>
      </c>
      <c r="AU149" s="86">
        <v>-1.1955138444900513</v>
      </c>
      <c r="AV149" s="86">
        <v>-1.8176177740097046</v>
      </c>
      <c r="AW149" s="86">
        <v>-1.5804227590560913</v>
      </c>
      <c r="AX149" s="86">
        <v>-1.3972915410995483</v>
      </c>
      <c r="AY149" s="86">
        <v>-0.89854550361633301</v>
      </c>
      <c r="AZ149" s="86">
        <v>-0.6536252498626709</v>
      </c>
      <c r="BA149" s="86">
        <v>-1.2637587785720825</v>
      </c>
      <c r="BB149" s="86">
        <v>-2.6965532302856445</v>
      </c>
      <c r="BC149" s="86">
        <v>-2.8480989933013916</v>
      </c>
      <c r="BD149" s="86">
        <v>-2.1787073612213135</v>
      </c>
      <c r="BE149" s="86">
        <v>-1.4876692295074463</v>
      </c>
      <c r="BF149" s="86">
        <v>-1.024142861366272</v>
      </c>
      <c r="BG149" s="86">
        <v>-0.99216091632843018</v>
      </c>
      <c r="BH149" s="86">
        <v>-1.0432021617889404</v>
      </c>
      <c r="BI149" s="86">
        <v>-1.0110783576965332</v>
      </c>
      <c r="BJ149" s="86">
        <v>-1.4150824546813965</v>
      </c>
      <c r="BK149" s="86">
        <v>-1.7358684539794922</v>
      </c>
      <c r="BL149" s="86">
        <v>-1.028168797492981</v>
      </c>
      <c r="BM149" s="86">
        <v>-1.3086433410644531</v>
      </c>
      <c r="BN149" s="86">
        <v>-0.93704313039779663</v>
      </c>
      <c r="BO149" s="86">
        <v>-0.14850899577140808</v>
      </c>
      <c r="BP149" s="86">
        <v>-8.5116475820541382E-2</v>
      </c>
      <c r="BQ149" s="86">
        <v>-0.44123163819313049</v>
      </c>
      <c r="BR149" s="86">
        <v>-0.4585893452167511</v>
      </c>
      <c r="BS149" s="86">
        <v>-0.87715065479278564</v>
      </c>
      <c r="BT149" s="86">
        <v>-1.3694984912872314</v>
      </c>
      <c r="BU149" s="86">
        <v>-1.1434218883514404</v>
      </c>
      <c r="BV149" s="86">
        <v>-0.83128970861434937</v>
      </c>
      <c r="BW149" s="86">
        <v>-0.39853399991989136</v>
      </c>
      <c r="BX149" s="86">
        <v>-0.12595473229885101</v>
      </c>
      <c r="BY149" s="86">
        <v>-0.57748609781265259</v>
      </c>
      <c r="BZ149" s="86">
        <v>-1.6434028148651123</v>
      </c>
      <c r="CA149" s="86">
        <v>-1.7393124103546143</v>
      </c>
      <c r="CB149" s="86">
        <v>-1.2076370716094971</v>
      </c>
      <c r="CC149" s="86">
        <v>-0.8798145055770874</v>
      </c>
      <c r="CD149" s="86">
        <v>-0.49382451176643372</v>
      </c>
      <c r="CE149" s="86">
        <v>-0.46399024128913879</v>
      </c>
      <c r="CF149" s="86">
        <v>-0.49234938621520996</v>
      </c>
      <c r="CG149" s="86">
        <v>-0.44998893141746521</v>
      </c>
      <c r="CH149" s="86">
        <v>-0.82443088293075562</v>
      </c>
      <c r="CI149" s="86">
        <v>-1.141316294670105</v>
      </c>
      <c r="CJ149" s="86">
        <v>-0.47206246852874756</v>
      </c>
      <c r="CK149" s="86">
        <v>-0.72088146209716797</v>
      </c>
      <c r="CL149" s="86">
        <v>-0.60439169406890869</v>
      </c>
      <c r="CM149" s="86">
        <v>0.2674141526222229</v>
      </c>
      <c r="CN149" s="86">
        <v>0.21107545495033264</v>
      </c>
      <c r="CO149" s="86">
        <v>-0.16781680285930634</v>
      </c>
      <c r="CP149" s="86">
        <v>-0.21547253429889679</v>
      </c>
      <c r="CQ149" s="86">
        <v>-0.65665322542190552</v>
      </c>
      <c r="CR149" s="86">
        <v>-1.0591325759887695</v>
      </c>
      <c r="CS149" s="86">
        <v>-0.84075641632080078</v>
      </c>
      <c r="CT149" s="86">
        <v>-0.43927851319313049</v>
      </c>
      <c r="CU149" s="86">
        <v>-5.2227534353733063E-2</v>
      </c>
      <c r="CV149" s="86">
        <v>0.239508256316185</v>
      </c>
      <c r="CW149" s="86">
        <v>-0.10217571258544922</v>
      </c>
      <c r="CX149" s="86">
        <v>-0.91399407386779785</v>
      </c>
      <c r="CY149" s="86">
        <v>-0.9713701605796814</v>
      </c>
      <c r="CZ149" s="86">
        <v>-0.53507667779922485</v>
      </c>
      <c r="DA149" s="86">
        <v>-0.27195972204208374</v>
      </c>
      <c r="DB149" s="86">
        <v>3.6493852734565735E-2</v>
      </c>
      <c r="DC149" s="86">
        <v>6.41804039478302E-2</v>
      </c>
      <c r="DD149" s="86">
        <v>5.8503441512584686E-2</v>
      </c>
      <c r="DE149" s="86">
        <v>0.11110053956508636</v>
      </c>
      <c r="DF149" s="86">
        <v>-0.23377932608127594</v>
      </c>
      <c r="DG149" s="86">
        <v>-0.54676413536071777</v>
      </c>
      <c r="DH149" s="86">
        <v>8.4043815732002258E-2</v>
      </c>
      <c r="DI149" s="86">
        <v>-0.13311962783336639</v>
      </c>
      <c r="DJ149" s="86">
        <v>-0.27174028754234314</v>
      </c>
      <c r="DK149" s="86">
        <v>0.68333727121353149</v>
      </c>
      <c r="DL149" s="86">
        <v>0.50726735591888428</v>
      </c>
      <c r="DM149" s="86">
        <v>0.10559804737567902</v>
      </c>
      <c r="DN149" s="86">
        <v>2.7644287794828415E-2</v>
      </c>
      <c r="DO149" s="86">
        <v>-0.43615579605102539</v>
      </c>
      <c r="DP149" s="86">
        <v>-0.74876660108566284</v>
      </c>
      <c r="DQ149" s="86">
        <v>-0.53809094429016113</v>
      </c>
      <c r="DR149" s="86">
        <v>-4.726734384894371E-2</v>
      </c>
      <c r="DS149" s="86">
        <v>0.29407891631126404</v>
      </c>
      <c r="DT149" s="86">
        <v>0.60497123003005981</v>
      </c>
      <c r="DU149" s="86">
        <v>0.37313467264175415</v>
      </c>
      <c r="DV149" s="86">
        <v>-0.18458534777164459</v>
      </c>
      <c r="DW149" s="86">
        <v>-0.20342791080474854</v>
      </c>
      <c r="DX149" s="86">
        <v>0.13748370110988617</v>
      </c>
      <c r="DY149" s="86">
        <v>0.6056860089302063</v>
      </c>
      <c r="DZ149" s="86">
        <v>0.80218935012817383</v>
      </c>
      <c r="EA149" s="86">
        <v>0.8267749547958374</v>
      </c>
      <c r="EB149" s="86">
        <v>0.8538474440574646</v>
      </c>
      <c r="EC149" s="86">
        <v>0.92122459411621094</v>
      </c>
      <c r="ED149" s="86">
        <v>0.61902773380279541</v>
      </c>
      <c r="EE149" s="86">
        <v>0.3116748034954071</v>
      </c>
      <c r="EF149" s="86">
        <v>0.88697296380996704</v>
      </c>
      <c r="EG149" s="86">
        <v>0.71551507711410522</v>
      </c>
      <c r="EH149" s="86">
        <v>0.20855553448200226</v>
      </c>
      <c r="EI149" s="86">
        <v>1.2838642597198486</v>
      </c>
      <c r="EJ149" s="86">
        <v>0.9349215030670166</v>
      </c>
      <c r="EK149" s="86">
        <v>0.50036567449569702</v>
      </c>
      <c r="EL149" s="86">
        <v>0.37866637110710144</v>
      </c>
      <c r="EM149" s="86">
        <v>-0.11779254674911499</v>
      </c>
      <c r="EN149" s="86">
        <v>-0.30064743757247925</v>
      </c>
      <c r="EO149" s="86">
        <v>-0.10109002143144608</v>
      </c>
      <c r="EP149" s="86">
        <v>0.51873451471328735</v>
      </c>
      <c r="EQ149" s="86">
        <v>0.79409044981002808</v>
      </c>
      <c r="ER149" s="86">
        <v>1.1326417922973633</v>
      </c>
      <c r="ES149" s="86">
        <v>1.0594073534011841</v>
      </c>
      <c r="ET149" s="86">
        <v>0.86856502294540405</v>
      </c>
      <c r="EU149" s="86">
        <v>0.90535873174667358</v>
      </c>
      <c r="EV149" s="86">
        <v>1.1085541248321533</v>
      </c>
      <c r="EW149" s="86">
        <v>37.429210662841797</v>
      </c>
      <c r="EX149" s="86">
        <v>36.937347412109375</v>
      </c>
      <c r="EY149" s="86">
        <v>37.00445556640625</v>
      </c>
      <c r="EZ149" s="86">
        <v>36.326984405517578</v>
      </c>
      <c r="FA149" s="86">
        <v>35.687171936035156</v>
      </c>
      <c r="FB149" s="86">
        <v>35.467010498046875</v>
      </c>
      <c r="FC149" s="86">
        <v>35.863227844238281</v>
      </c>
      <c r="FD149" s="86">
        <v>37.927497863769531</v>
      </c>
      <c r="FE149" s="86">
        <v>41.207057952880859</v>
      </c>
      <c r="FF149" s="86">
        <v>45.825809478759766</v>
      </c>
      <c r="FG149" s="86">
        <v>48.732261657714844</v>
      </c>
      <c r="FH149" s="86">
        <v>50.138786315917969</v>
      </c>
      <c r="FI149" s="86">
        <v>51.174060821533203</v>
      </c>
      <c r="FJ149" s="86">
        <v>51.599300384521484</v>
      </c>
      <c r="FK149" s="86">
        <v>51.485282897949219</v>
      </c>
      <c r="FL149" s="86">
        <v>51.190242767333984</v>
      </c>
      <c r="FM149" s="86">
        <v>50.270175933837891</v>
      </c>
      <c r="FN149" s="86">
        <v>49.538887023925781</v>
      </c>
      <c r="FO149" s="86">
        <v>49.450942993164063</v>
      </c>
      <c r="FP149" s="86">
        <v>48.661148071289063</v>
      </c>
      <c r="FQ149" s="86">
        <v>48.860645294189453</v>
      </c>
      <c r="FR149" s="86">
        <v>49.778064727783203</v>
      </c>
      <c r="FS149" s="86">
        <v>49.712886810302734</v>
      </c>
      <c r="FT149" s="86">
        <v>50.705417633056641</v>
      </c>
      <c r="FU149" s="86">
        <v>0.49544903635978699</v>
      </c>
      <c r="FV149" s="86">
        <v>0.42828485369682312</v>
      </c>
      <c r="FW149" s="86">
        <v>0.54940122365951538</v>
      </c>
      <c r="FX149" s="86">
        <v>114</v>
      </c>
      <c r="FY149" s="86">
        <v>1</v>
      </c>
    </row>
    <row r="150" spans="1:181" x14ac:dyDescent="0.25">
      <c r="A150" t="s">
        <v>186</v>
      </c>
      <c r="B150" t="s">
        <v>236</v>
      </c>
      <c r="C150" t="s">
        <v>2</v>
      </c>
      <c r="D150" t="s">
        <v>203</v>
      </c>
      <c r="E150" t="s">
        <v>240</v>
      </c>
      <c r="F150" t="s">
        <v>180</v>
      </c>
      <c r="G150" t="s">
        <v>1</v>
      </c>
      <c r="H150" s="86">
        <v>1051</v>
      </c>
      <c r="I150" s="86">
        <v>2.8165688514709473</v>
      </c>
      <c r="J150" s="86">
        <v>2.624314546585083</v>
      </c>
      <c r="K150" s="86">
        <v>2.4714279174804688</v>
      </c>
      <c r="L150" s="86">
        <v>2.5257163047790527</v>
      </c>
      <c r="M150" s="86">
        <v>2.30954909324646</v>
      </c>
      <c r="N150" s="86">
        <v>2.2925546169281006</v>
      </c>
      <c r="O150" s="86">
        <v>2.6789865493774414</v>
      </c>
      <c r="P150" s="86">
        <v>2.9391887187957764</v>
      </c>
      <c r="Q150" s="86">
        <v>2.9896302223205566</v>
      </c>
      <c r="R150" s="86">
        <v>2.4231188297271729</v>
      </c>
      <c r="S150" s="86">
        <v>2.2615921497344971</v>
      </c>
      <c r="T150" s="86">
        <v>2.1834602355957031</v>
      </c>
      <c r="U150" s="86">
        <v>2.010406494140625</v>
      </c>
      <c r="V150" s="86">
        <v>2.1300389766693115</v>
      </c>
      <c r="W150" s="86">
        <v>1.8958171606063843</v>
      </c>
      <c r="X150" s="86">
        <v>2.0645167827606201</v>
      </c>
      <c r="Y150" s="86">
        <v>2.50795578956604</v>
      </c>
      <c r="Z150" s="86">
        <v>3.0145094394683838</v>
      </c>
      <c r="AA150" s="86">
        <v>3.1748135089874268</v>
      </c>
      <c r="AB150" s="86">
        <v>3.434114933013916</v>
      </c>
      <c r="AC150" s="86">
        <v>3.3882870674133301</v>
      </c>
      <c r="AD150" s="86">
        <v>3.2041020393371582</v>
      </c>
      <c r="AE150" s="86">
        <v>3.0576257705688477</v>
      </c>
      <c r="AF150" s="86">
        <v>2.8324999809265137</v>
      </c>
      <c r="AG150" s="86">
        <v>-0.79273319244384766</v>
      </c>
      <c r="AH150" s="86">
        <v>-0.95621216297149658</v>
      </c>
      <c r="AI150" s="86">
        <v>-1.0214838981628418</v>
      </c>
      <c r="AJ150" s="86">
        <v>-0.9267241358757019</v>
      </c>
      <c r="AK150" s="86">
        <v>-1.0910072326660156</v>
      </c>
      <c r="AL150" s="86">
        <v>-1.0960296392440796</v>
      </c>
      <c r="AM150" s="86">
        <v>-0.96651774644851685</v>
      </c>
      <c r="AN150" s="86">
        <v>-0.96685421466827393</v>
      </c>
      <c r="AO150" s="86">
        <v>-0.74742889404296875</v>
      </c>
      <c r="AP150" s="86">
        <v>-1.0618637800216675</v>
      </c>
      <c r="AQ150" s="86">
        <v>-0.97999018430709839</v>
      </c>
      <c r="AR150" s="86">
        <v>-1.2338992357254028</v>
      </c>
      <c r="AS150" s="86">
        <v>-1.1194330453872681</v>
      </c>
      <c r="AT150" s="86">
        <v>-0.77823829650878906</v>
      </c>
      <c r="AU150" s="86">
        <v>-1.0802948474884033</v>
      </c>
      <c r="AV150" s="86">
        <v>-0.78379732370376587</v>
      </c>
      <c r="AW150" s="86">
        <v>-0.89277982711791992</v>
      </c>
      <c r="AX150" s="86">
        <v>-0.79219025373458862</v>
      </c>
      <c r="AY150" s="86">
        <v>-1.057273268699646</v>
      </c>
      <c r="AZ150" s="86">
        <v>-0.67457383871078491</v>
      </c>
      <c r="BA150" s="86">
        <v>-0.66427677869796753</v>
      </c>
      <c r="BB150" s="86">
        <v>-1.0315513610839844</v>
      </c>
      <c r="BC150" s="86">
        <v>-1.1069209575653076</v>
      </c>
      <c r="BD150" s="86">
        <v>-0.92671602964401245</v>
      </c>
      <c r="BE150" s="86">
        <v>-0.26212763786315918</v>
      </c>
      <c r="BF150" s="86">
        <v>-0.42101606726646423</v>
      </c>
      <c r="BG150" s="86">
        <v>-0.48236149549484253</v>
      </c>
      <c r="BH150" s="86">
        <v>-0.38732540607452393</v>
      </c>
      <c r="BI150" s="86">
        <v>-0.55197697877883911</v>
      </c>
      <c r="BJ150" s="86">
        <v>-0.56604146957397461</v>
      </c>
      <c r="BK150" s="86">
        <v>-0.44087943434715271</v>
      </c>
      <c r="BL150" s="86">
        <v>-0.43546134233474731</v>
      </c>
      <c r="BM150" s="86">
        <v>-0.21729280054569244</v>
      </c>
      <c r="BN150" s="86">
        <v>-0.68351441621780396</v>
      </c>
      <c r="BO150" s="86">
        <v>-0.63491779565811157</v>
      </c>
      <c r="BP150" s="86">
        <v>-0.86692363023757935</v>
      </c>
      <c r="BQ150" s="86">
        <v>-0.76676249504089355</v>
      </c>
      <c r="BR150" s="86">
        <v>-0.44063609838485718</v>
      </c>
      <c r="BS150" s="86">
        <v>-0.75477731227874756</v>
      </c>
      <c r="BT150" s="86">
        <v>-0.3911987841129303</v>
      </c>
      <c r="BU150" s="86">
        <v>-0.38118782639503479</v>
      </c>
      <c r="BV150" s="86">
        <v>-0.23714394867420197</v>
      </c>
      <c r="BW150" s="86">
        <v>-0.50235658884048462</v>
      </c>
      <c r="BX150" s="86">
        <v>-0.1391216516494751</v>
      </c>
      <c r="BY150" s="86">
        <v>-0.11361158639192581</v>
      </c>
      <c r="BZ150" s="86">
        <v>-0.48379302024841309</v>
      </c>
      <c r="CA150" s="86">
        <v>-0.54663276672363281</v>
      </c>
      <c r="CB150" s="86">
        <v>-0.37694951891899109</v>
      </c>
      <c r="CC150" s="86">
        <v>0.10536815971136093</v>
      </c>
      <c r="CD150" s="86">
        <v>-5.0340864807367325E-2</v>
      </c>
      <c r="CE150" s="86">
        <v>-0.10896696150302887</v>
      </c>
      <c r="CF150" s="86">
        <v>-1.3739490881562233E-2</v>
      </c>
      <c r="CG150" s="86">
        <v>-0.17864625155925751</v>
      </c>
      <c r="CH150" s="86">
        <v>-0.19897328317165375</v>
      </c>
      <c r="CI150" s="86">
        <v>-7.6823949813842773E-2</v>
      </c>
      <c r="CJ150" s="86">
        <v>-6.7420236766338348E-2</v>
      </c>
      <c r="CK150" s="86">
        <v>0.14987784624099731</v>
      </c>
      <c r="CL150" s="86">
        <v>-0.42147073149681091</v>
      </c>
      <c r="CM150" s="86">
        <v>-0.3959217369556427</v>
      </c>
      <c r="CN150" s="86">
        <v>-0.61275750398635864</v>
      </c>
      <c r="CO150" s="86">
        <v>-0.52250391244888306</v>
      </c>
      <c r="CP150" s="86">
        <v>-0.20681384205818176</v>
      </c>
      <c r="CQ150" s="86">
        <v>-0.52932482957839966</v>
      </c>
      <c r="CR150" s="86">
        <v>-0.11928620189428329</v>
      </c>
      <c r="CS150" s="86">
        <v>-2.6860756799578667E-2</v>
      </c>
      <c r="CT150" s="86">
        <v>0.14727945625782013</v>
      </c>
      <c r="CU150" s="86">
        <v>-0.11802298575639725</v>
      </c>
      <c r="CV150" s="86">
        <v>0.23173089325428009</v>
      </c>
      <c r="CW150" s="86">
        <v>0.26777744293212891</v>
      </c>
      <c r="CX150" s="86">
        <v>-0.10441728681325912</v>
      </c>
      <c r="CY150" s="86">
        <v>-0.15857885777950287</v>
      </c>
      <c r="CZ150" s="86">
        <v>3.8170777261257172E-3</v>
      </c>
      <c r="DA150" s="86">
        <v>0.47286394238471985</v>
      </c>
      <c r="DB150" s="86">
        <v>0.32033434510231018</v>
      </c>
      <c r="DC150" s="86">
        <v>0.26442757248878479</v>
      </c>
      <c r="DD150" s="86">
        <v>0.35984644293785095</v>
      </c>
      <c r="DE150" s="86">
        <v>0.1946844607591629</v>
      </c>
      <c r="DF150" s="86">
        <v>0.16809488832950592</v>
      </c>
      <c r="DG150" s="86">
        <v>0.28723153471946716</v>
      </c>
      <c r="DH150" s="86">
        <v>0.30062085390090942</v>
      </c>
      <c r="DI150" s="86">
        <v>0.51704847812652588</v>
      </c>
      <c r="DJ150" s="86">
        <v>-0.15942706167697906</v>
      </c>
      <c r="DK150" s="86">
        <v>-0.15692566335201263</v>
      </c>
      <c r="DL150" s="86">
        <v>-0.35859134793281555</v>
      </c>
      <c r="DM150" s="86">
        <v>-0.27824535965919495</v>
      </c>
      <c r="DN150" s="86">
        <v>2.7008412405848503E-2</v>
      </c>
      <c r="DO150" s="86">
        <v>-0.30387237668037415</v>
      </c>
      <c r="DP150" s="86">
        <v>0.15262636542320251</v>
      </c>
      <c r="DQ150" s="86">
        <v>0.32746630907058716</v>
      </c>
      <c r="DR150" s="86">
        <v>0.53170287609100342</v>
      </c>
      <c r="DS150" s="86">
        <v>0.26631063222885132</v>
      </c>
      <c r="DT150" s="86">
        <v>0.60258346796035767</v>
      </c>
      <c r="DU150" s="86">
        <v>0.64916646480560303</v>
      </c>
      <c r="DV150" s="86">
        <v>0.27495846152305603</v>
      </c>
      <c r="DW150" s="86">
        <v>0.22947503626346588</v>
      </c>
      <c r="DX150" s="86">
        <v>0.38458368182182312</v>
      </c>
      <c r="DY150" s="86">
        <v>1.0034694671630859</v>
      </c>
      <c r="DZ150" s="86">
        <v>0.85553044080734253</v>
      </c>
      <c r="EA150" s="86">
        <v>0.80355000495910645</v>
      </c>
      <c r="EB150" s="86">
        <v>0.89924520254135132</v>
      </c>
      <c r="EC150" s="86">
        <v>0.73371469974517822</v>
      </c>
      <c r="ED150" s="86">
        <v>0.69808304309844971</v>
      </c>
      <c r="EE150" s="86">
        <v>0.8128698468208313</v>
      </c>
      <c r="EF150" s="86">
        <v>0.83201372623443604</v>
      </c>
      <c r="EG150" s="86">
        <v>1.0471845865249634</v>
      </c>
      <c r="EH150" s="86">
        <v>0.21892236173152924</v>
      </c>
      <c r="EI150" s="86">
        <v>0.18814672529697418</v>
      </c>
      <c r="EJ150" s="86">
        <v>8.3841923624277115E-3</v>
      </c>
      <c r="EK150" s="86">
        <v>7.4425220489501953E-2</v>
      </c>
      <c r="EL150" s="86">
        <v>0.36461061239242554</v>
      </c>
      <c r="EM150" s="86">
        <v>2.1645171567797661E-2</v>
      </c>
      <c r="EN150" s="86">
        <v>0.54522490501403809</v>
      </c>
      <c r="EO150" s="86">
        <v>0.83905833959579468</v>
      </c>
      <c r="EP150" s="86">
        <v>1.0867491960525513</v>
      </c>
      <c r="EQ150" s="86">
        <v>0.8212273120880127</v>
      </c>
      <c r="ER150" s="86">
        <v>1.1380356550216675</v>
      </c>
      <c r="ES150" s="86">
        <v>1.1998316049575806</v>
      </c>
      <c r="ET150" s="86">
        <v>0.82271677255630493</v>
      </c>
      <c r="EU150" s="86">
        <v>0.78976321220397949</v>
      </c>
      <c r="EV150" s="86">
        <v>0.93435019254684448</v>
      </c>
      <c r="EW150" s="86">
        <v>45.150768280029297</v>
      </c>
      <c r="EX150" s="86">
        <v>45.262699127197266</v>
      </c>
      <c r="EY150" s="86">
        <v>45.112571716308594</v>
      </c>
      <c r="EZ150" s="86">
        <v>45.179180145263672</v>
      </c>
      <c r="FA150" s="86">
        <v>44.878402709960938</v>
      </c>
      <c r="FB150" s="86">
        <v>44.932308197021484</v>
      </c>
      <c r="FC150" s="86">
        <v>45.452465057373047</v>
      </c>
      <c r="FD150" s="86">
        <v>45.441780090332031</v>
      </c>
      <c r="FE150" s="86">
        <v>46.405174255371094</v>
      </c>
      <c r="FF150" s="86">
        <v>47.197536468505859</v>
      </c>
      <c r="FG150" s="86">
        <v>48.705184936523438</v>
      </c>
      <c r="FH150" s="86">
        <v>49.601039886474609</v>
      </c>
      <c r="FI150" s="86">
        <v>50.795864105224609</v>
      </c>
      <c r="FJ150" s="86">
        <v>50.212863922119141</v>
      </c>
      <c r="FK150" s="86">
        <v>48.729888916015625</v>
      </c>
      <c r="FL150" s="86">
        <v>48.442493438720703</v>
      </c>
      <c r="FM150" s="86">
        <v>47.148231506347656</v>
      </c>
      <c r="FN150" s="86">
        <v>46.741565704345703</v>
      </c>
      <c r="FO150" s="86">
        <v>45</v>
      </c>
      <c r="FP150" s="86">
        <v>43.853401184082031</v>
      </c>
      <c r="FQ150" s="86">
        <v>43.142429351806641</v>
      </c>
      <c r="FR150" s="86">
        <v>43.083290100097656</v>
      </c>
      <c r="FS150" s="86">
        <v>43.393791198730469</v>
      </c>
      <c r="FT150" s="86">
        <v>43.6744384765625</v>
      </c>
      <c r="FU150" s="86">
        <v>0.41042062640190125</v>
      </c>
      <c r="FV150" s="86">
        <v>0.52968579530715942</v>
      </c>
      <c r="FW150" s="86">
        <v>0.3984370231628418</v>
      </c>
      <c r="FX150" s="86">
        <v>102</v>
      </c>
      <c r="FY150" s="86">
        <v>1</v>
      </c>
    </row>
    <row r="151" spans="1:181" x14ac:dyDescent="0.25">
      <c r="A151" t="s">
        <v>186</v>
      </c>
      <c r="B151" t="s">
        <v>236</v>
      </c>
      <c r="C151" t="s">
        <v>2</v>
      </c>
      <c r="D151" t="s">
        <v>203</v>
      </c>
      <c r="E151" t="s">
        <v>240</v>
      </c>
      <c r="F151" t="s">
        <v>181</v>
      </c>
      <c r="G151" t="s">
        <v>1</v>
      </c>
      <c r="H151" s="86">
        <v>434</v>
      </c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6"/>
      <c r="CV151" s="86"/>
      <c r="CW151" s="86"/>
      <c r="CX151" s="86"/>
      <c r="CY151" s="86"/>
      <c r="CZ151" s="86"/>
      <c r="DA151" s="86"/>
      <c r="DB151" s="86"/>
      <c r="DC151" s="86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DS151" s="86"/>
      <c r="DT151" s="86"/>
      <c r="DU151" s="86"/>
      <c r="DV151" s="86"/>
      <c r="DW151" s="86"/>
      <c r="DX151" s="86"/>
      <c r="DY151" s="86"/>
      <c r="DZ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  <c r="EX151" s="86"/>
      <c r="EY151" s="86"/>
      <c r="EZ151" s="86"/>
      <c r="FA151" s="86"/>
      <c r="FB151" s="86"/>
      <c r="FC151" s="86"/>
      <c r="FD151" s="86"/>
      <c r="FE151" s="86"/>
      <c r="FF151" s="86"/>
      <c r="FG151" s="86"/>
      <c r="FH151" s="86"/>
      <c r="FI151" s="86"/>
      <c r="FJ151" s="86"/>
      <c r="FK151" s="86"/>
      <c r="FL151" s="86"/>
      <c r="FM151" s="86"/>
      <c r="FN151" s="86"/>
      <c r="FO151" s="86"/>
      <c r="FP151" s="86"/>
      <c r="FQ151" s="86"/>
      <c r="FR151" s="86"/>
      <c r="FS151" s="86"/>
      <c r="FT151" s="86"/>
      <c r="FU151" s="86"/>
      <c r="FV151" s="86"/>
      <c r="FW151" s="86"/>
      <c r="FX151" s="86">
        <v>21</v>
      </c>
      <c r="FY151" s="86">
        <v>0</v>
      </c>
    </row>
    <row r="152" spans="1:181" x14ac:dyDescent="0.25">
      <c r="A152" t="s">
        <v>186</v>
      </c>
      <c r="B152" t="s">
        <v>236</v>
      </c>
      <c r="C152" t="s">
        <v>2</v>
      </c>
      <c r="D152" t="s">
        <v>203</v>
      </c>
      <c r="E152" t="s">
        <v>240</v>
      </c>
      <c r="F152" t="s">
        <v>182</v>
      </c>
      <c r="G152" t="s">
        <v>1</v>
      </c>
      <c r="H152" s="86">
        <v>2541</v>
      </c>
      <c r="I152" s="86">
        <v>4.2753243446350098</v>
      </c>
      <c r="J152" s="86">
        <v>3.8925025463104248</v>
      </c>
      <c r="K152" s="86">
        <v>3.9976882934570313</v>
      </c>
      <c r="L152" s="86">
        <v>3.8869137763977051</v>
      </c>
      <c r="M152" s="86">
        <v>3.9443626403808594</v>
      </c>
      <c r="N152" s="86">
        <v>4.0843105316162109</v>
      </c>
      <c r="O152" s="86">
        <v>4.3717312812805176</v>
      </c>
      <c r="P152" s="86">
        <v>5.1526174545288086</v>
      </c>
      <c r="Q152" s="86">
        <v>4.9929094314575195</v>
      </c>
      <c r="R152" s="86">
        <v>4.7330718040466309</v>
      </c>
      <c r="S152" s="86">
        <v>4.807457447052002</v>
      </c>
      <c r="T152" s="86">
        <v>4.7321891784667969</v>
      </c>
      <c r="U152" s="86">
        <v>4.8030462265014648</v>
      </c>
      <c r="V152" s="86">
        <v>4.5739760398864746</v>
      </c>
      <c r="W152" s="86">
        <v>4.4085555076599121</v>
      </c>
      <c r="X152" s="86">
        <v>4.6039199829101563</v>
      </c>
      <c r="Y152" s="86">
        <v>4.882652759552002</v>
      </c>
      <c r="Z152" s="86">
        <v>5.5377693176269531</v>
      </c>
      <c r="AA152" s="86">
        <v>5.7430400848388672</v>
      </c>
      <c r="AB152" s="86">
        <v>5.7513928413391113</v>
      </c>
      <c r="AC152" s="86">
        <v>5.609917163848877</v>
      </c>
      <c r="AD152" s="86">
        <v>4.8483419418334961</v>
      </c>
      <c r="AE152" s="86">
        <v>4.5141115188598633</v>
      </c>
      <c r="AF152" s="86">
        <v>4.105433464050293</v>
      </c>
      <c r="AG152" s="86">
        <v>-0.26724624633789063</v>
      </c>
      <c r="AH152" s="86">
        <v>-0.35468029975891113</v>
      </c>
      <c r="AI152" s="86">
        <v>6.9823987782001495E-2</v>
      </c>
      <c r="AJ152" s="86">
        <v>-4.8395227640867233E-2</v>
      </c>
      <c r="AK152" s="86">
        <v>-0.2931036651134491</v>
      </c>
      <c r="AL152" s="86">
        <v>-0.25479951500892639</v>
      </c>
      <c r="AM152" s="86">
        <v>-0.67266589403152466</v>
      </c>
      <c r="AN152" s="86">
        <v>-0.56244605779647827</v>
      </c>
      <c r="AO152" s="86">
        <v>-0.28306999802589417</v>
      </c>
      <c r="AP152" s="86">
        <v>-0.48693084716796875</v>
      </c>
      <c r="AQ152" s="86">
        <v>-0.69644838571548462</v>
      </c>
      <c r="AR152" s="86">
        <v>-0.90885639190673828</v>
      </c>
      <c r="AS152" s="86">
        <v>-0.74677294492721558</v>
      </c>
      <c r="AT152" s="86">
        <v>-1.2481688261032104</v>
      </c>
      <c r="AU152" s="86">
        <v>-1.2011018991470337</v>
      </c>
      <c r="AV152" s="86">
        <v>-1.1096726655960083</v>
      </c>
      <c r="AW152" s="86">
        <v>-0.35598808526992798</v>
      </c>
      <c r="AX152" s="86">
        <v>-0.64781033992767334</v>
      </c>
      <c r="AY152" s="86">
        <v>-1.0372248888015747</v>
      </c>
      <c r="AZ152" s="86">
        <v>-0.80522090196609497</v>
      </c>
      <c r="BA152" s="86">
        <v>-1.0045109987258911</v>
      </c>
      <c r="BB152" s="86">
        <v>-1.2753591537475586</v>
      </c>
      <c r="BC152" s="86">
        <v>-1.1367170810699463</v>
      </c>
      <c r="BD152" s="86">
        <v>-0.80544590950012207</v>
      </c>
      <c r="BE152" s="86">
        <v>0.11910750716924667</v>
      </c>
      <c r="BF152" s="86">
        <v>1.9038364291191101E-2</v>
      </c>
      <c r="BG152" s="86">
        <v>0.41778230667114258</v>
      </c>
      <c r="BH152" s="86">
        <v>0.28475311398506165</v>
      </c>
      <c r="BI152" s="86">
        <v>4.8201806843280792E-2</v>
      </c>
      <c r="BJ152" s="86">
        <v>9.4927586615085602E-2</v>
      </c>
      <c r="BK152" s="86">
        <v>-0.28588134050369263</v>
      </c>
      <c r="BL152" s="86">
        <v>-0.18098741769790649</v>
      </c>
      <c r="BM152" s="86">
        <v>6.1826050281524658E-2</v>
      </c>
      <c r="BN152" s="86">
        <v>-0.13555485010147095</v>
      </c>
      <c r="BO152" s="86">
        <v>-0.29654517769813538</v>
      </c>
      <c r="BP152" s="86">
        <v>-0.51718348264694214</v>
      </c>
      <c r="BQ152" s="86">
        <v>-0.32771247625350952</v>
      </c>
      <c r="BR152" s="86">
        <v>-0.73987245559692383</v>
      </c>
      <c r="BS152" s="86">
        <v>-0.70168924331665039</v>
      </c>
      <c r="BT152" s="86">
        <v>-0.57815343141555786</v>
      </c>
      <c r="BU152" s="86">
        <v>5.9389065951108932E-2</v>
      </c>
      <c r="BV152" s="86">
        <v>-0.22804589569568634</v>
      </c>
      <c r="BW152" s="86">
        <v>-0.63287073373794556</v>
      </c>
      <c r="BX152" s="86">
        <v>-0.36964359879493713</v>
      </c>
      <c r="BY152" s="86">
        <v>-0.54078006744384766</v>
      </c>
      <c r="BZ152" s="86">
        <v>-0.87769120931625366</v>
      </c>
      <c r="CA152" s="86">
        <v>-0.73482018709182739</v>
      </c>
      <c r="CB152" s="86">
        <v>-0.44816002249717712</v>
      </c>
      <c r="CC152" s="86">
        <v>0.38669493794441223</v>
      </c>
      <c r="CD152" s="86">
        <v>0.27787476778030396</v>
      </c>
      <c r="CE152" s="86">
        <v>0.65877717733383179</v>
      </c>
      <c r="CF152" s="86">
        <v>0.51549065113067627</v>
      </c>
      <c r="CG152" s="86">
        <v>0.28458893299102783</v>
      </c>
      <c r="CH152" s="86">
        <v>0.33714750409126282</v>
      </c>
      <c r="CI152" s="86">
        <v>-1.7995525151491165E-2</v>
      </c>
      <c r="CJ152" s="86">
        <v>8.3209700882434845E-2</v>
      </c>
      <c r="CK152" s="86">
        <v>0.30070000886917114</v>
      </c>
      <c r="CL152" s="86">
        <v>0.10780707746744156</v>
      </c>
      <c r="CM152" s="86">
        <v>-1.957344077527523E-2</v>
      </c>
      <c r="CN152" s="86">
        <v>-0.24591206014156342</v>
      </c>
      <c r="CO152" s="86">
        <v>-3.7472471594810486E-2</v>
      </c>
      <c r="CP152" s="86">
        <v>-0.38782799243927002</v>
      </c>
      <c r="CQ152" s="86">
        <v>-0.35579755902290344</v>
      </c>
      <c r="CR152" s="86">
        <v>-0.21002477407455444</v>
      </c>
      <c r="CS152" s="86">
        <v>0.34707802534103394</v>
      </c>
      <c r="CT152" s="86">
        <v>6.2681697309017181E-2</v>
      </c>
      <c r="CU152" s="86">
        <v>-0.35281631350517273</v>
      </c>
      <c r="CV152" s="86">
        <v>-6.7964047193527222E-2</v>
      </c>
      <c r="CW152" s="86">
        <v>-0.21960142254829407</v>
      </c>
      <c r="CX152" s="86">
        <v>-0.60226762294769287</v>
      </c>
      <c r="CY152" s="86">
        <v>-0.45646762847900391</v>
      </c>
      <c r="CZ152" s="86">
        <v>-0.20070488750934601</v>
      </c>
      <c r="DA152" s="86">
        <v>0.65428239107131958</v>
      </c>
      <c r="DB152" s="86">
        <v>0.53671115636825562</v>
      </c>
      <c r="DC152" s="86">
        <v>0.899772047996521</v>
      </c>
      <c r="DD152" s="86">
        <v>0.74622815847396851</v>
      </c>
      <c r="DE152" s="86">
        <v>0.52097606658935547</v>
      </c>
      <c r="DF152" s="86">
        <v>0.57936739921569824</v>
      </c>
      <c r="DG152" s="86">
        <v>0.2498902827501297</v>
      </c>
      <c r="DH152" s="86">
        <v>0.34740680456161499</v>
      </c>
      <c r="DI152" s="86">
        <v>0.53957396745681763</v>
      </c>
      <c r="DJ152" s="86">
        <v>0.35116901993751526</v>
      </c>
      <c r="DK152" s="86">
        <v>0.25739830732345581</v>
      </c>
      <c r="DL152" s="86">
        <v>2.5359386578202248E-2</v>
      </c>
      <c r="DM152" s="86">
        <v>0.25276753306388855</v>
      </c>
      <c r="DN152" s="86">
        <v>-3.5783514380455017E-2</v>
      </c>
      <c r="DO152" s="86">
        <v>-9.9058924242854118E-3</v>
      </c>
      <c r="DP152" s="86">
        <v>0.15810386836528778</v>
      </c>
      <c r="DQ152" s="86">
        <v>0.63476699590682983</v>
      </c>
      <c r="DR152" s="86">
        <v>0.3534092903137207</v>
      </c>
      <c r="DS152" s="86">
        <v>-7.2761893272399902E-2</v>
      </c>
      <c r="DT152" s="86">
        <v>0.2337154895067215</v>
      </c>
      <c r="DU152" s="86">
        <v>0.10157723724842072</v>
      </c>
      <c r="DV152" s="86">
        <v>-0.32684403657913208</v>
      </c>
      <c r="DW152" s="86">
        <v>-0.17811505496501923</v>
      </c>
      <c r="DX152" s="86">
        <v>4.6750247478485107E-2</v>
      </c>
      <c r="DY152" s="86">
        <v>1.0406361818313599</v>
      </c>
      <c r="DZ152" s="86">
        <v>0.91042983531951904</v>
      </c>
      <c r="EA152" s="86">
        <v>1.2477303743362427</v>
      </c>
      <c r="EB152" s="86">
        <v>1.0793765783309937</v>
      </c>
      <c r="EC152" s="86">
        <v>0.86228150129318237</v>
      </c>
      <c r="ED152" s="86">
        <v>0.92909449338912964</v>
      </c>
      <c r="EE152" s="86">
        <v>0.63667482137680054</v>
      </c>
      <c r="EF152" s="86">
        <v>0.72886550426483154</v>
      </c>
      <c r="EG152" s="86">
        <v>0.88447004556655884</v>
      </c>
      <c r="EH152" s="86">
        <v>0.70254498720169067</v>
      </c>
      <c r="EI152" s="86">
        <v>0.65730148553848267</v>
      </c>
      <c r="EJ152" s="86">
        <v>0.41703227162361145</v>
      </c>
      <c r="EK152" s="86">
        <v>0.67182803153991699</v>
      </c>
      <c r="EL152" s="86">
        <v>0.47251281142234802</v>
      </c>
      <c r="EM152" s="86">
        <v>0.48950675129890442</v>
      </c>
      <c r="EN152" s="86">
        <v>0.68962317705154419</v>
      </c>
      <c r="EO152" s="86">
        <v>1.0501441955566406</v>
      </c>
      <c r="EP152" s="86">
        <v>0.7731737494468689</v>
      </c>
      <c r="EQ152" s="86">
        <v>0.33159220218658447</v>
      </c>
      <c r="ER152" s="86">
        <v>0.66929280757904053</v>
      </c>
      <c r="ES152" s="86">
        <v>0.56530821323394775</v>
      </c>
      <c r="ET152" s="86">
        <v>7.082386314868927E-2</v>
      </c>
      <c r="EU152" s="86">
        <v>0.22378183901309967</v>
      </c>
      <c r="EV152" s="86">
        <v>0.40403616428375244</v>
      </c>
      <c r="EW152" s="86">
        <v>41.438629150390625</v>
      </c>
      <c r="EX152" s="86">
        <v>41.078289031982422</v>
      </c>
      <c r="EY152" s="86">
        <v>41.044479370117188</v>
      </c>
      <c r="EZ152" s="86">
        <v>41.312625885009766</v>
      </c>
      <c r="FA152" s="86">
        <v>41.023815155029297</v>
      </c>
      <c r="FB152" s="86">
        <v>41.021839141845703</v>
      </c>
      <c r="FC152" s="86">
        <v>41.633312225341797</v>
      </c>
      <c r="FD152" s="86">
        <v>41.722358703613281</v>
      </c>
      <c r="FE152" s="86">
        <v>42.958629608154297</v>
      </c>
      <c r="FF152" s="86">
        <v>44.174827575683594</v>
      </c>
      <c r="FG152" s="86">
        <v>45.916790008544922</v>
      </c>
      <c r="FH152" s="86">
        <v>46.633647918701172</v>
      </c>
      <c r="FI152" s="86">
        <v>48.984123229980469</v>
      </c>
      <c r="FJ152" s="86">
        <v>49.980190277099609</v>
      </c>
      <c r="FK152" s="86">
        <v>49.540191650390625</v>
      </c>
      <c r="FL152" s="86">
        <v>48.579238891601563</v>
      </c>
      <c r="FM152" s="86">
        <v>46.687854766845703</v>
      </c>
      <c r="FN152" s="86">
        <v>46.797531127929688</v>
      </c>
      <c r="FO152" s="86">
        <v>46.530349731445313</v>
      </c>
      <c r="FP152" s="86">
        <v>45.483467102050781</v>
      </c>
      <c r="FQ152" s="86">
        <v>44.535053253173828</v>
      </c>
      <c r="FR152" s="86">
        <v>44.039691925048828</v>
      </c>
      <c r="FS152" s="86">
        <v>44.288772583007813</v>
      </c>
      <c r="FT152" s="86">
        <v>44.690605163574219</v>
      </c>
      <c r="FU152" s="86">
        <v>0.24658474326133728</v>
      </c>
      <c r="FV152" s="86">
        <v>0.34466692805290222</v>
      </c>
      <c r="FW152" s="86">
        <v>0.24864095449447632</v>
      </c>
      <c r="FX152" s="86">
        <v>175</v>
      </c>
      <c r="FY152" s="86">
        <v>1</v>
      </c>
    </row>
    <row r="153" spans="1:181" x14ac:dyDescent="0.25">
      <c r="A153" t="s">
        <v>186</v>
      </c>
      <c r="B153" t="s">
        <v>236</v>
      </c>
      <c r="C153" t="s">
        <v>2</v>
      </c>
      <c r="D153" t="s">
        <v>203</v>
      </c>
      <c r="E153" t="s">
        <v>240</v>
      </c>
      <c r="F153" t="s">
        <v>183</v>
      </c>
      <c r="G153" t="s">
        <v>1</v>
      </c>
      <c r="H153" s="86">
        <v>3078</v>
      </c>
      <c r="I153" s="86">
        <v>5.7707633972167969</v>
      </c>
      <c r="J153" s="86">
        <v>5.8064970970153809</v>
      </c>
      <c r="K153" s="86">
        <v>5.603447437286377</v>
      </c>
      <c r="L153" s="86">
        <v>5.8207144737243652</v>
      </c>
      <c r="M153" s="86">
        <v>6.3268227577209473</v>
      </c>
      <c r="N153" s="86">
        <v>6.183934211730957</v>
      </c>
      <c r="O153" s="86">
        <v>6.5819239616394043</v>
      </c>
      <c r="P153" s="86">
        <v>6.7889342308044434</v>
      </c>
      <c r="Q153" s="86">
        <v>5.8246212005615234</v>
      </c>
      <c r="R153" s="86">
        <v>5.3934259414672852</v>
      </c>
      <c r="S153" s="86">
        <v>5.4876818656921387</v>
      </c>
      <c r="T153" s="86">
        <v>5.5166149139404297</v>
      </c>
      <c r="U153" s="86">
        <v>5.570836067199707</v>
      </c>
      <c r="V153" s="86">
        <v>5.5990762710571289</v>
      </c>
      <c r="W153" s="86">
        <v>5.3173980712890625</v>
      </c>
      <c r="X153" s="86">
        <v>5.6432304382324219</v>
      </c>
      <c r="Y153" s="86">
        <v>5.2235813140869141</v>
      </c>
      <c r="Z153" s="86">
        <v>6.0266780853271484</v>
      </c>
      <c r="AA153" s="86">
        <v>6.8332247734069824</v>
      </c>
      <c r="AB153" s="86">
        <v>6.7022824287414551</v>
      </c>
      <c r="AC153" s="86">
        <v>6.9171490669250488</v>
      </c>
      <c r="AD153" s="86">
        <v>6.7257957458496094</v>
      </c>
      <c r="AE153" s="86">
        <v>6.1757540702819824</v>
      </c>
      <c r="AF153" s="86">
        <v>6.0421733856201172</v>
      </c>
      <c r="AG153" s="86">
        <v>-2.5821378231048584</v>
      </c>
      <c r="AH153" s="86">
        <v>-2.814906120300293</v>
      </c>
      <c r="AI153" s="86">
        <v>-2.5308325290679932</v>
      </c>
      <c r="AJ153" s="86">
        <v>-2.3328628540039063</v>
      </c>
      <c r="AK153" s="86">
        <v>-1.4688915014266968</v>
      </c>
      <c r="AL153" s="86">
        <v>-2.1024408340454102</v>
      </c>
      <c r="AM153" s="86">
        <v>-2.6290287971496582</v>
      </c>
      <c r="AN153" s="86">
        <v>-2.7310807704925537</v>
      </c>
      <c r="AO153" s="86">
        <v>-2.5226294994354248</v>
      </c>
      <c r="AP153" s="86">
        <v>-2.930018424987793</v>
      </c>
      <c r="AQ153" s="86">
        <v>-2.649369478225708</v>
      </c>
      <c r="AR153" s="86">
        <v>-2.1351239681243896</v>
      </c>
      <c r="AS153" s="86">
        <v>-2.1470370292663574</v>
      </c>
      <c r="AT153" s="86">
        <v>-1.3222775459289551</v>
      </c>
      <c r="AU153" s="86">
        <v>-1.4021110534667969</v>
      </c>
      <c r="AV153" s="86">
        <v>-1.4696153402328491</v>
      </c>
      <c r="AW153" s="86">
        <v>-2.0599613189697266</v>
      </c>
      <c r="AX153" s="86">
        <v>-2.6215412616729736</v>
      </c>
      <c r="AY153" s="86">
        <v>-2.8700442314147949</v>
      </c>
      <c r="AZ153" s="86">
        <v>-3.262810230255127</v>
      </c>
      <c r="BA153" s="86">
        <v>-2.914945125579834</v>
      </c>
      <c r="BB153" s="86">
        <v>-2.7941389083862305</v>
      </c>
      <c r="BC153" s="86">
        <v>-3.2104654312133789</v>
      </c>
      <c r="BD153" s="86">
        <v>-2.6590738296508789</v>
      </c>
      <c r="BE153" s="86">
        <v>-1.199018120765686</v>
      </c>
      <c r="BF153" s="86">
        <v>-1.4405169486999512</v>
      </c>
      <c r="BG153" s="86">
        <v>-1.1778202056884766</v>
      </c>
      <c r="BH153" s="86">
        <v>-0.96957439184188843</v>
      </c>
      <c r="BI153" s="86">
        <v>-0.22627910971641541</v>
      </c>
      <c r="BJ153" s="86">
        <v>-0.85364437103271484</v>
      </c>
      <c r="BK153" s="86">
        <v>-1.4049463272094727</v>
      </c>
      <c r="BL153" s="86">
        <v>-1.6666536331176758</v>
      </c>
      <c r="BM153" s="86">
        <v>-1.4866440296173096</v>
      </c>
      <c r="BN153" s="86">
        <v>-1.8939448595046997</v>
      </c>
      <c r="BO153" s="86">
        <v>-1.5463266372680664</v>
      </c>
      <c r="BP153" s="86">
        <v>-1.1763955354690552</v>
      </c>
      <c r="BQ153" s="86">
        <v>-1.1424978971481323</v>
      </c>
      <c r="BR153" s="86">
        <v>-0.35879799723625183</v>
      </c>
      <c r="BS153" s="86">
        <v>-0.44574618339538574</v>
      </c>
      <c r="BT153" s="86">
        <v>-0.49104434251785278</v>
      </c>
      <c r="BU153" s="86">
        <v>-1.1958901882171631</v>
      </c>
      <c r="BV153" s="86">
        <v>-1.5282971858978271</v>
      </c>
      <c r="BW153" s="86">
        <v>-1.6743216514587402</v>
      </c>
      <c r="BX153" s="86">
        <v>-2.0430634021759033</v>
      </c>
      <c r="BY153" s="86">
        <v>-1.5537228584289551</v>
      </c>
      <c r="BZ153" s="86">
        <v>-1.4602077007293701</v>
      </c>
      <c r="CA153" s="86">
        <v>-1.8609623908996582</v>
      </c>
      <c r="CB153" s="86">
        <v>-1.3100732564926147</v>
      </c>
      <c r="CC153" s="86">
        <v>-0.24107363820075989</v>
      </c>
      <c r="CD153" s="86">
        <v>-0.48861917853355408</v>
      </c>
      <c r="CE153" s="86">
        <v>-0.24072809517383575</v>
      </c>
      <c r="CF153" s="86">
        <v>-2.5364838540554047E-2</v>
      </c>
      <c r="CG153" s="86">
        <v>0.6343504786491394</v>
      </c>
      <c r="CH153" s="86">
        <v>1.1268280446529388E-2</v>
      </c>
      <c r="CI153" s="86">
        <v>-0.55715060234069824</v>
      </c>
      <c r="CJ153" s="86">
        <v>-0.92943453788757324</v>
      </c>
      <c r="CK153" s="86">
        <v>-0.76912379264831543</v>
      </c>
      <c r="CL153" s="86">
        <v>-1.176363468170166</v>
      </c>
      <c r="CM153" s="86">
        <v>-0.78236258029937744</v>
      </c>
      <c r="CN153" s="86">
        <v>-0.51238322257995605</v>
      </c>
      <c r="CO153" s="86">
        <v>-0.44675716757774353</v>
      </c>
      <c r="CP153" s="86">
        <v>0.30850505828857422</v>
      </c>
      <c r="CQ153" s="86">
        <v>0.21662917733192444</v>
      </c>
      <c r="CR153" s="86">
        <v>0.1867109090089798</v>
      </c>
      <c r="CS153" s="86">
        <v>-0.59743720293045044</v>
      </c>
      <c r="CT153" s="86">
        <v>-0.77111965417861938</v>
      </c>
      <c r="CU153" s="86">
        <v>-0.84616780281066895</v>
      </c>
      <c r="CV153" s="86">
        <v>-1.1982706785202026</v>
      </c>
      <c r="CW153" s="86">
        <v>-0.61094433069229126</v>
      </c>
      <c r="CX153" s="86">
        <v>-0.53633111715316772</v>
      </c>
      <c r="CY153" s="86">
        <v>-0.92630070447921753</v>
      </c>
      <c r="CZ153" s="86">
        <v>-0.3757595419883728</v>
      </c>
      <c r="DA153" s="86">
        <v>0.71687084436416626</v>
      </c>
      <c r="DB153" s="86">
        <v>0.46327859163284302</v>
      </c>
      <c r="DC153" s="86">
        <v>0.69636404514312744</v>
      </c>
      <c r="DD153" s="86">
        <v>0.91884469985961914</v>
      </c>
      <c r="DE153" s="86">
        <v>1.4949800968170166</v>
      </c>
      <c r="DF153" s="86">
        <v>0.87618094682693481</v>
      </c>
      <c r="DG153" s="86">
        <v>0.29064518213272095</v>
      </c>
      <c r="DH153" s="86">
        <v>-0.19221548736095428</v>
      </c>
      <c r="DI153" s="86">
        <v>-5.1603499799966812E-2</v>
      </c>
      <c r="DJ153" s="86">
        <v>-0.45878204703330994</v>
      </c>
      <c r="DK153" s="86">
        <v>-1.8398486077785492E-2</v>
      </c>
      <c r="DL153" s="86">
        <v>0.15162912011146545</v>
      </c>
      <c r="DM153" s="86">
        <v>0.24898353219032288</v>
      </c>
      <c r="DN153" s="86">
        <v>0.97580808401107788</v>
      </c>
      <c r="DO153" s="86">
        <v>0.87900453805923462</v>
      </c>
      <c r="DP153" s="86">
        <v>0.86446619033813477</v>
      </c>
      <c r="DQ153" s="86">
        <v>1.0157742071896791E-3</v>
      </c>
      <c r="DR153" s="86">
        <v>-1.3942158780992031E-2</v>
      </c>
      <c r="DS153" s="86">
        <v>-1.8014011904597282E-2</v>
      </c>
      <c r="DT153" s="86">
        <v>-0.35347786545753479</v>
      </c>
      <c r="DU153" s="86">
        <v>0.33183416724205017</v>
      </c>
      <c r="DV153" s="86">
        <v>0.38754552602767944</v>
      </c>
      <c r="DW153" s="86">
        <v>8.3609670400619507E-3</v>
      </c>
      <c r="DX153" s="86">
        <v>0.55855417251586914</v>
      </c>
      <c r="DY153" s="86">
        <v>2.0999906063079834</v>
      </c>
      <c r="DZ153" s="86">
        <v>1.8376678228378296</v>
      </c>
      <c r="EA153" s="86">
        <v>2.0493762493133545</v>
      </c>
      <c r="EB153" s="86">
        <v>2.2821333408355713</v>
      </c>
      <c r="EC153" s="86">
        <v>2.7375924587249756</v>
      </c>
      <c r="ED153" s="86">
        <v>2.1249773502349854</v>
      </c>
      <c r="EE153" s="86">
        <v>1.5147275924682617</v>
      </c>
      <c r="EF153" s="86">
        <v>0.872211754322052</v>
      </c>
      <c r="EG153" s="86">
        <v>0.98438185453414917</v>
      </c>
      <c r="EH153" s="86">
        <v>0.57729154825210571</v>
      </c>
      <c r="EI153" s="86">
        <v>1.0846443176269531</v>
      </c>
      <c r="EJ153" s="86">
        <v>1.1103575229644775</v>
      </c>
      <c r="EK153" s="86">
        <v>1.2535226345062256</v>
      </c>
      <c r="EL153" s="86">
        <v>1.9392876625061035</v>
      </c>
      <c r="EM153" s="86">
        <v>1.835369348526001</v>
      </c>
      <c r="EN153" s="86">
        <v>1.8430371284484863</v>
      </c>
      <c r="EO153" s="86">
        <v>0.86508685350418091</v>
      </c>
      <c r="EP153" s="86">
        <v>1.0793018341064453</v>
      </c>
      <c r="EQ153" s="86">
        <v>1.1777085065841675</v>
      </c>
      <c r="ER153" s="86">
        <v>0.8662688136100769</v>
      </c>
      <c r="ES153" s="86">
        <v>1.693056583404541</v>
      </c>
      <c r="ET153" s="86">
        <v>1.721476674079895</v>
      </c>
      <c r="EU153" s="86">
        <v>1.3578640222549438</v>
      </c>
      <c r="EV153" s="86">
        <v>1.9075548648834229</v>
      </c>
      <c r="EW153" s="86">
        <v>39.654155731201172</v>
      </c>
      <c r="EX153" s="86">
        <v>38.812240600585938</v>
      </c>
      <c r="EY153" s="86">
        <v>38.212211608886719</v>
      </c>
      <c r="EZ153" s="86">
        <v>37.932571411132813</v>
      </c>
      <c r="FA153" s="86">
        <v>38.115478515625</v>
      </c>
      <c r="FB153" s="86">
        <v>37.835819244384766</v>
      </c>
      <c r="FC153" s="86">
        <v>38.258022308349609</v>
      </c>
      <c r="FD153" s="86">
        <v>39.492813110351563</v>
      </c>
      <c r="FE153" s="86">
        <v>41.344657897949219</v>
      </c>
      <c r="FF153" s="86">
        <v>43.862865447998047</v>
      </c>
      <c r="FG153" s="86">
        <v>46.623607635498047</v>
      </c>
      <c r="FH153" s="86">
        <v>48.299171447753906</v>
      </c>
      <c r="FI153" s="86">
        <v>49.44586181640625</v>
      </c>
      <c r="FJ153" s="86">
        <v>49.763442993164063</v>
      </c>
      <c r="FK153" s="86">
        <v>50.135982513427734</v>
      </c>
      <c r="FL153" s="86">
        <v>50.432060241699219</v>
      </c>
      <c r="FM153" s="86">
        <v>49.112049102783203</v>
      </c>
      <c r="FN153" s="86">
        <v>48.290412902832031</v>
      </c>
      <c r="FO153" s="86">
        <v>47.120082855224609</v>
      </c>
      <c r="FP153" s="86">
        <v>45.967308044433594</v>
      </c>
      <c r="FQ153" s="86">
        <v>45.609268188476563</v>
      </c>
      <c r="FR153" s="86">
        <v>46.625026702880859</v>
      </c>
      <c r="FS153" s="86">
        <v>46.547916412353516</v>
      </c>
      <c r="FT153" s="86">
        <v>45.855445861816406</v>
      </c>
      <c r="FU153" s="86">
        <v>0.99900013208389282</v>
      </c>
      <c r="FV153" s="86">
        <v>1.0595773458480835</v>
      </c>
      <c r="FW153" s="86">
        <v>1.0119459629058838</v>
      </c>
      <c r="FX153" s="86">
        <v>146</v>
      </c>
      <c r="FY153" s="86">
        <v>1</v>
      </c>
    </row>
    <row r="154" spans="1:181" x14ac:dyDescent="0.25">
      <c r="A154" t="s">
        <v>186</v>
      </c>
      <c r="B154" t="s">
        <v>236</v>
      </c>
      <c r="C154" t="s">
        <v>2</v>
      </c>
      <c r="D154" t="s">
        <v>203</v>
      </c>
      <c r="E154" t="s">
        <v>240</v>
      </c>
      <c r="F154" t="s">
        <v>184</v>
      </c>
      <c r="G154" t="s">
        <v>1</v>
      </c>
      <c r="H154" s="86">
        <v>2088</v>
      </c>
      <c r="I154" s="86">
        <v>4.637883186340332</v>
      </c>
      <c r="J154" s="86">
        <v>4.5364880561828613</v>
      </c>
      <c r="K154" s="86">
        <v>4.3475604057312012</v>
      </c>
      <c r="L154" s="86">
        <v>4.3767709732055664</v>
      </c>
      <c r="M154" s="86">
        <v>4.4721150398254395</v>
      </c>
      <c r="N154" s="86">
        <v>4.7043423652648926</v>
      </c>
      <c r="O154" s="86">
        <v>5.8540558815002441</v>
      </c>
      <c r="P154" s="86">
        <v>6.317044734954834</v>
      </c>
      <c r="Q154" s="86">
        <v>5.5827045440673828</v>
      </c>
      <c r="R154" s="86">
        <v>5.4885525703430176</v>
      </c>
      <c r="S154" s="86">
        <v>5.538142204284668</v>
      </c>
      <c r="T154" s="86">
        <v>4.740135669708252</v>
      </c>
      <c r="U154" s="86">
        <v>5.21429443359375</v>
      </c>
      <c r="V154" s="86">
        <v>5.5644807815551758</v>
      </c>
      <c r="W154" s="86">
        <v>5.1496930122375488</v>
      </c>
      <c r="X154" s="86">
        <v>5.1795125007629395</v>
      </c>
      <c r="Y154" s="86">
        <v>5.1856589317321777</v>
      </c>
      <c r="Z154" s="86">
        <v>5.982490062713623</v>
      </c>
      <c r="AA154" s="86">
        <v>6.3450655937194824</v>
      </c>
      <c r="AB154" s="86">
        <v>5.7942385673522949</v>
      </c>
      <c r="AC154" s="86">
        <v>5.5348763465881348</v>
      </c>
      <c r="AD154" s="86">
        <v>5.7447733879089355</v>
      </c>
      <c r="AE154" s="86">
        <v>5.2215938568115234</v>
      </c>
      <c r="AF154" s="86">
        <v>4.5281352996826172</v>
      </c>
      <c r="AG154" s="86">
        <v>-1.300273060798645</v>
      </c>
      <c r="AH154" s="86">
        <v>-1.0056350231170654</v>
      </c>
      <c r="AI154" s="86">
        <v>-1.1337095499038696</v>
      </c>
      <c r="AJ154" s="86">
        <v>-1.1474068164825439</v>
      </c>
      <c r="AK154" s="86">
        <v>-1.1415936946868896</v>
      </c>
      <c r="AL154" s="86">
        <v>-1.2172478437423706</v>
      </c>
      <c r="AM154" s="86">
        <v>-1.1841615438461304</v>
      </c>
      <c r="AN154" s="86">
        <v>-1.0826431512832642</v>
      </c>
      <c r="AO154" s="86">
        <v>-1.8772429227828979</v>
      </c>
      <c r="AP154" s="86">
        <v>-1.8435174226760864</v>
      </c>
      <c r="AQ154" s="86">
        <v>-0.89693933725357056</v>
      </c>
      <c r="AR154" s="86">
        <v>-2.0462985038757324</v>
      </c>
      <c r="AS154" s="86">
        <v>-1.4077459573745728</v>
      </c>
      <c r="AT154" s="86">
        <v>-1.0026662349700928</v>
      </c>
      <c r="AU154" s="86">
        <v>-1.1439979076385498</v>
      </c>
      <c r="AV154" s="86">
        <v>-1.1871172189712524</v>
      </c>
      <c r="AW154" s="86">
        <v>-1.4567463397979736</v>
      </c>
      <c r="AX154" s="86">
        <v>-0.8924938440322876</v>
      </c>
      <c r="AY154" s="86">
        <v>-0.4742271900177002</v>
      </c>
      <c r="AZ154" s="86">
        <v>-0.63160765171051025</v>
      </c>
      <c r="BA154" s="86">
        <v>-0.8647797703742981</v>
      </c>
      <c r="BB154" s="86">
        <v>-1.1067709922790527</v>
      </c>
      <c r="BC154" s="86">
        <v>-1.0989634990692139</v>
      </c>
      <c r="BD154" s="86">
        <v>-1.7269988059997559</v>
      </c>
      <c r="BE154" s="86">
        <v>-0.84590518474578857</v>
      </c>
      <c r="BF154" s="86">
        <v>-0.5914263129234314</v>
      </c>
      <c r="BG154" s="86">
        <v>-0.73909121751785278</v>
      </c>
      <c r="BH154" s="86">
        <v>-0.72886765003204346</v>
      </c>
      <c r="BI154" s="86">
        <v>-0.73050755262374878</v>
      </c>
      <c r="BJ154" s="86">
        <v>-0.78310149908065796</v>
      </c>
      <c r="BK154" s="86">
        <v>-0.55893188714981079</v>
      </c>
      <c r="BL154" s="86">
        <v>-0.50254958868026733</v>
      </c>
      <c r="BM154" s="86">
        <v>-1.4120798110961914</v>
      </c>
      <c r="BN154" s="86">
        <v>-1.3366615772247314</v>
      </c>
      <c r="BO154" s="86">
        <v>-0.4315667450428009</v>
      </c>
      <c r="BP154" s="86">
        <v>-1.4994957447052002</v>
      </c>
      <c r="BQ154" s="86">
        <v>-0.9305795431137085</v>
      </c>
      <c r="BR154" s="86">
        <v>-0.46495020389556885</v>
      </c>
      <c r="BS154" s="86">
        <v>-0.66750437021255493</v>
      </c>
      <c r="BT154" s="86">
        <v>-0.7045789361000061</v>
      </c>
      <c r="BU154" s="86">
        <v>-0.90206903219223022</v>
      </c>
      <c r="BV154" s="86">
        <v>-0.38234332203865051</v>
      </c>
      <c r="BW154" s="86">
        <v>0.15360681712627411</v>
      </c>
      <c r="BX154" s="86">
        <v>-8.5593841969966888E-2</v>
      </c>
      <c r="BY154" s="86">
        <v>-0.31382903456687927</v>
      </c>
      <c r="BZ154" s="86">
        <v>-0.55399948358535767</v>
      </c>
      <c r="CA154" s="86">
        <v>-0.57500869035720825</v>
      </c>
      <c r="CB154" s="86">
        <v>-1.215324878692627</v>
      </c>
      <c r="CC154" s="86">
        <v>-0.53121143579483032</v>
      </c>
      <c r="CD154" s="86">
        <v>-0.30454662442207336</v>
      </c>
      <c r="CE154" s="86">
        <v>-0.46577978134155273</v>
      </c>
      <c r="CF154" s="86">
        <v>-0.43898871541023254</v>
      </c>
      <c r="CG154" s="86">
        <v>-0.44579046964645386</v>
      </c>
      <c r="CH154" s="86">
        <v>-0.48241299390792847</v>
      </c>
      <c r="CI154" s="86">
        <v>-0.12589971721172333</v>
      </c>
      <c r="CJ154" s="86">
        <v>-0.10077852010726929</v>
      </c>
      <c r="CK154" s="86">
        <v>-1.0899093151092529</v>
      </c>
      <c r="CL154" s="86">
        <v>-0.98561477661132813</v>
      </c>
      <c r="CM154" s="86">
        <v>-0.10925109684467316</v>
      </c>
      <c r="CN154" s="86">
        <v>-1.1207818984985352</v>
      </c>
      <c r="CO154" s="86">
        <v>-0.60009551048278809</v>
      </c>
      <c r="CP154" s="86">
        <v>-9.2529721558094025E-2</v>
      </c>
      <c r="CQ154" s="86">
        <v>-0.33748641610145569</v>
      </c>
      <c r="CR154" s="86">
        <v>-0.37037438154220581</v>
      </c>
      <c r="CS154" s="86">
        <v>-0.51790124177932739</v>
      </c>
      <c r="CT154" s="86">
        <v>-2.9014637693762779E-2</v>
      </c>
      <c r="CU154" s="86">
        <v>0.58844274282455444</v>
      </c>
      <c r="CV154" s="86">
        <v>0.29257366061210632</v>
      </c>
      <c r="CW154" s="86">
        <v>6.7757770419120789E-2</v>
      </c>
      <c r="CX154" s="86">
        <v>-0.17115156352519989</v>
      </c>
      <c r="CY154" s="86">
        <v>-0.21211914718151093</v>
      </c>
      <c r="CZ154" s="86">
        <v>-0.86094117164611816</v>
      </c>
      <c r="DA154" s="86">
        <v>-0.21651765704154968</v>
      </c>
      <c r="DB154" s="86">
        <v>-1.7666943371295929E-2</v>
      </c>
      <c r="DC154" s="86">
        <v>-0.19246833026409149</v>
      </c>
      <c r="DD154" s="86">
        <v>-0.14910978078842163</v>
      </c>
      <c r="DE154" s="86">
        <v>-0.16107340157032013</v>
      </c>
      <c r="DF154" s="86">
        <v>-0.18172451853752136</v>
      </c>
      <c r="DG154" s="86">
        <v>0.30713242292404175</v>
      </c>
      <c r="DH154" s="86">
        <v>0.30099251866340637</v>
      </c>
      <c r="DI154" s="86">
        <v>-0.76773875951766968</v>
      </c>
      <c r="DJ154" s="86">
        <v>-0.6345679759979248</v>
      </c>
      <c r="DK154" s="86">
        <v>0.21306455135345459</v>
      </c>
      <c r="DL154" s="86">
        <v>-0.74206805229187012</v>
      </c>
      <c r="DM154" s="86">
        <v>-0.26961147785186768</v>
      </c>
      <c r="DN154" s="86">
        <v>0.2798907458782196</v>
      </c>
      <c r="DO154" s="86">
        <v>-7.4684633873403072E-3</v>
      </c>
      <c r="DP154" s="86">
        <v>-3.6169853061437607E-2</v>
      </c>
      <c r="DQ154" s="86">
        <v>-0.13373342156410217</v>
      </c>
      <c r="DR154" s="86">
        <v>0.32431405782699585</v>
      </c>
      <c r="DS154" s="86">
        <v>1.0232787132263184</v>
      </c>
      <c r="DT154" s="86">
        <v>0.67074114084243774</v>
      </c>
      <c r="DU154" s="86">
        <v>0.44934457540512085</v>
      </c>
      <c r="DV154" s="86">
        <v>0.21169634163379669</v>
      </c>
      <c r="DW154" s="86">
        <v>0.15077038109302521</v>
      </c>
      <c r="DX154" s="86">
        <v>-0.5065574049949646</v>
      </c>
      <c r="DY154" s="86">
        <v>0.23785017430782318</v>
      </c>
      <c r="DZ154" s="86">
        <v>0.39654174447059631</v>
      </c>
      <c r="EA154" s="86">
        <v>0.20215000212192535</v>
      </c>
      <c r="EB154" s="86">
        <v>0.26942935585975647</v>
      </c>
      <c r="EC154" s="86">
        <v>0.25001281499862671</v>
      </c>
      <c r="ED154" s="86">
        <v>0.25242188572883606</v>
      </c>
      <c r="EE154" s="86">
        <v>0.93236207962036133</v>
      </c>
      <c r="EF154" s="86">
        <v>0.88108611106872559</v>
      </c>
      <c r="EG154" s="86">
        <v>-0.30257570743560791</v>
      </c>
      <c r="EH154" s="86">
        <v>-0.12771213054656982</v>
      </c>
      <c r="EI154" s="86">
        <v>0.67843711376190186</v>
      </c>
      <c r="EJ154" s="86">
        <v>-0.19526541233062744</v>
      </c>
      <c r="EK154" s="86">
        <v>0.20755495131015778</v>
      </c>
      <c r="EL154" s="86">
        <v>0.81760674715042114</v>
      </c>
      <c r="EM154" s="86">
        <v>0.46902504563331604</v>
      </c>
      <c r="EN154" s="86">
        <v>0.44636839628219604</v>
      </c>
      <c r="EO154" s="86">
        <v>0.42094388604164124</v>
      </c>
      <c r="EP154" s="86">
        <v>0.83446460962295532</v>
      </c>
      <c r="EQ154" s="86">
        <v>1.6511126756668091</v>
      </c>
      <c r="ER154" s="86">
        <v>1.2167550325393677</v>
      </c>
      <c r="ES154" s="86">
        <v>1.0002952814102173</v>
      </c>
      <c r="ET154" s="86">
        <v>0.76446789503097534</v>
      </c>
      <c r="EU154" s="86">
        <v>0.6747252345085144</v>
      </c>
      <c r="EV154" s="86">
        <v>5.1164058968424797E-3</v>
      </c>
      <c r="EW154" s="86">
        <v>34.089252471923828</v>
      </c>
      <c r="EX154" s="86">
        <v>34.121856689453125</v>
      </c>
      <c r="EY154" s="86">
        <v>34.790351867675781</v>
      </c>
      <c r="EZ154" s="86">
        <v>35.43231201171875</v>
      </c>
      <c r="FA154" s="86">
        <v>36.409912109375</v>
      </c>
      <c r="FB154" s="86">
        <v>36.749885559082031</v>
      </c>
      <c r="FC154" s="86">
        <v>36.435436248779297</v>
      </c>
      <c r="FD154" s="86">
        <v>37.52557373046875</v>
      </c>
      <c r="FE154" s="86">
        <v>40.044029235839844</v>
      </c>
      <c r="FF154" s="86">
        <v>43.078975677490234</v>
      </c>
      <c r="FG154" s="86">
        <v>44.951656341552734</v>
      </c>
      <c r="FH154" s="86">
        <v>46.089439392089844</v>
      </c>
      <c r="FI154" s="86">
        <v>47.068531036376953</v>
      </c>
      <c r="FJ154" s="86">
        <v>47.882026672363281</v>
      </c>
      <c r="FK154" s="86">
        <v>48.512474060058594</v>
      </c>
      <c r="FL154" s="86">
        <v>47.826160430908203</v>
      </c>
      <c r="FM154" s="86">
        <v>47.083763122558594</v>
      </c>
      <c r="FN154" s="86">
        <v>46.888843536376953</v>
      </c>
      <c r="FO154" s="86">
        <v>46.143440246582031</v>
      </c>
      <c r="FP154" s="86">
        <v>43.692939758300781</v>
      </c>
      <c r="FQ154" s="86">
        <v>44.6630859375</v>
      </c>
      <c r="FR154" s="86">
        <v>47.895050048828125</v>
      </c>
      <c r="FS154" s="86">
        <v>48.848876953125</v>
      </c>
      <c r="FT154" s="86">
        <v>47.824775695800781</v>
      </c>
      <c r="FU154" s="86">
        <v>0.31825140118598938</v>
      </c>
      <c r="FV154" s="86">
        <v>0.4790802001953125</v>
      </c>
      <c r="FW154" s="86">
        <v>0.31721928715705872</v>
      </c>
      <c r="FX154" s="86">
        <v>132</v>
      </c>
      <c r="FY154" s="86">
        <v>1</v>
      </c>
    </row>
    <row r="155" spans="1:181" x14ac:dyDescent="0.25">
      <c r="A155" t="s">
        <v>186</v>
      </c>
      <c r="B155" t="s">
        <v>236</v>
      </c>
      <c r="C155" t="s">
        <v>2</v>
      </c>
      <c r="D155" t="s">
        <v>203</v>
      </c>
      <c r="E155" t="s">
        <v>240</v>
      </c>
      <c r="F155" t="s">
        <v>185</v>
      </c>
      <c r="G155" t="s">
        <v>1</v>
      </c>
      <c r="H155" s="86">
        <v>868</v>
      </c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6"/>
      <c r="CV155" s="86"/>
      <c r="CW155" s="86"/>
      <c r="CX155" s="86"/>
      <c r="CY155" s="86"/>
      <c r="CZ155" s="86"/>
      <c r="DA155" s="86"/>
      <c r="DB155" s="86"/>
      <c r="DC155" s="86"/>
      <c r="DD155" s="86"/>
      <c r="DE155" s="86"/>
      <c r="DF155" s="86"/>
      <c r="DG155" s="86"/>
      <c r="DH155" s="86"/>
      <c r="DI155" s="86"/>
      <c r="DJ155" s="86"/>
      <c r="DK155" s="86"/>
      <c r="DL155" s="86"/>
      <c r="DM155" s="86"/>
      <c r="DN155" s="86"/>
      <c r="DO155" s="86"/>
      <c r="DP155" s="86"/>
      <c r="DQ155" s="86"/>
      <c r="DR155" s="86"/>
      <c r="DS155" s="86"/>
      <c r="DT155" s="86"/>
      <c r="DU155" s="86"/>
      <c r="DV155" s="86"/>
      <c r="DW155" s="86"/>
      <c r="DX155" s="86"/>
      <c r="DY155" s="86"/>
      <c r="DZ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  <c r="EX155" s="86"/>
      <c r="EY155" s="86"/>
      <c r="EZ155" s="86"/>
      <c r="FA155" s="86"/>
      <c r="FB155" s="86"/>
      <c r="FC155" s="86"/>
      <c r="FD155" s="86"/>
      <c r="FE155" s="86"/>
      <c r="FF155" s="86"/>
      <c r="FG155" s="86"/>
      <c r="FH155" s="86"/>
      <c r="FI155" s="86"/>
      <c r="FJ155" s="86"/>
      <c r="FK155" s="86"/>
      <c r="FL155" s="86"/>
      <c r="FM155" s="86"/>
      <c r="FN155" s="86"/>
      <c r="FO155" s="86"/>
      <c r="FP155" s="86"/>
      <c r="FQ155" s="86"/>
      <c r="FR155" s="86"/>
      <c r="FS155" s="86"/>
      <c r="FT155" s="86"/>
      <c r="FU155" s="86"/>
      <c r="FV155" s="86"/>
      <c r="FW155" s="86"/>
      <c r="FX155" s="86">
        <v>37</v>
      </c>
      <c r="FY155" s="86">
        <v>0</v>
      </c>
    </row>
    <row r="156" spans="1:181" x14ac:dyDescent="0.25">
      <c r="A156" t="s">
        <v>186</v>
      </c>
      <c r="B156" t="s">
        <v>236</v>
      </c>
      <c r="C156" t="s">
        <v>2</v>
      </c>
      <c r="D156" t="s">
        <v>203</v>
      </c>
      <c r="E156" t="s">
        <v>204</v>
      </c>
      <c r="F156" t="s">
        <v>1</v>
      </c>
      <c r="G156" t="s">
        <v>198</v>
      </c>
      <c r="H156" s="86">
        <v>24735</v>
      </c>
      <c r="I156" s="86">
        <v>34.386505126953125</v>
      </c>
      <c r="J156" s="86">
        <v>32.766647338867188</v>
      </c>
      <c r="K156" s="86">
        <v>32.019889831542969</v>
      </c>
      <c r="L156" s="86">
        <v>32.1805419921875</v>
      </c>
      <c r="M156" s="86">
        <v>32.518260955810547</v>
      </c>
      <c r="N156" s="86">
        <v>36.079998016357422</v>
      </c>
      <c r="O156" s="86">
        <v>41.313644409179688</v>
      </c>
      <c r="P156" s="86">
        <v>44.081256866455078</v>
      </c>
      <c r="Q156" s="86">
        <v>41.343193054199219</v>
      </c>
      <c r="R156" s="86">
        <v>41.026931762695313</v>
      </c>
      <c r="S156" s="86">
        <v>39.716407775878906</v>
      </c>
      <c r="T156" s="86">
        <v>38.90325927734375</v>
      </c>
      <c r="U156" s="86">
        <v>37.973983764648438</v>
      </c>
      <c r="V156" s="86">
        <v>36.869354248046875</v>
      </c>
      <c r="W156" s="86">
        <v>35.887344360351563</v>
      </c>
      <c r="X156" s="86">
        <v>36.685382843017578</v>
      </c>
      <c r="Y156" s="86">
        <v>38.590606689453125</v>
      </c>
      <c r="Z156" s="86">
        <v>43.736858367919922</v>
      </c>
      <c r="AA156" s="86">
        <v>50.234096527099609</v>
      </c>
      <c r="AB156" s="86">
        <v>52.333076477050781</v>
      </c>
      <c r="AC156" s="86">
        <v>52.03875732421875</v>
      </c>
      <c r="AD156" s="86">
        <v>49.241981506347656</v>
      </c>
      <c r="AE156" s="86">
        <v>44.737060546875</v>
      </c>
      <c r="AF156" s="86">
        <v>40.241268157958984</v>
      </c>
      <c r="AG156" s="86">
        <v>-7.5895524024963379</v>
      </c>
      <c r="AH156" s="86">
        <v>-7.0395827293395996</v>
      </c>
      <c r="AI156" s="86">
        <v>-6.5945663452148438</v>
      </c>
      <c r="AJ156" s="86">
        <v>-5.0728435516357422</v>
      </c>
      <c r="AK156" s="86">
        <v>-4.6413483619689941</v>
      </c>
      <c r="AL156" s="86">
        <v>-4.5804963111877441</v>
      </c>
      <c r="AM156" s="86">
        <v>-5.144221305847168</v>
      </c>
      <c r="AN156" s="86">
        <v>-4.5023679733276367</v>
      </c>
      <c r="AO156" s="86">
        <v>-6.4229850769042969</v>
      </c>
      <c r="AP156" s="86">
        <v>-5.2365560531616211</v>
      </c>
      <c r="AQ156" s="86">
        <v>-5.3499283790588379</v>
      </c>
      <c r="AR156" s="86">
        <v>-4.5564513206481934</v>
      </c>
      <c r="AS156" s="86">
        <v>-4.1160516738891602</v>
      </c>
      <c r="AT156" s="86">
        <v>-4.7484602928161621</v>
      </c>
      <c r="AU156" s="86">
        <v>-3.9648704528808594</v>
      </c>
      <c r="AV156" s="86">
        <v>-3.6982095241546631</v>
      </c>
      <c r="AW156" s="86">
        <v>-1.8055576086044312</v>
      </c>
      <c r="AX156" s="86">
        <v>-2.1657607555389404</v>
      </c>
      <c r="AY156" s="86">
        <v>-2.0832192897796631</v>
      </c>
      <c r="AZ156" s="86">
        <v>-1.2141644954681396</v>
      </c>
      <c r="BA156" s="86">
        <v>-1.6930490732192993</v>
      </c>
      <c r="BB156" s="86">
        <v>-4.9252772331237793</v>
      </c>
      <c r="BC156" s="86">
        <v>-6.5198850631713867</v>
      </c>
      <c r="BD156" s="86">
        <v>-8.0200519561767578</v>
      </c>
      <c r="BE156" s="86">
        <v>-6.0836882591247559</v>
      </c>
      <c r="BF156" s="86">
        <v>-5.5820550918579102</v>
      </c>
      <c r="BG156" s="86">
        <v>-5.1635050773620605</v>
      </c>
      <c r="BH156" s="86">
        <v>-3.6591222286224365</v>
      </c>
      <c r="BI156" s="86">
        <v>-3.2221448421478271</v>
      </c>
      <c r="BJ156" s="86">
        <v>-2.9902069568634033</v>
      </c>
      <c r="BK156" s="86">
        <v>-3.4684498310089111</v>
      </c>
      <c r="BL156" s="86">
        <v>-2.8136153221130371</v>
      </c>
      <c r="BM156" s="86">
        <v>-4.6775703430175781</v>
      </c>
      <c r="BN156" s="86">
        <v>-3.6299979686737061</v>
      </c>
      <c r="BO156" s="86">
        <v>-3.7615442276000977</v>
      </c>
      <c r="BP156" s="86">
        <v>-3.08567214012146</v>
      </c>
      <c r="BQ156" s="86">
        <v>-2.6978304386138916</v>
      </c>
      <c r="BR156" s="86">
        <v>-3.2952868938446045</v>
      </c>
      <c r="BS156" s="86">
        <v>-2.5586812496185303</v>
      </c>
      <c r="BT156" s="86">
        <v>-2.2647111415863037</v>
      </c>
      <c r="BU156" s="86">
        <v>-0.39291909337043762</v>
      </c>
      <c r="BV156" s="86">
        <v>-0.69880729913711548</v>
      </c>
      <c r="BW156" s="86">
        <v>-0.48606333136558533</v>
      </c>
      <c r="BX156" s="86">
        <v>0.36971217393875122</v>
      </c>
      <c r="BY156" s="86">
        <v>-7.3384404182434082E-2</v>
      </c>
      <c r="BZ156" s="86">
        <v>-3.3059875965118408</v>
      </c>
      <c r="CA156" s="86">
        <v>-4.9144186973571777</v>
      </c>
      <c r="CB156" s="86">
        <v>-6.4275650978088379</v>
      </c>
      <c r="CC156" s="86">
        <v>-5.0407314300537109</v>
      </c>
      <c r="CD156" s="86">
        <v>-4.5725760459899902</v>
      </c>
      <c r="CE156" s="86">
        <v>-4.172356128692627</v>
      </c>
      <c r="CF156" s="86">
        <v>-2.6799831390380859</v>
      </c>
      <c r="CG156" s="86">
        <v>-2.2392089366912842</v>
      </c>
      <c r="CH156" s="86">
        <v>-1.8887772560119629</v>
      </c>
      <c r="CI156" s="86">
        <v>-2.3078155517578125</v>
      </c>
      <c r="CJ156" s="86">
        <v>-1.6439905166625977</v>
      </c>
      <c r="CK156" s="86">
        <v>-3.4687013626098633</v>
      </c>
      <c r="CL156" s="86">
        <v>-2.5173008441925049</v>
      </c>
      <c r="CM156" s="86">
        <v>-2.6614341735839844</v>
      </c>
      <c r="CN156" s="86">
        <v>-2.0670151710510254</v>
      </c>
      <c r="CO156" s="86">
        <v>-1.7155747413635254</v>
      </c>
      <c r="CP156" s="86">
        <v>-2.2888236045837402</v>
      </c>
      <c r="CQ156" s="86">
        <v>-1.5847588777542114</v>
      </c>
      <c r="CR156" s="86">
        <v>-1.2718743085861206</v>
      </c>
      <c r="CS156" s="86">
        <v>0.58547002077102661</v>
      </c>
      <c r="CT156" s="86">
        <v>0.31720021367073059</v>
      </c>
      <c r="CU156" s="86">
        <v>0.62012195587158203</v>
      </c>
      <c r="CV156" s="86">
        <v>1.4667003154754639</v>
      </c>
      <c r="CW156" s="86">
        <v>1.0483903884887695</v>
      </c>
      <c r="CX156" s="86">
        <v>-2.1844725608825684</v>
      </c>
      <c r="CY156" s="86">
        <v>-3.8024773597717285</v>
      </c>
      <c r="CZ156" s="86">
        <v>-5.3246135711669922</v>
      </c>
      <c r="DA156" s="86">
        <v>-3.9977743625640869</v>
      </c>
      <c r="DB156" s="86">
        <v>-3.5630970001220703</v>
      </c>
      <c r="DC156" s="86">
        <v>-3.1812074184417725</v>
      </c>
      <c r="DD156" s="86">
        <v>-1.7008440494537354</v>
      </c>
      <c r="DE156" s="86">
        <v>-1.2562729120254517</v>
      </c>
      <c r="DF156" s="86">
        <v>-0.78734755516052246</v>
      </c>
      <c r="DG156" s="86">
        <v>-1.1471813917160034</v>
      </c>
      <c r="DH156" s="86">
        <v>-0.47436562180519104</v>
      </c>
      <c r="DI156" s="86">
        <v>-2.2598323822021484</v>
      </c>
      <c r="DJ156" s="86">
        <v>-1.4046036005020142</v>
      </c>
      <c r="DK156" s="86">
        <v>-1.5613242387771606</v>
      </c>
      <c r="DL156" s="86">
        <v>-1.0483580827713013</v>
      </c>
      <c r="DM156" s="86">
        <v>-0.73331904411315918</v>
      </c>
      <c r="DN156" s="86">
        <v>-1.2823601961135864</v>
      </c>
      <c r="DO156" s="86">
        <v>-0.6108364462852478</v>
      </c>
      <c r="DP156" s="86">
        <v>-0.27903756499290466</v>
      </c>
      <c r="DQ156" s="86">
        <v>1.5638591051101685</v>
      </c>
      <c r="DR156" s="86">
        <v>1.3332077264785767</v>
      </c>
      <c r="DS156" s="86">
        <v>1.7263072729110718</v>
      </c>
      <c r="DT156" s="86">
        <v>2.5636885166168213</v>
      </c>
      <c r="DU156" s="86">
        <v>2.1701650619506836</v>
      </c>
      <c r="DV156" s="86">
        <v>-1.0629575252532959</v>
      </c>
      <c r="DW156" s="86">
        <v>-2.6905362606048584</v>
      </c>
      <c r="DX156" s="86">
        <v>-4.2216620445251465</v>
      </c>
      <c r="DY156" s="86">
        <v>-2.4919102191925049</v>
      </c>
      <c r="DZ156" s="86">
        <v>-2.10556960105896</v>
      </c>
      <c r="EA156" s="86">
        <v>-1.7501459121704102</v>
      </c>
      <c r="EB156" s="86">
        <v>-0.28712284564971924</v>
      </c>
      <c r="EC156" s="86">
        <v>0.16293053328990936</v>
      </c>
      <c r="ED156" s="86">
        <v>0.80294197797775269</v>
      </c>
      <c r="EE156" s="86">
        <v>0.52859002351760864</v>
      </c>
      <c r="EF156" s="86">
        <v>1.2143869400024414</v>
      </c>
      <c r="EG156" s="86">
        <v>-0.51441758871078491</v>
      </c>
      <c r="EH156" s="86">
        <v>0.20195440948009491</v>
      </c>
      <c r="EI156" s="86">
        <v>2.7059826999902725E-2</v>
      </c>
      <c r="EJ156" s="86">
        <v>0.4224209189414978</v>
      </c>
      <c r="EK156" s="86">
        <v>0.6849021315574646</v>
      </c>
      <c r="EL156" s="86">
        <v>0.17081311345100403</v>
      </c>
      <c r="EM156" s="86">
        <v>0.79535281658172607</v>
      </c>
      <c r="EN156" s="86">
        <v>1.1544610261917114</v>
      </c>
      <c r="EO156" s="86">
        <v>2.9764976501464844</v>
      </c>
      <c r="EP156" s="86">
        <v>2.8001613616943359</v>
      </c>
      <c r="EQ156" s="86">
        <v>3.3234632015228271</v>
      </c>
      <c r="ER156" s="86">
        <v>4.1475648880004883</v>
      </c>
      <c r="ES156" s="86">
        <v>3.7898297309875488</v>
      </c>
      <c r="ET156" s="86">
        <v>0.55633217096328735</v>
      </c>
      <c r="EU156" s="86">
        <v>-1.0850698947906494</v>
      </c>
      <c r="EV156" s="86">
        <v>-2.6291751861572266</v>
      </c>
      <c r="EW156" s="86">
        <v>50.855964660644531</v>
      </c>
      <c r="EX156" s="86">
        <v>50.329208374023438</v>
      </c>
      <c r="EY156" s="86">
        <v>49.740737915039063</v>
      </c>
      <c r="EZ156" s="86">
        <v>49.325782775878906</v>
      </c>
      <c r="FA156" s="86">
        <v>48.887550354003906</v>
      </c>
      <c r="FB156" s="86">
        <v>48.730804443359375</v>
      </c>
      <c r="FC156" s="86">
        <v>48.693267822265625</v>
      </c>
      <c r="FD156" s="86">
        <v>49.118526458740234</v>
      </c>
      <c r="FE156" s="86">
        <v>50.479881286621094</v>
      </c>
      <c r="FF156" s="86">
        <v>51.712741851806641</v>
      </c>
      <c r="FG156" s="86">
        <v>52.41046142578125</v>
      </c>
      <c r="FH156" s="86">
        <v>53.148330688476563</v>
      </c>
      <c r="FI156" s="86">
        <v>53.929092407226563</v>
      </c>
      <c r="FJ156" s="86">
        <v>53.677791595458984</v>
      </c>
      <c r="FK156" s="86">
        <v>53.330848693847656</v>
      </c>
      <c r="FL156" s="86">
        <v>53.110511779785156</v>
      </c>
      <c r="FM156" s="86">
        <v>52.050739288330078</v>
      </c>
      <c r="FN156" s="86">
        <v>50.747161865234375</v>
      </c>
      <c r="FO156" s="86">
        <v>49.757366180419922</v>
      </c>
      <c r="FP156" s="86">
        <v>48.9071044921875</v>
      </c>
      <c r="FQ156" s="86">
        <v>48.008350372314453</v>
      </c>
      <c r="FR156" s="86">
        <v>47.639625549316406</v>
      </c>
      <c r="FS156" s="86">
        <v>47.209194183349609</v>
      </c>
      <c r="FT156" s="86">
        <v>46.578723907470703</v>
      </c>
      <c r="FU156" s="86">
        <v>1.0010387897491455</v>
      </c>
      <c r="FV156" s="86">
        <v>1.2651327848434448</v>
      </c>
      <c r="FW156" s="86">
        <v>1.0650144815444946</v>
      </c>
      <c r="FX156" s="86">
        <v>1843</v>
      </c>
      <c r="FY156" s="86">
        <v>1</v>
      </c>
    </row>
    <row r="157" spans="1:181" x14ac:dyDescent="0.25">
      <c r="A157" t="s">
        <v>186</v>
      </c>
      <c r="B157" t="s">
        <v>236</v>
      </c>
      <c r="C157" t="s">
        <v>2</v>
      </c>
      <c r="D157" t="s">
        <v>203</v>
      </c>
      <c r="E157" t="s">
        <v>204</v>
      </c>
      <c r="F157" t="s">
        <v>1</v>
      </c>
      <c r="G157" t="s">
        <v>200</v>
      </c>
      <c r="H157" s="86">
        <v>5340</v>
      </c>
      <c r="I157" s="86">
        <v>7.6648693084716797</v>
      </c>
      <c r="J157" s="86">
        <v>6.9631319046020508</v>
      </c>
      <c r="K157" s="86">
        <v>6.738044261932373</v>
      </c>
      <c r="L157" s="86">
        <v>6.7640085220336914</v>
      </c>
      <c r="M157" s="86">
        <v>6.6150398254394531</v>
      </c>
      <c r="N157" s="86">
        <v>6.8835859298706055</v>
      </c>
      <c r="O157" s="86">
        <v>8.0258522033691406</v>
      </c>
      <c r="P157" s="86">
        <v>8.4690475463867188</v>
      </c>
      <c r="Q157" s="86">
        <v>7.3339767456054688</v>
      </c>
      <c r="R157" s="86">
        <v>7.3704319000244141</v>
      </c>
      <c r="S157" s="86">
        <v>7.6063799858093262</v>
      </c>
      <c r="T157" s="86">
        <v>7.1819019317626953</v>
      </c>
      <c r="U157" s="86">
        <v>6.9969391822814941</v>
      </c>
      <c r="V157" s="86">
        <v>7.0212264060974121</v>
      </c>
      <c r="W157" s="86">
        <v>6.8009018898010254</v>
      </c>
      <c r="X157" s="86">
        <v>6.8827619552612305</v>
      </c>
      <c r="Y157" s="86">
        <v>7.5385761260986328</v>
      </c>
      <c r="Z157" s="86">
        <v>8.3020029067993164</v>
      </c>
      <c r="AA157" s="86">
        <v>9.7457513809204102</v>
      </c>
      <c r="AB157" s="86">
        <v>10.451784133911133</v>
      </c>
      <c r="AC157" s="86">
        <v>10.052741050720215</v>
      </c>
      <c r="AD157" s="86">
        <v>9.8398714065551758</v>
      </c>
      <c r="AE157" s="86">
        <v>9.464320182800293</v>
      </c>
      <c r="AF157" s="86">
        <v>8.6343870162963867</v>
      </c>
      <c r="AG157" s="86">
        <v>-0.57770854234695435</v>
      </c>
      <c r="AH157" s="86">
        <v>-0.73138529062271118</v>
      </c>
      <c r="AI157" s="86">
        <v>-0.56112265586853027</v>
      </c>
      <c r="AJ157" s="86">
        <v>-0.67281258106231689</v>
      </c>
      <c r="AK157" s="86">
        <v>-0.90019506216049194</v>
      </c>
      <c r="AL157" s="86">
        <v>-0.78060120344161987</v>
      </c>
      <c r="AM157" s="86">
        <v>-0.90876275300979614</v>
      </c>
      <c r="AN157" s="86">
        <v>-1.4873548746109009</v>
      </c>
      <c r="AO157" s="86">
        <v>-1.5839253664016724</v>
      </c>
      <c r="AP157" s="86">
        <v>-1.527931809425354</v>
      </c>
      <c r="AQ157" s="86">
        <v>-0.96171611547470093</v>
      </c>
      <c r="AR157" s="86">
        <v>-1.1328595876693726</v>
      </c>
      <c r="AS157" s="86">
        <v>-1.287662148475647</v>
      </c>
      <c r="AT157" s="86">
        <v>-1.1224830150604248</v>
      </c>
      <c r="AU157" s="86">
        <v>-1.311577320098877</v>
      </c>
      <c r="AV157" s="86">
        <v>-1.1368930339813232</v>
      </c>
      <c r="AW157" s="86">
        <v>-0.6705315113067627</v>
      </c>
      <c r="AX157" s="86">
        <v>-1.0520929098129272</v>
      </c>
      <c r="AY157" s="86">
        <v>-0.60225611925125122</v>
      </c>
      <c r="AZ157" s="86">
        <v>-0.24231669306755066</v>
      </c>
      <c r="BA157" s="86">
        <v>-0.6814466118812561</v>
      </c>
      <c r="BB157" s="86">
        <v>-1.1957131624221802</v>
      </c>
      <c r="BC157" s="86">
        <v>-1.1240508556365967</v>
      </c>
      <c r="BD157" s="86">
        <v>-0.99841541051864624</v>
      </c>
      <c r="BE157" s="86">
        <v>-0.18034602701663971</v>
      </c>
      <c r="BF157" s="86">
        <v>-0.36641871929168701</v>
      </c>
      <c r="BG157" s="86">
        <v>-0.17648033797740936</v>
      </c>
      <c r="BH157" s="86">
        <v>-0.27014991641044617</v>
      </c>
      <c r="BI157" s="86">
        <v>-0.49614286422729492</v>
      </c>
      <c r="BJ157" s="86">
        <v>-0.36555558443069458</v>
      </c>
      <c r="BK157" s="86">
        <v>-0.46451559662818909</v>
      </c>
      <c r="BL157" s="86">
        <v>-1.0304772853851318</v>
      </c>
      <c r="BM157" s="86">
        <v>-1.1700717210769653</v>
      </c>
      <c r="BN157" s="86">
        <v>-1.1124498844146729</v>
      </c>
      <c r="BO157" s="86">
        <v>-0.54928004741668701</v>
      </c>
      <c r="BP157" s="86">
        <v>-0.75504595041275024</v>
      </c>
      <c r="BQ157" s="86">
        <v>-0.91627484560012817</v>
      </c>
      <c r="BR157" s="86">
        <v>-0.73165661096572876</v>
      </c>
      <c r="BS157" s="86">
        <v>-0.93712151050567627</v>
      </c>
      <c r="BT157" s="86">
        <v>-0.78996992111206055</v>
      </c>
      <c r="BU157" s="86">
        <v>-0.32394662499427795</v>
      </c>
      <c r="BV157" s="86">
        <v>-0.69399458169937134</v>
      </c>
      <c r="BW157" s="86">
        <v>-0.20958438515663147</v>
      </c>
      <c r="BX157" s="86">
        <v>0.16784235835075378</v>
      </c>
      <c r="BY157" s="86">
        <v>-0.29512679576873779</v>
      </c>
      <c r="BZ157" s="86">
        <v>-0.78473770618438721</v>
      </c>
      <c r="CA157" s="86">
        <v>-0.69661813974380493</v>
      </c>
      <c r="CB157" s="86">
        <v>-0.57517749071121216</v>
      </c>
      <c r="CC157" s="86">
        <v>9.4866067171096802E-2</v>
      </c>
      <c r="CD157" s="86">
        <v>-0.11364398896694183</v>
      </c>
      <c r="CE157" s="86">
        <v>8.9921750128269196E-2</v>
      </c>
      <c r="CF157" s="86">
        <v>8.7329819798469543E-3</v>
      </c>
      <c r="CG157" s="86">
        <v>-0.21629752218723297</v>
      </c>
      <c r="CH157" s="86">
        <v>-7.8096240758895874E-2</v>
      </c>
      <c r="CI157" s="86">
        <v>-0.15683136880397797</v>
      </c>
      <c r="CJ157" s="86">
        <v>-0.71404528617858887</v>
      </c>
      <c r="CK157" s="86">
        <v>-0.88343793153762817</v>
      </c>
      <c r="CL157" s="86">
        <v>-0.8246883749961853</v>
      </c>
      <c r="CM157" s="86">
        <v>-0.26362809538841248</v>
      </c>
      <c r="CN157" s="86">
        <v>-0.49337339401245117</v>
      </c>
      <c r="CO157" s="86">
        <v>-0.65905308723449707</v>
      </c>
      <c r="CP157" s="86">
        <v>-0.46097144484519958</v>
      </c>
      <c r="CQ157" s="86">
        <v>-0.67777454853057861</v>
      </c>
      <c r="CR157" s="86">
        <v>-0.54969209432601929</v>
      </c>
      <c r="CS157" s="86">
        <v>-8.3903022110462189E-2</v>
      </c>
      <c r="CT157" s="86">
        <v>-0.44597670435905457</v>
      </c>
      <c r="CU157" s="86">
        <v>6.2378887087106705E-2</v>
      </c>
      <c r="CV157" s="86">
        <v>0.45191726088523865</v>
      </c>
      <c r="CW157" s="86">
        <v>-2.756287157535553E-2</v>
      </c>
      <c r="CX157" s="86">
        <v>-0.50009733438491821</v>
      </c>
      <c r="CY157" s="86">
        <v>-0.40057957172393799</v>
      </c>
      <c r="CZ157" s="86">
        <v>-0.28204426169395447</v>
      </c>
      <c r="DA157" s="86">
        <v>0.37007814645767212</v>
      </c>
      <c r="DB157" s="86">
        <v>0.13913075625896454</v>
      </c>
      <c r="DC157" s="86">
        <v>0.35632383823394775</v>
      </c>
      <c r="DD157" s="86">
        <v>0.28761589527130127</v>
      </c>
      <c r="DE157" s="86">
        <v>6.3547812402248383E-2</v>
      </c>
      <c r="DF157" s="86">
        <v>0.20936310291290283</v>
      </c>
      <c r="DG157" s="86">
        <v>0.15085285902023315</v>
      </c>
      <c r="DH157" s="86">
        <v>-0.3976132869720459</v>
      </c>
      <c r="DI157" s="86">
        <v>-0.59680414199829102</v>
      </c>
      <c r="DJ157" s="86">
        <v>-0.53692686557769775</v>
      </c>
      <c r="DK157" s="86">
        <v>2.2023852914571762E-2</v>
      </c>
      <c r="DL157" s="86">
        <v>-0.23170085251331329</v>
      </c>
      <c r="DM157" s="86">
        <v>-0.40183135867118835</v>
      </c>
      <c r="DN157" s="86">
        <v>-0.19028627872467041</v>
      </c>
      <c r="DO157" s="86">
        <v>-0.41842758655548096</v>
      </c>
      <c r="DP157" s="86">
        <v>-0.30941423773765564</v>
      </c>
      <c r="DQ157" s="86">
        <v>0.15614059567451477</v>
      </c>
      <c r="DR157" s="86">
        <v>-0.19795885682106018</v>
      </c>
      <c r="DS157" s="86">
        <v>0.33434215188026428</v>
      </c>
      <c r="DT157" s="86">
        <v>0.7359921932220459</v>
      </c>
      <c r="DU157" s="86">
        <v>0.24000105261802673</v>
      </c>
      <c r="DV157" s="86">
        <v>-0.21545694768428802</v>
      </c>
      <c r="DW157" s="86">
        <v>-0.10454099625349045</v>
      </c>
      <c r="DX157" s="86">
        <v>1.1088996194303036E-2</v>
      </c>
      <c r="DY157" s="86">
        <v>0.76744067668914795</v>
      </c>
      <c r="DZ157" s="86">
        <v>0.5040973424911499</v>
      </c>
      <c r="EA157" s="86">
        <v>0.74096614122390747</v>
      </c>
      <c r="EB157" s="86">
        <v>0.69027853012084961</v>
      </c>
      <c r="EC157" s="86">
        <v>0.467600017786026</v>
      </c>
      <c r="ED157" s="86">
        <v>0.62440872192382813</v>
      </c>
      <c r="EE157" s="86">
        <v>0.5951000452041626</v>
      </c>
      <c r="EF157" s="86">
        <v>5.9264268726110458E-2</v>
      </c>
      <c r="EG157" s="86">
        <v>-0.18295054137706757</v>
      </c>
      <c r="EH157" s="86">
        <v>-0.121444933116436</v>
      </c>
      <c r="EI157" s="86">
        <v>0.43445989489555359</v>
      </c>
      <c r="EJ157" s="86">
        <v>0.14611274003982544</v>
      </c>
      <c r="EK157" s="86">
        <v>-3.0444014817476273E-2</v>
      </c>
      <c r="EL157" s="86">
        <v>0.20054011046886444</v>
      </c>
      <c r="EM157" s="86">
        <v>-4.3971769511699677E-2</v>
      </c>
      <c r="EN157" s="86">
        <v>3.7508822977542877E-2</v>
      </c>
      <c r="EO157" s="86">
        <v>0.50272542238235474</v>
      </c>
      <c r="EP157" s="86">
        <v>0.1601395457983017</v>
      </c>
      <c r="EQ157" s="86">
        <v>0.72701388597488403</v>
      </c>
      <c r="ER157" s="86">
        <v>1.1461511850357056</v>
      </c>
      <c r="ES157" s="86">
        <v>0.62632083892822266</v>
      </c>
      <c r="ET157" s="86">
        <v>0.19551855325698853</v>
      </c>
      <c r="EU157" s="86">
        <v>0.32289168238639832</v>
      </c>
      <c r="EV157" s="86">
        <v>0.43432685732841492</v>
      </c>
      <c r="EW157" s="86">
        <v>50.971366882324219</v>
      </c>
      <c r="EX157" s="86">
        <v>50.587165832519531</v>
      </c>
      <c r="EY157" s="86">
        <v>50.054328918457031</v>
      </c>
      <c r="EZ157" s="86">
        <v>49.311004638671875</v>
      </c>
      <c r="FA157" s="86">
        <v>48.860176086425781</v>
      </c>
      <c r="FB157" s="86">
        <v>48.615577697753906</v>
      </c>
      <c r="FC157" s="86">
        <v>48.384681701660156</v>
      </c>
      <c r="FD157" s="86">
        <v>49.094734191894531</v>
      </c>
      <c r="FE157" s="86">
        <v>50.729564666748047</v>
      </c>
      <c r="FF157" s="86">
        <v>51.924335479736328</v>
      </c>
      <c r="FG157" s="86">
        <v>53.072303771972656</v>
      </c>
      <c r="FH157" s="86">
        <v>53.982166290283203</v>
      </c>
      <c r="FI157" s="86">
        <v>54.63092041015625</v>
      </c>
      <c r="FJ157" s="86">
        <v>54.368778228759766</v>
      </c>
      <c r="FK157" s="86">
        <v>54.312980651855469</v>
      </c>
      <c r="FL157" s="86">
        <v>53.9947509765625</v>
      </c>
      <c r="FM157" s="86">
        <v>52.626819610595703</v>
      </c>
      <c r="FN157" s="86">
        <v>51.151145935058594</v>
      </c>
      <c r="FO157" s="86">
        <v>50.168899536132813</v>
      </c>
      <c r="FP157" s="86">
        <v>49.017139434814453</v>
      </c>
      <c r="FQ157" s="86">
        <v>48.133441925048828</v>
      </c>
      <c r="FR157" s="86">
        <v>47.646251678466797</v>
      </c>
      <c r="FS157" s="86">
        <v>47.355384826660156</v>
      </c>
      <c r="FT157" s="86">
        <v>46.514236450195313</v>
      </c>
      <c r="FU157" s="86">
        <v>0.2363722026348114</v>
      </c>
      <c r="FV157" s="86">
        <v>0.28288143873214722</v>
      </c>
      <c r="FW157" s="86">
        <v>0.26090812683105469</v>
      </c>
      <c r="FX157" s="86">
        <v>743</v>
      </c>
      <c r="FY157" s="86">
        <v>1</v>
      </c>
    </row>
    <row r="158" spans="1:181" x14ac:dyDescent="0.25">
      <c r="A158" t="s">
        <v>186</v>
      </c>
      <c r="B158" t="s">
        <v>236</v>
      </c>
      <c r="C158" t="s">
        <v>2</v>
      </c>
      <c r="D158" t="s">
        <v>203</v>
      </c>
      <c r="E158" t="s">
        <v>204</v>
      </c>
      <c r="F158" t="s">
        <v>1</v>
      </c>
      <c r="G158" t="s">
        <v>1</v>
      </c>
      <c r="H158" s="86">
        <v>30075</v>
      </c>
      <c r="I158" s="86">
        <v>42.051376342773438</v>
      </c>
      <c r="J158" s="86">
        <v>39.729778289794922</v>
      </c>
      <c r="K158" s="86">
        <v>38.757930755615234</v>
      </c>
      <c r="L158" s="86">
        <v>38.944553375244141</v>
      </c>
      <c r="M158" s="86">
        <v>39.13330078125</v>
      </c>
      <c r="N158" s="86">
        <v>42.963584899902344</v>
      </c>
      <c r="O158" s="86">
        <v>49.339496612548828</v>
      </c>
      <c r="P158" s="86">
        <v>52.550304412841797</v>
      </c>
      <c r="Q158" s="86">
        <v>48.677173614501953</v>
      </c>
      <c r="R158" s="86">
        <v>48.397365570068359</v>
      </c>
      <c r="S158" s="86">
        <v>47.322784423828125</v>
      </c>
      <c r="T158" s="86">
        <v>46.085163116455078</v>
      </c>
      <c r="U158" s="86">
        <v>44.970924377441406</v>
      </c>
      <c r="V158" s="86">
        <v>43.890583038330078</v>
      </c>
      <c r="W158" s="86">
        <v>42.688243865966797</v>
      </c>
      <c r="X158" s="86">
        <v>43.568145751953125</v>
      </c>
      <c r="Y158" s="86">
        <v>46.129180908203125</v>
      </c>
      <c r="Z158" s="86">
        <v>52.038860321044922</v>
      </c>
      <c r="AA158" s="86">
        <v>59.979846954345703</v>
      </c>
      <c r="AB158" s="86">
        <v>62.784858703613281</v>
      </c>
      <c r="AC158" s="86">
        <v>62.091499328613281</v>
      </c>
      <c r="AD158" s="86">
        <v>59.081851959228516</v>
      </c>
      <c r="AE158" s="86">
        <v>54.201381683349609</v>
      </c>
      <c r="AF158" s="86">
        <v>48.875656127929688</v>
      </c>
      <c r="AG158" s="86">
        <v>-7.5819315910339355</v>
      </c>
      <c r="AH158" s="86">
        <v>-7.2293925285339355</v>
      </c>
      <c r="AI158" s="86">
        <v>-6.5906133651733398</v>
      </c>
      <c r="AJ158" s="86">
        <v>-5.159278392791748</v>
      </c>
      <c r="AK158" s="86">
        <v>-4.9531035423278809</v>
      </c>
      <c r="AL158" s="86">
        <v>-4.7487549781799316</v>
      </c>
      <c r="AM158" s="86">
        <v>-5.3990287780761719</v>
      </c>
      <c r="AN158" s="86">
        <v>-5.3191723823547363</v>
      </c>
      <c r="AO158" s="86">
        <v>-7.3883333206176758</v>
      </c>
      <c r="AP158" s="86">
        <v>-6.1507077217102051</v>
      </c>
      <c r="AQ158" s="86">
        <v>-5.7027096748352051</v>
      </c>
      <c r="AR158" s="86">
        <v>-5.130648136138916</v>
      </c>
      <c r="AS158" s="86">
        <v>-4.8560466766357422</v>
      </c>
      <c r="AT158" s="86">
        <v>-5.2968344688415527</v>
      </c>
      <c r="AU158" s="86">
        <v>-4.7255878448486328</v>
      </c>
      <c r="AV158" s="86">
        <v>-4.3179454803466797</v>
      </c>
      <c r="AW158" s="86">
        <v>-1.9603724479675293</v>
      </c>
      <c r="AX158" s="86">
        <v>-2.6846466064453125</v>
      </c>
      <c r="AY158" s="86">
        <v>-2.101344108581543</v>
      </c>
      <c r="AZ158" s="86">
        <v>-0.85067778825759888</v>
      </c>
      <c r="BA158" s="86">
        <v>-1.7975149154663086</v>
      </c>
      <c r="BB158" s="86">
        <v>-5.512270450592041</v>
      </c>
      <c r="BC158" s="86">
        <v>-7.0151224136352539</v>
      </c>
      <c r="BD158" s="86">
        <v>-8.3956680297851563</v>
      </c>
      <c r="BE158" s="86">
        <v>-6.0245223045349121</v>
      </c>
      <c r="BF158" s="86">
        <v>-5.7268657684326172</v>
      </c>
      <c r="BG158" s="86">
        <v>-5.1087613105773926</v>
      </c>
      <c r="BH158" s="86">
        <v>-3.6893310546875</v>
      </c>
      <c r="BI158" s="86">
        <v>-3.4775028228759766</v>
      </c>
      <c r="BJ158" s="86">
        <v>-3.1051969528198242</v>
      </c>
      <c r="BK158" s="86">
        <v>-3.6653721332550049</v>
      </c>
      <c r="BL158" s="86">
        <v>-3.5697088241577148</v>
      </c>
      <c r="BM158" s="86">
        <v>-5.5945248603820801</v>
      </c>
      <c r="BN158" s="86">
        <v>-4.4912943840026855</v>
      </c>
      <c r="BO158" s="86">
        <v>-4.0616531372070313</v>
      </c>
      <c r="BP158" s="86">
        <v>-3.6121180057525635</v>
      </c>
      <c r="BQ158" s="86">
        <v>-3.3900041580200195</v>
      </c>
      <c r="BR158" s="86">
        <v>-3.7920229434967041</v>
      </c>
      <c r="BS158" s="86">
        <v>-3.2703952789306641</v>
      </c>
      <c r="BT158" s="86">
        <v>-2.8430643081665039</v>
      </c>
      <c r="BU158" s="86">
        <v>-0.50583869218826294</v>
      </c>
      <c r="BV158" s="86">
        <v>-1.1746178865432739</v>
      </c>
      <c r="BW158" s="86">
        <v>-0.45662596821784973</v>
      </c>
      <c r="BX158" s="86">
        <v>0.78544437885284424</v>
      </c>
      <c r="BY158" s="86">
        <v>-0.13241533935070038</v>
      </c>
      <c r="BZ158" s="86">
        <v>-3.8416421413421631</v>
      </c>
      <c r="CA158" s="86">
        <v>-5.3537311553955078</v>
      </c>
      <c r="CB158" s="86">
        <v>-6.7478981018066406</v>
      </c>
      <c r="CC158" s="86">
        <v>-4.9458651542663574</v>
      </c>
      <c r="CD158" s="86">
        <v>-4.6862201690673828</v>
      </c>
      <c r="CE158" s="86">
        <v>-4.0824346542358398</v>
      </c>
      <c r="CF158" s="86">
        <v>-2.6712501049041748</v>
      </c>
      <c r="CG158" s="86">
        <v>-2.4555065631866455</v>
      </c>
      <c r="CH158" s="86">
        <v>-1.9668735265731812</v>
      </c>
      <c r="CI158" s="86">
        <v>-2.4646468162536621</v>
      </c>
      <c r="CJ158" s="86">
        <v>-2.3580358028411865</v>
      </c>
      <c r="CK158" s="86">
        <v>-4.3521389961242676</v>
      </c>
      <c r="CL158" s="86">
        <v>-3.341989278793335</v>
      </c>
      <c r="CM158" s="86">
        <v>-2.9250621795654297</v>
      </c>
      <c r="CN158" s="86">
        <v>-2.5603885650634766</v>
      </c>
      <c r="CO158" s="86">
        <v>-2.3746278285980225</v>
      </c>
      <c r="CP158" s="86">
        <v>-2.7497949600219727</v>
      </c>
      <c r="CQ158" s="86">
        <v>-2.26253342628479</v>
      </c>
      <c r="CR158" s="86">
        <v>-1.8215663433074951</v>
      </c>
      <c r="CS158" s="86">
        <v>0.50156700611114502</v>
      </c>
      <c r="CT158" s="86">
        <v>-0.12877649068832397</v>
      </c>
      <c r="CU158" s="86">
        <v>0.68250083923339844</v>
      </c>
      <c r="CV158" s="86">
        <v>1.9186176061630249</v>
      </c>
      <c r="CW158" s="86">
        <v>1.0208275318145752</v>
      </c>
      <c r="CX158" s="86">
        <v>-2.6845698356628418</v>
      </c>
      <c r="CY158" s="86">
        <v>-4.203056812286377</v>
      </c>
      <c r="CZ158" s="86">
        <v>-5.6066579818725586</v>
      </c>
      <c r="DA158" s="86">
        <v>-3.8672082424163818</v>
      </c>
      <c r="DB158" s="86">
        <v>-3.6455748081207275</v>
      </c>
      <c r="DC158" s="86">
        <v>-3.0561082363128662</v>
      </c>
      <c r="DD158" s="86">
        <v>-1.6531691551208496</v>
      </c>
      <c r="DE158" s="86">
        <v>-1.4335101842880249</v>
      </c>
      <c r="DF158" s="86">
        <v>-0.82855010032653809</v>
      </c>
      <c r="DG158" s="86">
        <v>-1.2639214992523193</v>
      </c>
      <c r="DH158" s="86">
        <v>-1.1463627815246582</v>
      </c>
      <c r="DI158" s="86">
        <v>-3.109752893447876</v>
      </c>
      <c r="DJ158" s="86">
        <v>-2.1926844120025635</v>
      </c>
      <c r="DK158" s="86">
        <v>-1.7884712219238281</v>
      </c>
      <c r="DL158" s="86">
        <v>-1.5086591243743896</v>
      </c>
      <c r="DM158" s="86">
        <v>-1.3592513799667358</v>
      </c>
      <c r="DN158" s="86">
        <v>-1.7075670957565308</v>
      </c>
      <c r="DO158" s="86">
        <v>-1.2546714544296265</v>
      </c>
      <c r="DP158" s="86">
        <v>-0.80006831884384155</v>
      </c>
      <c r="DQ158" s="86">
        <v>1.5089726448059082</v>
      </c>
      <c r="DR158" s="86">
        <v>0.91706490516662598</v>
      </c>
      <c r="DS158" s="86">
        <v>1.8216276168823242</v>
      </c>
      <c r="DT158" s="86">
        <v>3.051790714263916</v>
      </c>
      <c r="DU158" s="86">
        <v>2.1740703582763672</v>
      </c>
      <c r="DV158" s="86">
        <v>-1.5274975299835205</v>
      </c>
      <c r="DW158" s="86">
        <v>-3.052382230758667</v>
      </c>
      <c r="DX158" s="86">
        <v>-4.4654178619384766</v>
      </c>
      <c r="DY158" s="86">
        <v>-2.3097987174987793</v>
      </c>
      <c r="DZ158" s="86">
        <v>-2.1430478096008301</v>
      </c>
      <c r="EA158" s="86">
        <v>-1.5742558240890503</v>
      </c>
      <c r="EB158" s="86">
        <v>-0.18322183191776276</v>
      </c>
      <c r="EC158" s="86">
        <v>4.209025576710701E-2</v>
      </c>
      <c r="ED158" s="86">
        <v>0.81500816345214844</v>
      </c>
      <c r="EE158" s="86">
        <v>0.46973511576652527</v>
      </c>
      <c r="EF158" s="86">
        <v>0.60310071706771851</v>
      </c>
      <c r="EG158" s="86">
        <v>-1.3159447908401489</v>
      </c>
      <c r="EH158" s="86">
        <v>-0.53327065706253052</v>
      </c>
      <c r="EI158" s="86">
        <v>-0.14741446077823639</v>
      </c>
      <c r="EJ158" s="86">
        <v>9.871065616607666E-3</v>
      </c>
      <c r="EK158" s="86">
        <v>0.10679084807634354</v>
      </c>
      <c r="EL158" s="86">
        <v>-0.20275545120239258</v>
      </c>
      <c r="EM158" s="86">
        <v>0.20052109658718109</v>
      </c>
      <c r="EN158" s="86">
        <v>0.6748126745223999</v>
      </c>
      <c r="EO158" s="86">
        <v>2.9635064601898193</v>
      </c>
      <c r="EP158" s="86">
        <v>2.4270937442779541</v>
      </c>
      <c r="EQ158" s="86">
        <v>3.4663457870483398</v>
      </c>
      <c r="ER158" s="86">
        <v>4.6879129409790039</v>
      </c>
      <c r="ES158" s="86">
        <v>3.839169979095459</v>
      </c>
      <c r="ET158" s="86">
        <v>0.14313100278377533</v>
      </c>
      <c r="EU158" s="86">
        <v>-1.3909909725189209</v>
      </c>
      <c r="EV158" s="86">
        <v>-2.81764817237854</v>
      </c>
      <c r="EW158" s="86">
        <v>50.874553680419922</v>
      </c>
      <c r="EX158" s="86">
        <v>50.370307922363281</v>
      </c>
      <c r="EY158" s="86">
        <v>49.789402008056641</v>
      </c>
      <c r="EZ158" s="86">
        <v>49.323383331298828</v>
      </c>
      <c r="FA158" s="86">
        <v>48.883052825927734</v>
      </c>
      <c r="FB158" s="86">
        <v>48.712947845458984</v>
      </c>
      <c r="FC158" s="86">
        <v>48.644523620605469</v>
      </c>
      <c r="FD158" s="86">
        <v>49.114547729492188</v>
      </c>
      <c r="FE158" s="86">
        <v>50.518573760986328</v>
      </c>
      <c r="FF158" s="86">
        <v>51.746253967285156</v>
      </c>
      <c r="FG158" s="86">
        <v>52.514122009277344</v>
      </c>
      <c r="FH158" s="86">
        <v>53.279891967773438</v>
      </c>
      <c r="FI158" s="86">
        <v>54.042583465576172</v>
      </c>
      <c r="FJ158" s="86">
        <v>53.788642883300781</v>
      </c>
      <c r="FK158" s="86">
        <v>53.494251251220703</v>
      </c>
      <c r="FL158" s="86">
        <v>53.255306243896484</v>
      </c>
      <c r="FM158" s="86">
        <v>52.146976470947266</v>
      </c>
      <c r="FN158" s="86">
        <v>50.814903259277344</v>
      </c>
      <c r="FO158" s="86">
        <v>49.824569702148438</v>
      </c>
      <c r="FP158" s="86">
        <v>48.925182342529297</v>
      </c>
      <c r="FQ158" s="86">
        <v>48.028999328613281</v>
      </c>
      <c r="FR158" s="86">
        <v>47.640735626220703</v>
      </c>
      <c r="FS158" s="86">
        <v>47.23388671875</v>
      </c>
      <c r="FT158" s="86">
        <v>46.568172454833984</v>
      </c>
      <c r="FU158" s="86">
        <v>1.0285671949386597</v>
      </c>
      <c r="FV158" s="86">
        <v>1.2963728904724121</v>
      </c>
      <c r="FW158" s="86">
        <v>1.0965075492858887</v>
      </c>
      <c r="FX158" s="86">
        <v>2586</v>
      </c>
      <c r="FY158" s="86">
        <v>1</v>
      </c>
    </row>
    <row r="159" spans="1:181" x14ac:dyDescent="0.25">
      <c r="A159" t="s">
        <v>186</v>
      </c>
      <c r="B159" t="s">
        <v>236</v>
      </c>
      <c r="C159" t="s">
        <v>2</v>
      </c>
      <c r="D159" t="s">
        <v>203</v>
      </c>
      <c r="E159" t="s">
        <v>204</v>
      </c>
      <c r="F159" t="s">
        <v>178</v>
      </c>
      <c r="G159" t="s">
        <v>1</v>
      </c>
      <c r="H159" s="86">
        <v>16592</v>
      </c>
      <c r="I159" s="86">
        <v>20.730955123901367</v>
      </c>
      <c r="J159" s="86">
        <v>19.586400985717773</v>
      </c>
      <c r="K159" s="86">
        <v>18.420539855957031</v>
      </c>
      <c r="L159" s="86">
        <v>18.038105010986328</v>
      </c>
      <c r="M159" s="86">
        <v>18.329797744750977</v>
      </c>
      <c r="N159" s="86">
        <v>19.590261459350586</v>
      </c>
      <c r="O159" s="86">
        <v>22.997968673706055</v>
      </c>
      <c r="P159" s="86">
        <v>25.04637336730957</v>
      </c>
      <c r="Q159" s="86">
        <v>23.68341064453125</v>
      </c>
      <c r="R159" s="86">
        <v>23.718009948730469</v>
      </c>
      <c r="S159" s="86">
        <v>23.032405853271484</v>
      </c>
      <c r="T159" s="86">
        <v>23.151113510131836</v>
      </c>
      <c r="U159" s="86">
        <v>22.934307098388672</v>
      </c>
      <c r="V159" s="86">
        <v>22.219322204589844</v>
      </c>
      <c r="W159" s="86">
        <v>21.271915435791016</v>
      </c>
      <c r="X159" s="86">
        <v>21.257074356079102</v>
      </c>
      <c r="Y159" s="86">
        <v>22.827619552612305</v>
      </c>
      <c r="Z159" s="86">
        <v>26.327304840087891</v>
      </c>
      <c r="AA159" s="86">
        <v>30.209957122802734</v>
      </c>
      <c r="AB159" s="86">
        <v>31.272327423095703</v>
      </c>
      <c r="AC159" s="86">
        <v>31.448543548583984</v>
      </c>
      <c r="AD159" s="86">
        <v>29.93360710144043</v>
      </c>
      <c r="AE159" s="86">
        <v>26.986135482788086</v>
      </c>
      <c r="AF159" s="86">
        <v>23.953681945800781</v>
      </c>
      <c r="AG159" s="86">
        <v>-3.3082890510559082</v>
      </c>
      <c r="AH159" s="86">
        <v>-2.7616269588470459</v>
      </c>
      <c r="AI159" s="86">
        <v>-2.9511785507202148</v>
      </c>
      <c r="AJ159" s="86">
        <v>-2.2128515243530273</v>
      </c>
      <c r="AK159" s="86">
        <v>-1.8268322944641113</v>
      </c>
      <c r="AL159" s="86">
        <v>-2.0963165760040283</v>
      </c>
      <c r="AM159" s="86">
        <v>-1.6257045269012451</v>
      </c>
      <c r="AN159" s="86">
        <v>-2.0277552604675293</v>
      </c>
      <c r="AO159" s="86">
        <v>-2.130476713180542</v>
      </c>
      <c r="AP159" s="86">
        <v>-2.2684273719787598</v>
      </c>
      <c r="AQ159" s="86">
        <v>-2.8473994731903076</v>
      </c>
      <c r="AR159" s="86">
        <v>-2.1358470916748047</v>
      </c>
      <c r="AS159" s="86">
        <v>-2.2179214954376221</v>
      </c>
      <c r="AT159" s="86">
        <v>-1.9521908760070801</v>
      </c>
      <c r="AU159" s="86">
        <v>-1.7000685930252075</v>
      </c>
      <c r="AV159" s="86">
        <v>-2.4543125629425049</v>
      </c>
      <c r="AW159" s="86">
        <v>-1.3691409826278687</v>
      </c>
      <c r="AX159" s="86">
        <v>-1.4369921684265137</v>
      </c>
      <c r="AY159" s="86">
        <v>-1.1516938209533691</v>
      </c>
      <c r="AZ159" s="86">
        <v>-1.5042352676391602</v>
      </c>
      <c r="BA159" s="86">
        <v>-1.1658579111099243</v>
      </c>
      <c r="BB159" s="86">
        <v>-2.9547338485717773</v>
      </c>
      <c r="BC159" s="86">
        <v>-3.9729547500610352</v>
      </c>
      <c r="BD159" s="86">
        <v>-4.4286303520202637</v>
      </c>
      <c r="BE159" s="86">
        <v>-2.5206310749053955</v>
      </c>
      <c r="BF159" s="86">
        <v>-1.9935461282730103</v>
      </c>
      <c r="BG159" s="86">
        <v>-2.2315442562103271</v>
      </c>
      <c r="BH159" s="86">
        <v>-1.5240342617034912</v>
      </c>
      <c r="BI159" s="86">
        <v>-1.1596837043762207</v>
      </c>
      <c r="BJ159" s="86">
        <v>-1.415155291557312</v>
      </c>
      <c r="BK159" s="86">
        <v>-0.88276934623718262</v>
      </c>
      <c r="BL159" s="86">
        <v>-1.2627575397491455</v>
      </c>
      <c r="BM159" s="86">
        <v>-1.3998310565948486</v>
      </c>
      <c r="BN159" s="86">
        <v>-1.5118176937103271</v>
      </c>
      <c r="BO159" s="86">
        <v>-2.0451409816741943</v>
      </c>
      <c r="BP159" s="86">
        <v>-1.3475319147109985</v>
      </c>
      <c r="BQ159" s="86">
        <v>-1.4484786987304688</v>
      </c>
      <c r="BR159" s="86">
        <v>-1.2274527549743652</v>
      </c>
      <c r="BS159" s="86">
        <v>-1.0286394357681274</v>
      </c>
      <c r="BT159" s="86">
        <v>-1.7403422594070435</v>
      </c>
      <c r="BU159" s="86">
        <v>-0.62278586626052856</v>
      </c>
      <c r="BV159" s="86">
        <v>-0.63665771484375</v>
      </c>
      <c r="BW159" s="86">
        <v>-0.35706731677055359</v>
      </c>
      <c r="BX159" s="86">
        <v>-0.70257091522216797</v>
      </c>
      <c r="BY159" s="86">
        <v>-0.38083556294441223</v>
      </c>
      <c r="BZ159" s="86">
        <v>-2.1891040802001953</v>
      </c>
      <c r="CA159" s="86">
        <v>-3.143547534942627</v>
      </c>
      <c r="CB159" s="86">
        <v>-3.5951123237609863</v>
      </c>
      <c r="CC159" s="86">
        <v>-1.9751014709472656</v>
      </c>
      <c r="CD159" s="86">
        <v>-1.4615755081176758</v>
      </c>
      <c r="CE159" s="86">
        <v>-1.7331278324127197</v>
      </c>
      <c r="CF159" s="86">
        <v>-1.0469615459442139</v>
      </c>
      <c r="CG159" s="86">
        <v>-0.69761860370635986</v>
      </c>
      <c r="CH159" s="86">
        <v>-0.94338518381118774</v>
      </c>
      <c r="CI159" s="86">
        <v>-0.36821472644805908</v>
      </c>
      <c r="CJ159" s="86">
        <v>-0.73292249441146851</v>
      </c>
      <c r="CK159" s="86">
        <v>-0.89378803968429565</v>
      </c>
      <c r="CL159" s="86">
        <v>-0.98779219388961792</v>
      </c>
      <c r="CM159" s="86">
        <v>-1.4894990921020508</v>
      </c>
      <c r="CN159" s="86">
        <v>-0.80154716968536377</v>
      </c>
      <c r="CO159" s="86">
        <v>-0.91556495428085327</v>
      </c>
      <c r="CP159" s="86">
        <v>-0.72550129890441895</v>
      </c>
      <c r="CQ159" s="86">
        <v>-0.56360960006713867</v>
      </c>
      <c r="CR159" s="86">
        <v>-1.2458486557006836</v>
      </c>
      <c r="CS159" s="86">
        <v>-0.10586261749267578</v>
      </c>
      <c r="CT159" s="86">
        <v>-8.2348473370075226E-2</v>
      </c>
      <c r="CU159" s="86">
        <v>0.19328859448432922</v>
      </c>
      <c r="CV159" s="86">
        <v>-0.14734059572219849</v>
      </c>
      <c r="CW159" s="86">
        <v>0.16286848485469818</v>
      </c>
      <c r="CX159" s="86">
        <v>-1.6588311195373535</v>
      </c>
      <c r="CY159" s="86">
        <v>-2.5691025257110596</v>
      </c>
      <c r="CZ159" s="86">
        <v>-3.0178203582763672</v>
      </c>
      <c r="DA159" s="86">
        <v>-1.4295719861984253</v>
      </c>
      <c r="DB159" s="86">
        <v>-0.92960494756698608</v>
      </c>
      <c r="DC159" s="86">
        <v>-1.2347112894058228</v>
      </c>
      <c r="DD159" s="86">
        <v>-0.56988877058029175</v>
      </c>
      <c r="DE159" s="86">
        <v>-0.23555351793766022</v>
      </c>
      <c r="DF159" s="86">
        <v>-0.4716150164604187</v>
      </c>
      <c r="DG159" s="86">
        <v>0.14633990824222565</v>
      </c>
      <c r="DH159" s="86">
        <v>-0.20308743417263031</v>
      </c>
      <c r="DI159" s="86">
        <v>-0.38774502277374268</v>
      </c>
      <c r="DJ159" s="86">
        <v>-0.4637666642665863</v>
      </c>
      <c r="DK159" s="86">
        <v>-0.933857262134552</v>
      </c>
      <c r="DL159" s="86">
        <v>-0.255562424659729</v>
      </c>
      <c r="DM159" s="86">
        <v>-0.38265120983123779</v>
      </c>
      <c r="DN159" s="86">
        <v>-0.22354987263679504</v>
      </c>
      <c r="DO159" s="86">
        <v>-9.8579801619052887E-2</v>
      </c>
      <c r="DP159" s="86">
        <v>-0.75135499238967896</v>
      </c>
      <c r="DQ159" s="86">
        <v>0.411060631275177</v>
      </c>
      <c r="DR159" s="86">
        <v>0.47196075320243835</v>
      </c>
      <c r="DS159" s="86">
        <v>0.74364453554153442</v>
      </c>
      <c r="DT159" s="86">
        <v>0.40788969397544861</v>
      </c>
      <c r="DU159" s="86">
        <v>0.70657253265380859</v>
      </c>
      <c r="DV159" s="86">
        <v>-1.1285582780838013</v>
      </c>
      <c r="DW159" s="86">
        <v>-1.9946575164794922</v>
      </c>
      <c r="DX159" s="86">
        <v>-2.440528392791748</v>
      </c>
      <c r="DY159" s="86">
        <v>-0.64191395044326782</v>
      </c>
      <c r="DZ159" s="86">
        <v>-0.16152393817901611</v>
      </c>
      <c r="EA159" s="86">
        <v>-0.51507705450057983</v>
      </c>
      <c r="EB159" s="86">
        <v>0.11892853677272797</v>
      </c>
      <c r="EC159" s="86">
        <v>0.4315950870513916</v>
      </c>
      <c r="ED159" s="86">
        <v>0.20954617857933044</v>
      </c>
      <c r="EE159" s="86">
        <v>0.88927507400512695</v>
      </c>
      <c r="EF159" s="86">
        <v>0.56191027164459229</v>
      </c>
      <c r="EG159" s="86">
        <v>0.34290069341659546</v>
      </c>
      <c r="EH159" s="86">
        <v>0.29284295439720154</v>
      </c>
      <c r="EI159" s="86">
        <v>-0.13159872591495514</v>
      </c>
      <c r="EJ159" s="86">
        <v>0.5327528715133667</v>
      </c>
      <c r="EK159" s="86">
        <v>0.38679158687591553</v>
      </c>
      <c r="EL159" s="86">
        <v>0.50118827819824219</v>
      </c>
      <c r="EM159" s="86">
        <v>0.57284939289093018</v>
      </c>
      <c r="EN159" s="86">
        <v>-3.7384733557701111E-2</v>
      </c>
      <c r="EO159" s="86">
        <v>1.1574157476425171</v>
      </c>
      <c r="EP159" s="86">
        <v>1.2722952365875244</v>
      </c>
      <c r="EQ159" s="86">
        <v>1.5382710695266724</v>
      </c>
      <c r="ER159" s="86">
        <v>1.2095540761947632</v>
      </c>
      <c r="ES159" s="86">
        <v>1.4915947914123535</v>
      </c>
      <c r="ET159" s="86">
        <v>-0.36292842030525208</v>
      </c>
      <c r="EU159" s="86">
        <v>-1.1652501821517944</v>
      </c>
      <c r="EV159" s="86">
        <v>-1.6070103645324707</v>
      </c>
      <c r="EW159" s="86">
        <v>51.77734375</v>
      </c>
      <c r="EX159" s="86">
        <v>51.225009918212891</v>
      </c>
      <c r="EY159" s="86">
        <v>50.774871826171875</v>
      </c>
      <c r="EZ159" s="86">
        <v>50.788898468017578</v>
      </c>
      <c r="FA159" s="86">
        <v>50.476043701171875</v>
      </c>
      <c r="FB159" s="86">
        <v>50.381534576416016</v>
      </c>
      <c r="FC159" s="86">
        <v>50.499103546142578</v>
      </c>
      <c r="FD159" s="86">
        <v>50.625602722167969</v>
      </c>
      <c r="FE159" s="86">
        <v>51.723964691162109</v>
      </c>
      <c r="FF159" s="86">
        <v>52.614688873291016</v>
      </c>
      <c r="FG159" s="86">
        <v>53.043148040771484</v>
      </c>
      <c r="FH159" s="86">
        <v>53.584243774414063</v>
      </c>
      <c r="FI159" s="86">
        <v>54.084758758544922</v>
      </c>
      <c r="FJ159" s="86">
        <v>53.738502502441406</v>
      </c>
      <c r="FK159" s="86">
        <v>53.799530029296875</v>
      </c>
      <c r="FL159" s="86">
        <v>53.541721343994141</v>
      </c>
      <c r="FM159" s="86">
        <v>52.585922241210938</v>
      </c>
      <c r="FN159" s="86">
        <v>51.358848571777344</v>
      </c>
      <c r="FO159" s="86">
        <v>50.305538177490234</v>
      </c>
      <c r="FP159" s="86">
        <v>49.336299896240234</v>
      </c>
      <c r="FQ159" s="86">
        <v>48.714057922363281</v>
      </c>
      <c r="FR159" s="86">
        <v>48.580390930175781</v>
      </c>
      <c r="FS159" s="86">
        <v>48.290241241455078</v>
      </c>
      <c r="FT159" s="86">
        <v>47.764549255371094</v>
      </c>
      <c r="FU159" s="86">
        <v>0.4471173882484436</v>
      </c>
      <c r="FV159" s="86">
        <v>0.62507498264312744</v>
      </c>
      <c r="FW159" s="86">
        <v>0.4651210606098175</v>
      </c>
      <c r="FX159" s="86">
        <v>1684</v>
      </c>
      <c r="FY159" s="86">
        <v>1</v>
      </c>
    </row>
    <row r="160" spans="1:181" x14ac:dyDescent="0.25">
      <c r="A160" t="s">
        <v>186</v>
      </c>
      <c r="B160" t="s">
        <v>236</v>
      </c>
      <c r="C160" t="s">
        <v>2</v>
      </c>
      <c r="D160" t="s">
        <v>203</v>
      </c>
      <c r="E160" t="s">
        <v>204</v>
      </c>
      <c r="F160" t="s">
        <v>179</v>
      </c>
      <c r="G160" t="s">
        <v>1</v>
      </c>
      <c r="H160" s="86">
        <v>2022</v>
      </c>
      <c r="I160" s="86">
        <v>2.1822929382324219</v>
      </c>
      <c r="J160" s="86">
        <v>2.3386473655700684</v>
      </c>
      <c r="K160" s="86">
        <v>2.4461078643798828</v>
      </c>
      <c r="L160" s="86">
        <v>2.6532943248748779</v>
      </c>
      <c r="M160" s="86">
        <v>2.6110084056854248</v>
      </c>
      <c r="N160" s="86">
        <v>3.3247795104980469</v>
      </c>
      <c r="O160" s="86">
        <v>3.1972746849060059</v>
      </c>
      <c r="P160" s="86">
        <v>2.9453623294830322</v>
      </c>
      <c r="Q160" s="86">
        <v>2.4317460060119629</v>
      </c>
      <c r="R160" s="86">
        <v>3.0496766567230225</v>
      </c>
      <c r="S160" s="86">
        <v>2.7941713333129883</v>
      </c>
      <c r="T160" s="86">
        <v>2.4392805099487305</v>
      </c>
      <c r="U160" s="86">
        <v>2.422447681427002</v>
      </c>
      <c r="V160" s="86">
        <v>2.5720987319946289</v>
      </c>
      <c r="W160" s="86">
        <v>2.4374821186065674</v>
      </c>
      <c r="X160" s="86">
        <v>2.4126310348510742</v>
      </c>
      <c r="Y160" s="86">
        <v>2.5105593204498291</v>
      </c>
      <c r="Z160" s="86">
        <v>2.9277544021606445</v>
      </c>
      <c r="AA160" s="86">
        <v>3.968712329864502</v>
      </c>
      <c r="AB160" s="86">
        <v>4.1417107582092285</v>
      </c>
      <c r="AC160" s="86">
        <v>4.2082996368408203</v>
      </c>
      <c r="AD160" s="86">
        <v>3.5647904872894287</v>
      </c>
      <c r="AE160" s="86">
        <v>3.4964556694030762</v>
      </c>
      <c r="AF160" s="86">
        <v>3.2606441974639893</v>
      </c>
      <c r="AG160" s="86">
        <v>-2.3293447494506836</v>
      </c>
      <c r="AH160" s="86">
        <v>-2.1573226451873779</v>
      </c>
      <c r="AI160" s="86">
        <v>-1.8317283391952515</v>
      </c>
      <c r="AJ160" s="86">
        <v>-1.7596287727355957</v>
      </c>
      <c r="AK160" s="86">
        <v>-1.8484699726104736</v>
      </c>
      <c r="AL160" s="86">
        <v>-1.8113391399383545</v>
      </c>
      <c r="AM160" s="86">
        <v>-2.4986131191253662</v>
      </c>
      <c r="AN160" s="86">
        <v>-2.1592676639556885</v>
      </c>
      <c r="AO160" s="86">
        <v>-2.4816231727600098</v>
      </c>
      <c r="AP160" s="86">
        <v>-1.4029688835144043</v>
      </c>
      <c r="AQ160" s="86">
        <v>-1.3185297250747681</v>
      </c>
      <c r="AR160" s="86">
        <v>-1.4276925325393677</v>
      </c>
      <c r="AS160" s="86">
        <v>-1.2976864576339722</v>
      </c>
      <c r="AT160" s="86">
        <v>-1.0313525199890137</v>
      </c>
      <c r="AU160" s="86">
        <v>-0.883514404296875</v>
      </c>
      <c r="AV160" s="86">
        <v>-1.2070020437240601</v>
      </c>
      <c r="AW160" s="86">
        <v>-0.80243110656738281</v>
      </c>
      <c r="AX160" s="86">
        <v>-0.83347839117050171</v>
      </c>
      <c r="AY160" s="86">
        <v>-0.52246564626693726</v>
      </c>
      <c r="AZ160" s="86">
        <v>-0.50326967239379883</v>
      </c>
      <c r="BA160" s="86">
        <v>-0.68445068597793579</v>
      </c>
      <c r="BB160" s="86">
        <v>-1.7964259386062622</v>
      </c>
      <c r="BC160" s="86">
        <v>-1.6145632266998291</v>
      </c>
      <c r="BD160" s="86">
        <v>-1.5899404287338257</v>
      </c>
      <c r="BE160" s="86">
        <v>-1.6024329662322998</v>
      </c>
      <c r="BF160" s="86">
        <v>-1.4627466201782227</v>
      </c>
      <c r="BG160" s="86">
        <v>-1.1492598056793213</v>
      </c>
      <c r="BH160" s="86">
        <v>-1.053080677986145</v>
      </c>
      <c r="BI160" s="86">
        <v>-1.1160080432891846</v>
      </c>
      <c r="BJ160" s="86">
        <v>-0.96294641494750977</v>
      </c>
      <c r="BK160" s="86">
        <v>-1.7556966543197632</v>
      </c>
      <c r="BL160" s="86">
        <v>-1.3803211450576782</v>
      </c>
      <c r="BM160" s="86">
        <v>-1.7533924579620361</v>
      </c>
      <c r="BN160" s="86">
        <v>-0.92029136419296265</v>
      </c>
      <c r="BO160" s="86">
        <v>-0.91839784383773804</v>
      </c>
      <c r="BP160" s="86">
        <v>-1.0420471429824829</v>
      </c>
      <c r="BQ160" s="86">
        <v>-0.86523312330245972</v>
      </c>
      <c r="BR160" s="86">
        <v>-0.59411740303039551</v>
      </c>
      <c r="BS160" s="86">
        <v>-0.49419388175010681</v>
      </c>
      <c r="BT160" s="86">
        <v>-0.8316425085067749</v>
      </c>
      <c r="BU160" s="86">
        <v>-0.47711285948753357</v>
      </c>
      <c r="BV160" s="86">
        <v>-0.42361810803413391</v>
      </c>
      <c r="BW160" s="86">
        <v>-7.657778263092041E-2</v>
      </c>
      <c r="BX160" s="86">
        <v>-3.5971101373434067E-2</v>
      </c>
      <c r="BY160" s="86">
        <v>-0.26855340600013733</v>
      </c>
      <c r="BZ160" s="86">
        <v>-1.215745210647583</v>
      </c>
      <c r="CA160" s="86">
        <v>-0.89242130517959595</v>
      </c>
      <c r="CB160" s="86">
        <v>-0.89600235223770142</v>
      </c>
      <c r="CC160" s="86">
        <v>-1.0989761352539063</v>
      </c>
      <c r="CD160" s="86">
        <v>-0.9816853404045105</v>
      </c>
      <c r="CE160" s="86">
        <v>-0.67658430337905884</v>
      </c>
      <c r="CF160" s="86">
        <v>-0.56372761726379395</v>
      </c>
      <c r="CG160" s="86">
        <v>-0.60870712995529175</v>
      </c>
      <c r="CH160" s="86">
        <v>-0.37535220384597778</v>
      </c>
      <c r="CI160" s="86">
        <v>-1.2411549091339111</v>
      </c>
      <c r="CJ160" s="86">
        <v>-0.84082520008087158</v>
      </c>
      <c r="CK160" s="86">
        <v>-1.2490221261978149</v>
      </c>
      <c r="CL160" s="86">
        <v>-0.585990309715271</v>
      </c>
      <c r="CM160" s="86">
        <v>-0.64126771688461304</v>
      </c>
      <c r="CN160" s="86">
        <v>-0.77495038509368896</v>
      </c>
      <c r="CO160" s="86">
        <v>-0.56571722030639648</v>
      </c>
      <c r="CP160" s="86">
        <v>-0.29128971695899963</v>
      </c>
      <c r="CQ160" s="86">
        <v>-0.22455166280269623</v>
      </c>
      <c r="CR160" s="86">
        <v>-0.57166957855224609</v>
      </c>
      <c r="CS160" s="86">
        <v>-0.25179842114448547</v>
      </c>
      <c r="CT160" s="86">
        <v>-0.13975010812282562</v>
      </c>
      <c r="CU160" s="86">
        <v>0.23224277794361115</v>
      </c>
      <c r="CV160" s="86">
        <v>0.28767848014831543</v>
      </c>
      <c r="CW160" s="86">
        <v>1.9495757296681404E-2</v>
      </c>
      <c r="CX160" s="86">
        <v>-0.81356751918792725</v>
      </c>
      <c r="CY160" s="86">
        <v>-0.39226806163787842</v>
      </c>
      <c r="CZ160" s="86">
        <v>-0.41538292169570923</v>
      </c>
      <c r="DA160" s="86">
        <v>-0.59551924467086792</v>
      </c>
      <c r="DB160" s="86">
        <v>-0.50062406063079834</v>
      </c>
      <c r="DC160" s="86">
        <v>-0.20390874147415161</v>
      </c>
      <c r="DD160" s="86">
        <v>-7.4374549090862274E-2</v>
      </c>
      <c r="DE160" s="86">
        <v>-0.10140623152256012</v>
      </c>
      <c r="DF160" s="86">
        <v>0.21224203705787659</v>
      </c>
      <c r="DG160" s="86">
        <v>-0.72661322355270386</v>
      </c>
      <c r="DH160" s="86">
        <v>-0.30132925510406494</v>
      </c>
      <c r="DI160" s="86">
        <v>-0.74465173482894897</v>
      </c>
      <c r="DJ160" s="86">
        <v>-0.25168928503990173</v>
      </c>
      <c r="DK160" s="86">
        <v>-0.36413761973381042</v>
      </c>
      <c r="DL160" s="86">
        <v>-0.50785362720489502</v>
      </c>
      <c r="DM160" s="86">
        <v>-0.26620131731033325</v>
      </c>
      <c r="DN160" s="86">
        <v>1.1537979356944561E-2</v>
      </c>
      <c r="DO160" s="86">
        <v>4.509054496884346E-2</v>
      </c>
      <c r="DP160" s="86">
        <v>-0.31169667840003967</v>
      </c>
      <c r="DQ160" s="86">
        <v>-2.6483986526727676E-2</v>
      </c>
      <c r="DR160" s="86">
        <v>0.14411789178848267</v>
      </c>
      <c r="DS160" s="86">
        <v>0.54106336832046509</v>
      </c>
      <c r="DT160" s="86">
        <v>0.61132806539535522</v>
      </c>
      <c r="DU160" s="86">
        <v>0.30754491686820984</v>
      </c>
      <c r="DV160" s="86">
        <v>-0.4113897979259491</v>
      </c>
      <c r="DW160" s="86">
        <v>0.10788519680500031</v>
      </c>
      <c r="DX160" s="86">
        <v>6.5236508846282959E-2</v>
      </c>
      <c r="DY160" s="86">
        <v>0.13139249384403229</v>
      </c>
      <c r="DZ160" s="86">
        <v>0.19395202398300171</v>
      </c>
      <c r="EA160" s="86">
        <v>0.47855967283248901</v>
      </c>
      <c r="EB160" s="86">
        <v>0.63217353820800781</v>
      </c>
      <c r="EC160" s="86">
        <v>0.63105571269989014</v>
      </c>
      <c r="ED160" s="86">
        <v>1.0606347322463989</v>
      </c>
      <c r="EE160" s="86">
        <v>1.6303291544318199E-2</v>
      </c>
      <c r="EF160" s="86">
        <v>0.47761723399162292</v>
      </c>
      <c r="EG160" s="86">
        <v>-1.6421020030975342E-2</v>
      </c>
      <c r="EH160" s="86">
        <v>0.23098830878734589</v>
      </c>
      <c r="EI160" s="86">
        <v>3.5994254052639008E-2</v>
      </c>
      <c r="EJ160" s="86">
        <v>-0.12220828980207443</v>
      </c>
      <c r="EK160" s="86">
        <v>0.16625206172466278</v>
      </c>
      <c r="EL160" s="86">
        <v>0.4487730860710144</v>
      </c>
      <c r="EM160" s="86">
        <v>0.43441107869148254</v>
      </c>
      <c r="EN160" s="86">
        <v>6.3662908971309662E-2</v>
      </c>
      <c r="EO160" s="86">
        <v>0.29883426427841187</v>
      </c>
      <c r="EP160" s="86">
        <v>0.55397820472717285</v>
      </c>
      <c r="EQ160" s="86">
        <v>0.98695117235183716</v>
      </c>
      <c r="ER160" s="86">
        <v>1.0786266326904297</v>
      </c>
      <c r="ES160" s="86">
        <v>0.7234421968460083</v>
      </c>
      <c r="ET160" s="86">
        <v>0.1692909449338913</v>
      </c>
      <c r="EU160" s="86">
        <v>0.83002704381942749</v>
      </c>
      <c r="EV160" s="86">
        <v>0.759174644947052</v>
      </c>
      <c r="EW160" s="86">
        <v>51.795780181884766</v>
      </c>
      <c r="EX160" s="86">
        <v>51.558326721191406</v>
      </c>
      <c r="EY160" s="86">
        <v>49.806980133056641</v>
      </c>
      <c r="EZ160" s="86">
        <v>48.215438842773438</v>
      </c>
      <c r="FA160" s="86">
        <v>47.495811462402344</v>
      </c>
      <c r="FB160" s="86">
        <v>48.56591796875</v>
      </c>
      <c r="FC160" s="86">
        <v>48.250743865966797</v>
      </c>
      <c r="FD160" s="86">
        <v>49.744747161865234</v>
      </c>
      <c r="FE160" s="86">
        <v>52.708526611328125</v>
      </c>
      <c r="FF160" s="86">
        <v>54.722858428955078</v>
      </c>
      <c r="FG160" s="86">
        <v>56.503108978271484</v>
      </c>
      <c r="FH160" s="86">
        <v>57.523830413818359</v>
      </c>
      <c r="FI160" s="86">
        <v>58.782203674316406</v>
      </c>
      <c r="FJ160" s="86">
        <v>58.027362823486328</v>
      </c>
      <c r="FK160" s="86">
        <v>58.103218078613281</v>
      </c>
      <c r="FL160" s="86">
        <v>56.277305603027344</v>
      </c>
      <c r="FM160" s="86">
        <v>54.755680084228516</v>
      </c>
      <c r="FN160" s="86">
        <v>52.064697265625</v>
      </c>
      <c r="FO160" s="86">
        <v>51.091495513916016</v>
      </c>
      <c r="FP160" s="86">
        <v>50.435070037841797</v>
      </c>
      <c r="FQ160" s="86">
        <v>49.489036560058594</v>
      </c>
      <c r="FR160" s="86">
        <v>48.669589996337891</v>
      </c>
      <c r="FS160" s="86">
        <v>48.396835327148438</v>
      </c>
      <c r="FT160" s="86">
        <v>47.871486663818359</v>
      </c>
      <c r="FU160" s="86">
        <v>0.40496578812599182</v>
      </c>
      <c r="FV160" s="86">
        <v>0.30818235874176025</v>
      </c>
      <c r="FW160" s="86">
        <v>0.48089015483856201</v>
      </c>
      <c r="FX160" s="86">
        <v>132</v>
      </c>
      <c r="FY160" s="86">
        <v>1</v>
      </c>
    </row>
    <row r="161" spans="1:181" x14ac:dyDescent="0.25">
      <c r="A161" t="s">
        <v>186</v>
      </c>
      <c r="B161" t="s">
        <v>236</v>
      </c>
      <c r="C161" t="s">
        <v>2</v>
      </c>
      <c r="D161" t="s">
        <v>203</v>
      </c>
      <c r="E161" t="s">
        <v>204</v>
      </c>
      <c r="F161" t="s">
        <v>180</v>
      </c>
      <c r="G161" t="s">
        <v>1</v>
      </c>
      <c r="H161" s="86">
        <v>1167</v>
      </c>
      <c r="I161" s="86">
        <v>3.1612536907196045</v>
      </c>
      <c r="J161" s="86">
        <v>2.9375731945037842</v>
      </c>
      <c r="K161" s="86">
        <v>3.0035243034362793</v>
      </c>
      <c r="L161" s="86">
        <v>3.113208532333374</v>
      </c>
      <c r="M161" s="86">
        <v>3.038567066192627</v>
      </c>
      <c r="N161" s="86">
        <v>3.3392629623413086</v>
      </c>
      <c r="O161" s="86">
        <v>3.4659311771392822</v>
      </c>
      <c r="P161" s="86">
        <v>3.4106161594390869</v>
      </c>
      <c r="Q161" s="86">
        <v>3.265981912612915</v>
      </c>
      <c r="R161" s="86">
        <v>2.7569024562835693</v>
      </c>
      <c r="S161" s="86">
        <v>2.5044012069702148</v>
      </c>
      <c r="T161" s="86">
        <v>2.3782610893249512</v>
      </c>
      <c r="U161" s="86">
        <v>2.0900709629058838</v>
      </c>
      <c r="V161" s="86">
        <v>2.1821331977844238</v>
      </c>
      <c r="W161" s="86">
        <v>2.2130968570709229</v>
      </c>
      <c r="X161" s="86">
        <v>2.2032384872436523</v>
      </c>
      <c r="Y161" s="86">
        <v>2.7286171913146973</v>
      </c>
      <c r="Z161" s="86">
        <v>2.7806522846221924</v>
      </c>
      <c r="AA161" s="86">
        <v>3.2900831699371338</v>
      </c>
      <c r="AB161" s="86">
        <v>3.8798568248748779</v>
      </c>
      <c r="AC161" s="86">
        <v>4.3070516586303711</v>
      </c>
      <c r="AD161" s="86">
        <v>4.2448215484619141</v>
      </c>
      <c r="AE161" s="86">
        <v>3.8389906883239746</v>
      </c>
      <c r="AF161" s="86">
        <v>3.437272310256958</v>
      </c>
      <c r="AG161" s="86">
        <v>-1.2162104845046997</v>
      </c>
      <c r="AH161" s="86">
        <v>-1.2808222770690918</v>
      </c>
      <c r="AI161" s="86">
        <v>-1.3075423240661621</v>
      </c>
      <c r="AJ161" s="86">
        <v>-1.1648478507995605</v>
      </c>
      <c r="AK161" s="86">
        <v>-1.1275366544723511</v>
      </c>
      <c r="AL161" s="86">
        <v>-0.93731462955474854</v>
      </c>
      <c r="AM161" s="86">
        <v>-1.206682562828064</v>
      </c>
      <c r="AN161" s="86">
        <v>-1.433660626411438</v>
      </c>
      <c r="AO161" s="86">
        <v>-1.4402683973312378</v>
      </c>
      <c r="AP161" s="86">
        <v>-0.99754315614700317</v>
      </c>
      <c r="AQ161" s="86">
        <v>-1.1119484901428223</v>
      </c>
      <c r="AR161" s="86">
        <v>-1.2871897220611572</v>
      </c>
      <c r="AS161" s="86">
        <v>-1.0037939548492432</v>
      </c>
      <c r="AT161" s="86">
        <v>-0.90644347667694092</v>
      </c>
      <c r="AU161" s="86">
        <v>-0.75120222568511963</v>
      </c>
      <c r="AV161" s="86">
        <v>-0.62019854784011841</v>
      </c>
      <c r="AW161" s="86">
        <v>-0.31057685613632202</v>
      </c>
      <c r="AX161" s="86">
        <v>-0.72841030359268188</v>
      </c>
      <c r="AY161" s="86">
        <v>-0.78491312265396118</v>
      </c>
      <c r="AZ161" s="86">
        <v>-0.35578927397727966</v>
      </c>
      <c r="BA161" s="86">
        <v>-0.29053398966789246</v>
      </c>
      <c r="BB161" s="86">
        <v>-0.67694520950317383</v>
      </c>
      <c r="BC161" s="86">
        <v>-1.1009508371353149</v>
      </c>
      <c r="BD161" s="86">
        <v>-1.1897357702255249</v>
      </c>
      <c r="BE161" s="86">
        <v>-0.69983023405075073</v>
      </c>
      <c r="BF161" s="86">
        <v>-0.76815849542617798</v>
      </c>
      <c r="BG161" s="86">
        <v>-0.80064523220062256</v>
      </c>
      <c r="BH161" s="86">
        <v>-0.65566110610961914</v>
      </c>
      <c r="BI161" s="86">
        <v>-0.64124298095703125</v>
      </c>
      <c r="BJ161" s="86">
        <v>-0.4042356014251709</v>
      </c>
      <c r="BK161" s="86">
        <v>-0.64142584800720215</v>
      </c>
      <c r="BL161" s="86">
        <v>-0.86517202854156494</v>
      </c>
      <c r="BM161" s="86">
        <v>-0.88729023933410645</v>
      </c>
      <c r="BN161" s="86">
        <v>-0.63075286149978638</v>
      </c>
      <c r="BO161" s="86">
        <v>-0.78739839792251587</v>
      </c>
      <c r="BP161" s="86">
        <v>-0.9563642144203186</v>
      </c>
      <c r="BQ161" s="86">
        <v>-0.69769835472106934</v>
      </c>
      <c r="BR161" s="86">
        <v>-0.58319783210754395</v>
      </c>
      <c r="BS161" s="86">
        <v>-0.42551854252815247</v>
      </c>
      <c r="BT161" s="86">
        <v>-0.23174507915973663</v>
      </c>
      <c r="BU161" s="86">
        <v>0.18236303329467773</v>
      </c>
      <c r="BV161" s="86">
        <v>-0.27347227931022644</v>
      </c>
      <c r="BW161" s="86">
        <v>-0.34530556201934814</v>
      </c>
      <c r="BX161" s="86">
        <v>8.5975661873817444E-2</v>
      </c>
      <c r="BY161" s="86">
        <v>0.22177869081497192</v>
      </c>
      <c r="BZ161" s="86">
        <v>-0.13676489889621735</v>
      </c>
      <c r="CA161" s="86">
        <v>-0.5923759937286377</v>
      </c>
      <c r="CB161" s="86">
        <v>-0.6838112473487854</v>
      </c>
      <c r="CC161" s="86">
        <v>-0.34218683838844299</v>
      </c>
      <c r="CD161" s="86">
        <v>-0.41308903694152832</v>
      </c>
      <c r="CE161" s="86">
        <v>-0.44956988096237183</v>
      </c>
      <c r="CF161" s="86">
        <v>-0.30299991369247437</v>
      </c>
      <c r="CG161" s="86">
        <v>-0.30443745851516724</v>
      </c>
      <c r="CH161" s="86">
        <v>-3.5026680678129196E-2</v>
      </c>
      <c r="CI161" s="86">
        <v>-0.24993076920509338</v>
      </c>
      <c r="CJ161" s="86">
        <v>-0.47143852710723877</v>
      </c>
      <c r="CK161" s="86">
        <v>-0.50429922342300415</v>
      </c>
      <c r="CL161" s="86">
        <v>-0.37671500444412231</v>
      </c>
      <c r="CM161" s="86">
        <v>-0.56261593103408813</v>
      </c>
      <c r="CN161" s="86">
        <v>-0.72723543643951416</v>
      </c>
      <c r="CO161" s="86">
        <v>-0.48569750785827637</v>
      </c>
      <c r="CP161" s="86">
        <v>-0.35931891202926636</v>
      </c>
      <c r="CQ161" s="86">
        <v>-0.19995103776454926</v>
      </c>
      <c r="CR161" s="86">
        <v>3.7296589463949203E-2</v>
      </c>
      <c r="CS161" s="86">
        <v>0.52377170324325562</v>
      </c>
      <c r="CT161" s="86">
        <v>4.1616402566432953E-2</v>
      </c>
      <c r="CU161" s="86">
        <v>-4.0834706276655197E-2</v>
      </c>
      <c r="CV161" s="86">
        <v>0.39194071292877197</v>
      </c>
      <c r="CW161" s="86">
        <v>0.57660490274429321</v>
      </c>
      <c r="CX161" s="86">
        <v>0.23736236989498138</v>
      </c>
      <c r="CY161" s="86">
        <v>-0.24013856053352356</v>
      </c>
      <c r="CZ161" s="86">
        <v>-0.33340942859649658</v>
      </c>
      <c r="DA161" s="86">
        <v>1.5456541441380978E-2</v>
      </c>
      <c r="DB161" s="86">
        <v>-5.8019604533910751E-2</v>
      </c>
      <c r="DC161" s="86">
        <v>-9.8494529724121094E-2</v>
      </c>
      <c r="DD161" s="86">
        <v>4.9661297351121902E-2</v>
      </c>
      <c r="DE161" s="86">
        <v>3.2368071377277374E-2</v>
      </c>
      <c r="DF161" s="86">
        <v>0.33418223261833191</v>
      </c>
      <c r="DG161" s="86">
        <v>0.14156432449817657</v>
      </c>
      <c r="DH161" s="86">
        <v>-7.7705040574073792E-2</v>
      </c>
      <c r="DI161" s="86">
        <v>-0.12130820751190186</v>
      </c>
      <c r="DJ161" s="86">
        <v>-0.12267716228961945</v>
      </c>
      <c r="DK161" s="86">
        <v>-0.33783349394798279</v>
      </c>
      <c r="DL161" s="86">
        <v>-0.49810665845870972</v>
      </c>
      <c r="DM161" s="86">
        <v>-0.27369663119316101</v>
      </c>
      <c r="DN161" s="86">
        <v>-0.13543997704982758</v>
      </c>
      <c r="DO161" s="86">
        <v>2.561648003757E-2</v>
      </c>
      <c r="DP161" s="86">
        <v>0.30633825063705444</v>
      </c>
      <c r="DQ161" s="86">
        <v>0.8651803731918335</v>
      </c>
      <c r="DR161" s="86">
        <v>0.35670506954193115</v>
      </c>
      <c r="DS161" s="86">
        <v>0.26363614201545715</v>
      </c>
      <c r="DT161" s="86">
        <v>0.6979057788848877</v>
      </c>
      <c r="DU161" s="86">
        <v>0.9314311146736145</v>
      </c>
      <c r="DV161" s="86">
        <v>0.61148965358734131</v>
      </c>
      <c r="DW161" s="86">
        <v>0.11209886521100998</v>
      </c>
      <c r="DX161" s="86">
        <v>1.6992369666695595E-2</v>
      </c>
      <c r="DY161" s="86">
        <v>0.53183680772781372</v>
      </c>
      <c r="DZ161" s="86">
        <v>0.45464426279067993</v>
      </c>
      <c r="EA161" s="86">
        <v>0.40840250253677368</v>
      </c>
      <c r="EB161" s="86">
        <v>0.55884808301925659</v>
      </c>
      <c r="EC161" s="86">
        <v>0.5186617374420166</v>
      </c>
      <c r="ED161" s="86">
        <v>0.86726129055023193</v>
      </c>
      <c r="EE161" s="86">
        <v>0.70682108402252197</v>
      </c>
      <c r="EF161" s="86">
        <v>0.49078357219696045</v>
      </c>
      <c r="EG161" s="86">
        <v>0.43166998028755188</v>
      </c>
      <c r="EH161" s="86">
        <v>0.24411314725875854</v>
      </c>
      <c r="EI161" s="86">
        <v>-1.3283319771289825E-2</v>
      </c>
      <c r="EJ161" s="86">
        <v>-0.16728112101554871</v>
      </c>
      <c r="EK161" s="86">
        <v>3.2398931682109833E-2</v>
      </c>
      <c r="EL161" s="86">
        <v>0.1878056526184082</v>
      </c>
      <c r="EM161" s="86">
        <v>0.35130015015602112</v>
      </c>
      <c r="EN161" s="86">
        <v>0.69479173421859741</v>
      </c>
      <c r="EO161" s="86">
        <v>1.3581202030181885</v>
      </c>
      <c r="EP161" s="86">
        <v>0.81164312362670898</v>
      </c>
      <c r="EQ161" s="86">
        <v>0.70324373245239258</v>
      </c>
      <c r="ER161" s="86">
        <v>1.139670729637146</v>
      </c>
      <c r="ES161" s="86">
        <v>1.4437438249588013</v>
      </c>
      <c r="ET161" s="86">
        <v>1.151669979095459</v>
      </c>
      <c r="EU161" s="86">
        <v>0.6206737756729126</v>
      </c>
      <c r="EV161" s="86">
        <v>0.52291691303253174</v>
      </c>
      <c r="EW161" s="86">
        <v>44.087150573730469</v>
      </c>
      <c r="EX161" s="86">
        <v>42.42816162109375</v>
      </c>
      <c r="EY161" s="86">
        <v>42.047950744628906</v>
      </c>
      <c r="EZ161" s="86">
        <v>41.063411712646484</v>
      </c>
      <c r="FA161" s="86">
        <v>40.106529235839844</v>
      </c>
      <c r="FB161" s="86">
        <v>39.6304931640625</v>
      </c>
      <c r="FC161" s="86">
        <v>39.669120788574219</v>
      </c>
      <c r="FD161" s="86">
        <v>40.904026031494141</v>
      </c>
      <c r="FE161" s="86">
        <v>43.151416778564453</v>
      </c>
      <c r="FF161" s="86">
        <v>44.847385406494141</v>
      </c>
      <c r="FG161" s="86">
        <v>47.325962066650391</v>
      </c>
      <c r="FH161" s="86">
        <v>49.436378479003906</v>
      </c>
      <c r="FI161" s="86">
        <v>50</v>
      </c>
      <c r="FJ161" s="86">
        <v>50.592239379882813</v>
      </c>
      <c r="FK161" s="86">
        <v>49.1854248046875</v>
      </c>
      <c r="FL161" s="86">
        <v>49.586643218994141</v>
      </c>
      <c r="FM161" s="86">
        <v>48.5782470703125</v>
      </c>
      <c r="FN161" s="86">
        <v>47.390735626220703</v>
      </c>
      <c r="FO161" s="86">
        <v>45.781318664550781</v>
      </c>
      <c r="FP161" s="86">
        <v>44.760036468505859</v>
      </c>
      <c r="FQ161" s="86">
        <v>44.019237518310547</v>
      </c>
      <c r="FR161" s="86">
        <v>42.422286987304688</v>
      </c>
      <c r="FS161" s="86">
        <v>42.130558013916016</v>
      </c>
      <c r="FT161" s="86">
        <v>41.201877593994141</v>
      </c>
      <c r="FU161" s="86">
        <v>0.35356128215789795</v>
      </c>
      <c r="FV161" s="86">
        <v>0.4223368763923645</v>
      </c>
      <c r="FW161" s="86">
        <v>0.36167135834693909</v>
      </c>
      <c r="FX161" s="86">
        <v>124</v>
      </c>
      <c r="FY161" s="86">
        <v>1</v>
      </c>
    </row>
    <row r="162" spans="1:181" x14ac:dyDescent="0.25">
      <c r="A162" t="s">
        <v>186</v>
      </c>
      <c r="B162" t="s">
        <v>236</v>
      </c>
      <c r="C162" t="s">
        <v>2</v>
      </c>
      <c r="D162" t="s">
        <v>203</v>
      </c>
      <c r="E162" t="s">
        <v>204</v>
      </c>
      <c r="F162" t="s">
        <v>181</v>
      </c>
      <c r="G162" t="s">
        <v>1</v>
      </c>
      <c r="H162" s="86">
        <v>537</v>
      </c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86"/>
      <c r="CC162" s="86"/>
      <c r="CD162" s="86"/>
      <c r="CE162" s="86"/>
      <c r="CF162" s="86"/>
      <c r="CG162" s="86"/>
      <c r="CH162" s="86"/>
      <c r="CI162" s="86"/>
      <c r="CJ162" s="86"/>
      <c r="CK162" s="86"/>
      <c r="CL162" s="86"/>
      <c r="CM162" s="86"/>
      <c r="CN162" s="86"/>
      <c r="CO162" s="86"/>
      <c r="CP162" s="86"/>
      <c r="CQ162" s="86"/>
      <c r="CR162" s="86"/>
      <c r="CS162" s="86"/>
      <c r="CT162" s="86"/>
      <c r="CU162" s="86"/>
      <c r="CV162" s="86"/>
      <c r="CW162" s="86"/>
      <c r="CX162" s="86"/>
      <c r="CY162" s="86"/>
      <c r="CZ162" s="86"/>
      <c r="DA162" s="86"/>
      <c r="DB162" s="86"/>
      <c r="DC162" s="86"/>
      <c r="DD162" s="86"/>
      <c r="DE162" s="86"/>
      <c r="DF162" s="86"/>
      <c r="DG162" s="86"/>
      <c r="DH162" s="86"/>
      <c r="DI162" s="86"/>
      <c r="DJ162" s="86"/>
      <c r="DK162" s="86"/>
      <c r="DL162" s="86"/>
      <c r="DM162" s="86"/>
      <c r="DN162" s="86"/>
      <c r="DO162" s="86"/>
      <c r="DP162" s="86"/>
      <c r="DQ162" s="86"/>
      <c r="DR162" s="86"/>
      <c r="DS162" s="86"/>
      <c r="DT162" s="86"/>
      <c r="DU162" s="86"/>
      <c r="DV162" s="86"/>
      <c r="DW162" s="86"/>
      <c r="DX162" s="86"/>
      <c r="DY162" s="86"/>
      <c r="DZ162" s="86"/>
      <c r="EA162" s="86"/>
      <c r="EB162" s="86"/>
      <c r="EC162" s="86"/>
      <c r="ED162" s="86"/>
      <c r="EE162" s="86"/>
      <c r="EF162" s="86"/>
      <c r="EG162" s="86"/>
      <c r="EH162" s="86"/>
      <c r="EI162" s="86"/>
      <c r="EJ162" s="86"/>
      <c r="EK162" s="86"/>
      <c r="EL162" s="86"/>
      <c r="EM162" s="86"/>
      <c r="EN162" s="86"/>
      <c r="EO162" s="86"/>
      <c r="EP162" s="86"/>
      <c r="EQ162" s="86"/>
      <c r="ER162" s="86"/>
      <c r="ES162" s="86"/>
      <c r="ET162" s="86"/>
      <c r="EU162" s="86"/>
      <c r="EV162" s="86"/>
      <c r="EW162" s="86"/>
      <c r="EX162" s="86"/>
      <c r="EY162" s="86"/>
      <c r="EZ162" s="86"/>
      <c r="FA162" s="86"/>
      <c r="FB162" s="86"/>
      <c r="FC162" s="86"/>
      <c r="FD162" s="86"/>
      <c r="FE162" s="86"/>
      <c r="FF162" s="86"/>
      <c r="FG162" s="86"/>
      <c r="FH162" s="86"/>
      <c r="FI162" s="86"/>
      <c r="FJ162" s="86"/>
      <c r="FK162" s="86"/>
      <c r="FL162" s="86"/>
      <c r="FM162" s="86"/>
      <c r="FN162" s="86"/>
      <c r="FO162" s="86"/>
      <c r="FP162" s="86"/>
      <c r="FQ162" s="86"/>
      <c r="FR162" s="86"/>
      <c r="FS162" s="86"/>
      <c r="FT162" s="86"/>
      <c r="FU162" s="86"/>
      <c r="FV162" s="86"/>
      <c r="FW162" s="86"/>
      <c r="FX162" s="86">
        <v>24</v>
      </c>
      <c r="FY162" s="86">
        <v>0</v>
      </c>
    </row>
    <row r="163" spans="1:181" x14ac:dyDescent="0.25">
      <c r="A163" t="s">
        <v>186</v>
      </c>
      <c r="B163" t="s">
        <v>236</v>
      </c>
      <c r="C163" t="s">
        <v>2</v>
      </c>
      <c r="D163" t="s">
        <v>203</v>
      </c>
      <c r="E163" t="s">
        <v>204</v>
      </c>
      <c r="F163" t="s">
        <v>182</v>
      </c>
      <c r="G163" t="s">
        <v>1</v>
      </c>
      <c r="H163" s="86">
        <v>2920</v>
      </c>
      <c r="I163" s="86">
        <v>3.9043989181518555</v>
      </c>
      <c r="J163" s="86">
        <v>3.665520191192627</v>
      </c>
      <c r="K163" s="86">
        <v>3.3681683540344238</v>
      </c>
      <c r="L163" s="86">
        <v>3.5404255390167236</v>
      </c>
      <c r="M163" s="86">
        <v>3.6175179481506348</v>
      </c>
      <c r="N163" s="86">
        <v>4.0029439926147461</v>
      </c>
      <c r="O163" s="86">
        <v>4.713292121887207</v>
      </c>
      <c r="P163" s="86">
        <v>4.8730268478393555</v>
      </c>
      <c r="Q163" s="86">
        <v>4.4701418876647949</v>
      </c>
      <c r="R163" s="86">
        <v>4.4643220901489258</v>
      </c>
      <c r="S163" s="86">
        <v>4.3942351341247559</v>
      </c>
      <c r="T163" s="86">
        <v>4.5424351692199707</v>
      </c>
      <c r="U163" s="86">
        <v>4.2619376182556152</v>
      </c>
      <c r="V163" s="86">
        <v>4.088172435760498</v>
      </c>
      <c r="W163" s="86">
        <v>4.4080519676208496</v>
      </c>
      <c r="X163" s="86">
        <v>4.3534951210021973</v>
      </c>
      <c r="Y163" s="86">
        <v>4.3797030448913574</v>
      </c>
      <c r="Z163" s="86">
        <v>5.1164207458496094</v>
      </c>
      <c r="AA163" s="86">
        <v>6.027015209197998</v>
      </c>
      <c r="AB163" s="86">
        <v>6.4185724258422852</v>
      </c>
      <c r="AC163" s="86">
        <v>5.9936099052429199</v>
      </c>
      <c r="AD163" s="86">
        <v>5.5229992866516113</v>
      </c>
      <c r="AE163" s="86">
        <v>4.9518322944641113</v>
      </c>
      <c r="AF163" s="86">
        <v>4.2736105918884277</v>
      </c>
      <c r="AG163" s="86">
        <v>-0.79476463794708252</v>
      </c>
      <c r="AH163" s="86">
        <v>-0.95294833183288574</v>
      </c>
      <c r="AI163" s="86">
        <v>-1.0700080394744873</v>
      </c>
      <c r="AJ163" s="86">
        <v>-0.88292628526687622</v>
      </c>
      <c r="AK163" s="86">
        <v>-0.87350505590438843</v>
      </c>
      <c r="AL163" s="86">
        <v>-0.63824659585952759</v>
      </c>
      <c r="AM163" s="86">
        <v>-0.62127059698104858</v>
      </c>
      <c r="AN163" s="86">
        <v>-1.0994940996170044</v>
      </c>
      <c r="AO163" s="86">
        <v>-1.2534112930297852</v>
      </c>
      <c r="AP163" s="86">
        <v>-0.91222363710403442</v>
      </c>
      <c r="AQ163" s="86">
        <v>-1.2045731544494629</v>
      </c>
      <c r="AR163" s="86">
        <v>-0.61867529153823853</v>
      </c>
      <c r="AS163" s="86">
        <v>-0.70802384614944458</v>
      </c>
      <c r="AT163" s="86">
        <v>-0.64171111583709717</v>
      </c>
      <c r="AU163" s="86">
        <v>-0.43067407608032227</v>
      </c>
      <c r="AV163" s="86">
        <v>-0.20996867120265961</v>
      </c>
      <c r="AW163" s="86">
        <v>-0.25939297676086426</v>
      </c>
      <c r="AX163" s="86">
        <v>-0.51754522323608398</v>
      </c>
      <c r="AY163" s="86">
        <v>-0.55450987815856934</v>
      </c>
      <c r="AZ163" s="86">
        <v>-0.56510400772094727</v>
      </c>
      <c r="BA163" s="86">
        <v>-0.61560577154159546</v>
      </c>
      <c r="BB163" s="86">
        <v>-0.86139905452728271</v>
      </c>
      <c r="BC163" s="86">
        <v>-1.0479679107666016</v>
      </c>
      <c r="BD163" s="86">
        <v>-1.4478038549423218</v>
      </c>
      <c r="BE163" s="86">
        <v>-0.44518506526947021</v>
      </c>
      <c r="BF163" s="86">
        <v>-0.61284023523330688</v>
      </c>
      <c r="BG163" s="86">
        <v>-0.72988790273666382</v>
      </c>
      <c r="BH163" s="86">
        <v>-0.54449951648712158</v>
      </c>
      <c r="BI163" s="86">
        <v>-0.53606182336807251</v>
      </c>
      <c r="BJ163" s="86">
        <v>-0.2923206090927124</v>
      </c>
      <c r="BK163" s="86">
        <v>-0.22937482595443726</v>
      </c>
      <c r="BL163" s="86">
        <v>-0.70255511999130249</v>
      </c>
      <c r="BM163" s="86">
        <v>-0.88979661464691162</v>
      </c>
      <c r="BN163" s="86">
        <v>-0.55748510360717773</v>
      </c>
      <c r="BO163" s="86">
        <v>-0.81548804044723511</v>
      </c>
      <c r="BP163" s="86">
        <v>-0.24026751518249512</v>
      </c>
      <c r="BQ163" s="86">
        <v>-0.36772304773330688</v>
      </c>
      <c r="BR163" s="86">
        <v>-0.30853968858718872</v>
      </c>
      <c r="BS163" s="86">
        <v>-8.4389656782150269E-2</v>
      </c>
      <c r="BT163" s="86">
        <v>0.12206517904996872</v>
      </c>
      <c r="BU163" s="86">
        <v>6.1028555035591125E-2</v>
      </c>
      <c r="BV163" s="86">
        <v>-0.1574045866727829</v>
      </c>
      <c r="BW163" s="86">
        <v>-0.13816072046756744</v>
      </c>
      <c r="BX163" s="86">
        <v>-0.10116113722324371</v>
      </c>
      <c r="BY163" s="86">
        <v>-0.17321866750717163</v>
      </c>
      <c r="BZ163" s="86">
        <v>-0.44608590006828308</v>
      </c>
      <c r="CA163" s="86">
        <v>-0.66507697105407715</v>
      </c>
      <c r="CB163" s="86">
        <v>-1.0425539016723633</v>
      </c>
      <c r="CC163" s="86">
        <v>-0.20306730270385742</v>
      </c>
      <c r="CD163" s="86">
        <v>-0.37728241086006165</v>
      </c>
      <c r="CE163" s="86">
        <v>-0.49432167410850525</v>
      </c>
      <c r="CF163" s="86">
        <v>-0.31010615825653076</v>
      </c>
      <c r="CG163" s="86">
        <v>-0.30234965682029724</v>
      </c>
      <c r="CH163" s="86">
        <v>-5.2733335644006729E-2</v>
      </c>
      <c r="CI163" s="86">
        <v>4.2051002383232117E-2</v>
      </c>
      <c r="CJ163" s="86">
        <v>-0.42763638496398926</v>
      </c>
      <c r="CK163" s="86">
        <v>-0.63795816898345947</v>
      </c>
      <c r="CL163" s="86">
        <v>-0.31179431080818176</v>
      </c>
      <c r="CM163" s="86">
        <v>-0.54600882530212402</v>
      </c>
      <c r="CN163" s="86">
        <v>2.1816564723849297E-2</v>
      </c>
      <c r="CO163" s="86">
        <v>-0.13203172385692596</v>
      </c>
      <c r="CP163" s="86">
        <v>-7.7786192297935486E-2</v>
      </c>
      <c r="CQ163" s="86">
        <v>0.1554458886384964</v>
      </c>
      <c r="CR163" s="86">
        <v>0.35203081369400024</v>
      </c>
      <c r="CS163" s="86">
        <v>0.28295153379440308</v>
      </c>
      <c r="CT163" s="86">
        <v>9.2027708888053894E-2</v>
      </c>
      <c r="CU163" s="86">
        <v>0.15020143985748291</v>
      </c>
      <c r="CV163" s="86">
        <v>0.22016426920890808</v>
      </c>
      <c r="CW163" s="86">
        <v>0.13317728042602539</v>
      </c>
      <c r="CX163" s="86">
        <v>-0.15844124555587769</v>
      </c>
      <c r="CY163" s="86">
        <v>-0.39988791942596436</v>
      </c>
      <c r="CZ163" s="86">
        <v>-0.76187914609909058</v>
      </c>
      <c r="DA163" s="86">
        <v>3.9050452411174774E-2</v>
      </c>
      <c r="DB163" s="86">
        <v>-0.14172458648681641</v>
      </c>
      <c r="DC163" s="86">
        <v>-0.25875547528266907</v>
      </c>
      <c r="DD163" s="86">
        <v>-7.5712800025939941E-2</v>
      </c>
      <c r="DE163" s="86">
        <v>-6.8637490272521973E-2</v>
      </c>
      <c r="DF163" s="86">
        <v>0.18685394525527954</v>
      </c>
      <c r="DG163" s="86">
        <v>0.31347683072090149</v>
      </c>
      <c r="DH163" s="86">
        <v>-0.15271766483783722</v>
      </c>
      <c r="DI163" s="86">
        <v>-0.38611972332000732</v>
      </c>
      <c r="DJ163" s="86">
        <v>-6.6103488206863403E-2</v>
      </c>
      <c r="DK163" s="86">
        <v>-0.27652961015701294</v>
      </c>
      <c r="DL163" s="86">
        <v>0.28390064835548401</v>
      </c>
      <c r="DM163" s="86">
        <v>0.10365959256887436</v>
      </c>
      <c r="DN163" s="86">
        <v>0.15296730399131775</v>
      </c>
      <c r="DO163" s="86">
        <v>0.39528143405914307</v>
      </c>
      <c r="DP163" s="86">
        <v>0.58199644088745117</v>
      </c>
      <c r="DQ163" s="86">
        <v>0.50487452745437622</v>
      </c>
      <c r="DR163" s="86">
        <v>0.34145998954772949</v>
      </c>
      <c r="DS163" s="86">
        <v>0.43856361508369446</v>
      </c>
      <c r="DT163" s="86">
        <v>0.54148966073989868</v>
      </c>
      <c r="DU163" s="86">
        <v>0.43957322835922241</v>
      </c>
      <c r="DV163" s="86">
        <v>0.12920340895652771</v>
      </c>
      <c r="DW163" s="86">
        <v>-0.13469885289669037</v>
      </c>
      <c r="DX163" s="86">
        <v>-0.4812043309211731</v>
      </c>
      <c r="DY163" s="86">
        <v>0.38863003253936768</v>
      </c>
      <c r="DZ163" s="86">
        <v>0.19838351011276245</v>
      </c>
      <c r="EA163" s="86">
        <v>8.1364735960960388E-2</v>
      </c>
      <c r="EB163" s="86">
        <v>0.2627139687538147</v>
      </c>
      <c r="EC163" s="86">
        <v>0.26880577206611633</v>
      </c>
      <c r="ED163" s="86">
        <v>0.53277993202209473</v>
      </c>
      <c r="EE163" s="86">
        <v>0.70537263154983521</v>
      </c>
      <c r="EF163" s="86">
        <v>0.2442212849855423</v>
      </c>
      <c r="EG163" s="86">
        <v>-2.2505035623908043E-2</v>
      </c>
      <c r="EH163" s="86">
        <v>0.28863504528999329</v>
      </c>
      <c r="EI163" s="86">
        <v>0.11255554854869843</v>
      </c>
      <c r="EJ163" s="86">
        <v>0.66230839490890503</v>
      </c>
      <c r="EK163" s="86">
        <v>0.44396042823791504</v>
      </c>
      <c r="EL163" s="86">
        <v>0.4861387312412262</v>
      </c>
      <c r="EM163" s="86">
        <v>0.74156588315963745</v>
      </c>
      <c r="EN163" s="86">
        <v>0.91403031349182129</v>
      </c>
      <c r="EO163" s="86">
        <v>0.82529604434967041</v>
      </c>
      <c r="EP163" s="86">
        <v>0.70160061120986938</v>
      </c>
      <c r="EQ163" s="86">
        <v>0.85491275787353516</v>
      </c>
      <c r="ER163" s="86">
        <v>1.0054324865341187</v>
      </c>
      <c r="ES163" s="86">
        <v>0.88196033239364624</v>
      </c>
      <c r="ET163" s="86">
        <v>0.54451656341552734</v>
      </c>
      <c r="EU163" s="86">
        <v>0.24819205701351166</v>
      </c>
      <c r="EV163" s="86">
        <v>-7.595449686050415E-2</v>
      </c>
      <c r="EW163" s="86">
        <v>49.324691772460938</v>
      </c>
      <c r="EX163" s="86">
        <v>48.667411804199219</v>
      </c>
      <c r="EY163" s="86">
        <v>48.201755523681641</v>
      </c>
      <c r="EZ163" s="86">
        <v>47.385372161865234</v>
      </c>
      <c r="FA163" s="86">
        <v>46.193569183349609</v>
      </c>
      <c r="FB163" s="86">
        <v>45.361244201660156</v>
      </c>
      <c r="FC163" s="86">
        <v>45.725456237792969</v>
      </c>
      <c r="FD163" s="86">
        <v>46.178646087646484</v>
      </c>
      <c r="FE163" s="86">
        <v>47.562030792236328</v>
      </c>
      <c r="FF163" s="86">
        <v>49.696640014648438</v>
      </c>
      <c r="FG163" s="86">
        <v>51.087879180908203</v>
      </c>
      <c r="FH163" s="86">
        <v>52.78607177734375</v>
      </c>
      <c r="FI163" s="86">
        <v>53.982719421386719</v>
      </c>
      <c r="FJ163" s="86">
        <v>54.280033111572266</v>
      </c>
      <c r="FK163" s="86">
        <v>53.672306060791016</v>
      </c>
      <c r="FL163" s="86">
        <v>52.646228790283203</v>
      </c>
      <c r="FM163" s="86">
        <v>50.985240936279297</v>
      </c>
      <c r="FN163" s="86">
        <v>49.384357452392578</v>
      </c>
      <c r="FO163" s="86">
        <v>48.014556884765625</v>
      </c>
      <c r="FP163" s="86">
        <v>47.440155029296875</v>
      </c>
      <c r="FQ163" s="86">
        <v>45.928310394287109</v>
      </c>
      <c r="FR163" s="86">
        <v>46.191787719726563</v>
      </c>
      <c r="FS163" s="86">
        <v>45.822391510009766</v>
      </c>
      <c r="FT163" s="86">
        <v>45.343238830566406</v>
      </c>
      <c r="FU163" s="86">
        <v>0.22216717898845673</v>
      </c>
      <c r="FV163" s="86">
        <v>0.31513983011245728</v>
      </c>
      <c r="FW163" s="86">
        <v>0.22893787920475006</v>
      </c>
      <c r="FX163" s="86">
        <v>227</v>
      </c>
      <c r="FY163" s="86">
        <v>1</v>
      </c>
    </row>
    <row r="164" spans="1:181" x14ac:dyDescent="0.25">
      <c r="A164" t="s">
        <v>186</v>
      </c>
      <c r="B164" t="s">
        <v>236</v>
      </c>
      <c r="C164" t="s">
        <v>2</v>
      </c>
      <c r="D164" t="s">
        <v>203</v>
      </c>
      <c r="E164" t="s">
        <v>204</v>
      </c>
      <c r="F164" t="s">
        <v>183</v>
      </c>
      <c r="G164" t="s">
        <v>1</v>
      </c>
      <c r="H164" s="86">
        <v>3470</v>
      </c>
      <c r="I164" s="86">
        <v>5.4177107810974121</v>
      </c>
      <c r="J164" s="86">
        <v>5.0531530380249023</v>
      </c>
      <c r="K164" s="86">
        <v>5.1843624114990234</v>
      </c>
      <c r="L164" s="86">
        <v>5.4437088966369629</v>
      </c>
      <c r="M164" s="86">
        <v>5.3562407493591309</v>
      </c>
      <c r="N164" s="86">
        <v>5.6482558250427246</v>
      </c>
      <c r="O164" s="86">
        <v>6.6486387252807617</v>
      </c>
      <c r="P164" s="86">
        <v>6.633979320526123</v>
      </c>
      <c r="Q164" s="86">
        <v>5.8722085952758789</v>
      </c>
      <c r="R164" s="86">
        <v>5.5147380828857422</v>
      </c>
      <c r="S164" s="86">
        <v>5.5856671333312988</v>
      </c>
      <c r="T164" s="86">
        <v>5.1475400924682617</v>
      </c>
      <c r="U164" s="86">
        <v>4.7461466789245605</v>
      </c>
      <c r="V164" s="86">
        <v>4.8090729713439941</v>
      </c>
      <c r="W164" s="86">
        <v>5.0959262847900391</v>
      </c>
      <c r="X164" s="86">
        <v>5.4791641235351563</v>
      </c>
      <c r="Y164" s="86">
        <v>5.182990550994873</v>
      </c>
      <c r="Z164" s="86">
        <v>6.0555191040039063</v>
      </c>
      <c r="AA164" s="86">
        <v>7.0682196617126465</v>
      </c>
      <c r="AB164" s="86">
        <v>7.323173999786377</v>
      </c>
      <c r="AC164" s="86">
        <v>6.9376640319824219</v>
      </c>
      <c r="AD164" s="86">
        <v>7.0428462028503418</v>
      </c>
      <c r="AE164" s="86">
        <v>6.6604914665222168</v>
      </c>
      <c r="AF164" s="86">
        <v>6.0730323791503906</v>
      </c>
      <c r="AG164" s="86">
        <v>-1.9207665920257568</v>
      </c>
      <c r="AH164" s="86">
        <v>-1.9170075654983521</v>
      </c>
      <c r="AI164" s="86">
        <v>-1.7188597917556763</v>
      </c>
      <c r="AJ164" s="86">
        <v>-1.2521252632141113</v>
      </c>
      <c r="AK164" s="86">
        <v>-1.428067684173584</v>
      </c>
      <c r="AL164" s="86">
        <v>-2.2866194248199463</v>
      </c>
      <c r="AM164" s="86">
        <v>-2.5214664936065674</v>
      </c>
      <c r="AN164" s="86">
        <v>-2.6483142375946045</v>
      </c>
      <c r="AO164" s="86">
        <v>-3.2836720943450928</v>
      </c>
      <c r="AP164" s="86">
        <v>-3.1941442489624023</v>
      </c>
      <c r="AQ164" s="86">
        <v>-2.1880528926849365</v>
      </c>
      <c r="AR164" s="86">
        <v>-2.0329985618591309</v>
      </c>
      <c r="AS164" s="86">
        <v>-2.1829948425292969</v>
      </c>
      <c r="AT164" s="86">
        <v>-2.7152097225189209</v>
      </c>
      <c r="AU164" s="86">
        <v>-2.2395777702331543</v>
      </c>
      <c r="AV164" s="86">
        <v>-1.6739287376403809</v>
      </c>
      <c r="AW164" s="86">
        <v>-1.5667030811309814</v>
      </c>
      <c r="AX164" s="86">
        <v>-1.2284694910049438</v>
      </c>
      <c r="AY164" s="86">
        <v>-1.2340102195739746</v>
      </c>
      <c r="AZ164" s="86">
        <v>-1.1798181533813477</v>
      </c>
      <c r="BA164" s="86">
        <v>-1.2804832458496094</v>
      </c>
      <c r="BB164" s="86">
        <v>-1.6712117195129395</v>
      </c>
      <c r="BC164" s="86">
        <v>-2.0752208232879639</v>
      </c>
      <c r="BD164" s="86">
        <v>-2.4291567802429199</v>
      </c>
      <c r="BE164" s="86">
        <v>-1.2646806240081787</v>
      </c>
      <c r="BF164" s="86">
        <v>-1.2601195573806763</v>
      </c>
      <c r="BG164" s="86">
        <v>-1.0501052141189575</v>
      </c>
      <c r="BH164" s="86">
        <v>-0.57848656177520752</v>
      </c>
      <c r="BI164" s="86">
        <v>-0.76691687107086182</v>
      </c>
      <c r="BJ164" s="86">
        <v>-1.4643502235412598</v>
      </c>
      <c r="BK164" s="86">
        <v>-1.6229273080825806</v>
      </c>
      <c r="BL164" s="86">
        <v>-1.7268232107162476</v>
      </c>
      <c r="BM164" s="86">
        <v>-2.2003564834594727</v>
      </c>
      <c r="BN164" s="86">
        <v>-2.0967192649841309</v>
      </c>
      <c r="BO164" s="86">
        <v>-1.1770772933959961</v>
      </c>
      <c r="BP164" s="86">
        <v>-1.1463882923126221</v>
      </c>
      <c r="BQ164" s="86">
        <v>-1.3063399791717529</v>
      </c>
      <c r="BR164" s="86">
        <v>-1.7405879497528076</v>
      </c>
      <c r="BS164" s="86">
        <v>-1.3017470836639404</v>
      </c>
      <c r="BT164" s="86">
        <v>-0.74643278121948242</v>
      </c>
      <c r="BU164" s="86">
        <v>-0.78628456592559814</v>
      </c>
      <c r="BV164" s="86">
        <v>-0.4947548508644104</v>
      </c>
      <c r="BW164" s="86">
        <v>-0.38904771208763123</v>
      </c>
      <c r="BX164" s="86">
        <v>-0.31637603044509888</v>
      </c>
      <c r="BY164" s="86">
        <v>-0.43749421834945679</v>
      </c>
      <c r="BZ164" s="86">
        <v>-0.85248434543609619</v>
      </c>
      <c r="CA164" s="86">
        <v>-1.3289338350296021</v>
      </c>
      <c r="CB164" s="86">
        <v>-1.6985615491867065</v>
      </c>
      <c r="CC164" s="86">
        <v>-0.81027758121490479</v>
      </c>
      <c r="CD164" s="86">
        <v>-0.80516088008880615</v>
      </c>
      <c r="CE164" s="86">
        <v>-0.58692789077758789</v>
      </c>
      <c r="CF164" s="86">
        <v>-0.11192652583122253</v>
      </c>
      <c r="CG164" s="86">
        <v>-0.30900585651397705</v>
      </c>
      <c r="CH164" s="86">
        <v>-0.89484894275665283</v>
      </c>
      <c r="CI164" s="86">
        <v>-1.0006018877029419</v>
      </c>
      <c r="CJ164" s="86">
        <v>-1.0886013507843018</v>
      </c>
      <c r="CK164" s="86">
        <v>-1.4500552415847778</v>
      </c>
      <c r="CL164" s="86">
        <v>-1.3366461992263794</v>
      </c>
      <c r="CM164" s="86">
        <v>-0.47687864303588867</v>
      </c>
      <c r="CN164" s="86">
        <v>-0.53232485055923462</v>
      </c>
      <c r="CO164" s="86">
        <v>-0.69917148351669312</v>
      </c>
      <c r="CP164" s="86">
        <v>-1.0655679702758789</v>
      </c>
      <c r="CQ164" s="86">
        <v>-0.65220844745635986</v>
      </c>
      <c r="CR164" s="86">
        <v>-0.10405191034078598</v>
      </c>
      <c r="CS164" s="86">
        <v>-0.24576909840106964</v>
      </c>
      <c r="CT164" s="86">
        <v>1.3413665816187859E-2</v>
      </c>
      <c r="CU164" s="86">
        <v>0.19617073237895966</v>
      </c>
      <c r="CV164" s="86">
        <v>0.28164133429527283</v>
      </c>
      <c r="CW164" s="86">
        <v>0.14635741710662842</v>
      </c>
      <c r="CX164" s="86">
        <v>-0.28543630242347717</v>
      </c>
      <c r="CY164" s="86">
        <v>-0.81205785274505615</v>
      </c>
      <c r="CZ164" s="86">
        <v>-1.1925535202026367</v>
      </c>
      <c r="DA164" s="86">
        <v>-0.35587447881698608</v>
      </c>
      <c r="DB164" s="86">
        <v>-0.35020220279693604</v>
      </c>
      <c r="DC164" s="86">
        <v>-0.12375055253505707</v>
      </c>
      <c r="DD164" s="86">
        <v>0.35463353991508484</v>
      </c>
      <c r="DE164" s="86">
        <v>0.14890515804290771</v>
      </c>
      <c r="DF164" s="86">
        <v>-0.32534769177436829</v>
      </c>
      <c r="DG164" s="86">
        <v>-0.37827643752098083</v>
      </c>
      <c r="DH164" s="86">
        <v>-0.45037946105003357</v>
      </c>
      <c r="DI164" s="86">
        <v>-0.69975411891937256</v>
      </c>
      <c r="DJ164" s="86">
        <v>-0.57657307386398315</v>
      </c>
      <c r="DK164" s="86">
        <v>0.22331999242305756</v>
      </c>
      <c r="DL164" s="86">
        <v>8.173864334821701E-2</v>
      </c>
      <c r="DM164" s="86">
        <v>-9.2002987861633301E-2</v>
      </c>
      <c r="DN164" s="86">
        <v>-0.3905479907989502</v>
      </c>
      <c r="DO164" s="86">
        <v>-2.6697565335780382E-3</v>
      </c>
      <c r="DP164" s="86">
        <v>0.53832894563674927</v>
      </c>
      <c r="DQ164" s="86">
        <v>0.29474636912345886</v>
      </c>
      <c r="DR164" s="86">
        <v>0.52158218622207642</v>
      </c>
      <c r="DS164" s="86">
        <v>0.78138917684555054</v>
      </c>
      <c r="DT164" s="86">
        <v>0.87965869903564453</v>
      </c>
      <c r="DU164" s="86">
        <v>0.73020905256271362</v>
      </c>
      <c r="DV164" s="86">
        <v>0.28161174058914185</v>
      </c>
      <c r="DW164" s="86">
        <v>-0.29518181085586548</v>
      </c>
      <c r="DX164" s="86">
        <v>-0.68654543161392212</v>
      </c>
      <c r="DY164" s="86">
        <v>0.30021142959594727</v>
      </c>
      <c r="DZ164" s="86">
        <v>0.30668583512306213</v>
      </c>
      <c r="EA164" s="86">
        <v>0.54500395059585571</v>
      </c>
      <c r="EB164" s="86">
        <v>1.0282721519470215</v>
      </c>
      <c r="EC164" s="86">
        <v>0.81005591154098511</v>
      </c>
      <c r="ED164" s="86">
        <v>0.49692162871360779</v>
      </c>
      <c r="EE164" s="86">
        <v>0.52026265859603882</v>
      </c>
      <c r="EF164" s="86">
        <v>0.47111159563064575</v>
      </c>
      <c r="EG164" s="86">
        <v>0.38356158137321472</v>
      </c>
      <c r="EH164" s="86">
        <v>0.520851731300354</v>
      </c>
      <c r="EI164" s="86">
        <v>1.2342956066131592</v>
      </c>
      <c r="EJ164" s="86">
        <v>0.96834880113601685</v>
      </c>
      <c r="EK164" s="86">
        <v>0.78465187549591064</v>
      </c>
      <c r="EL164" s="86">
        <v>0.58407366275787354</v>
      </c>
      <c r="EM164" s="86">
        <v>0.93516093492507935</v>
      </c>
      <c r="EN164" s="86">
        <v>1.4658248424530029</v>
      </c>
      <c r="EO164" s="86">
        <v>1.075164794921875</v>
      </c>
      <c r="EP164" s="86">
        <v>1.2552968263626099</v>
      </c>
      <c r="EQ164" s="86">
        <v>1.6263517141342163</v>
      </c>
      <c r="ER164" s="86">
        <v>1.7431007623672485</v>
      </c>
      <c r="ES164" s="86">
        <v>1.5731980800628662</v>
      </c>
      <c r="ET164" s="86">
        <v>1.1003390550613403</v>
      </c>
      <c r="EU164" s="86">
        <v>0.45110508799552917</v>
      </c>
      <c r="EV164" s="86">
        <v>4.404984787106514E-2</v>
      </c>
      <c r="EW164" s="86">
        <v>51.749553680419922</v>
      </c>
      <c r="EX164" s="86">
        <v>51.708549499511719</v>
      </c>
      <c r="EY164" s="86">
        <v>51.194343566894531</v>
      </c>
      <c r="EZ164" s="86">
        <v>50.794246673583984</v>
      </c>
      <c r="FA164" s="86">
        <v>50.531009674072266</v>
      </c>
      <c r="FB164" s="86">
        <v>50.174724578857422</v>
      </c>
      <c r="FC164" s="86">
        <v>49.512035369873047</v>
      </c>
      <c r="FD164" s="86">
        <v>50.119911193847656</v>
      </c>
      <c r="FE164" s="86">
        <v>51.824718475341797</v>
      </c>
      <c r="FF164" s="86">
        <v>52.978126525878906</v>
      </c>
      <c r="FG164" s="86">
        <v>53.056404113769531</v>
      </c>
      <c r="FH164" s="86">
        <v>53.994319915771484</v>
      </c>
      <c r="FI164" s="86">
        <v>55.298831939697266</v>
      </c>
      <c r="FJ164" s="86">
        <v>55.501968383789063</v>
      </c>
      <c r="FK164" s="86">
        <v>54.664886474609375</v>
      </c>
      <c r="FL164" s="86">
        <v>54.526885986328125</v>
      </c>
      <c r="FM164" s="86">
        <v>52.765476226806641</v>
      </c>
      <c r="FN164" s="86">
        <v>51.298824310302734</v>
      </c>
      <c r="FO164" s="86">
        <v>50.701847076416016</v>
      </c>
      <c r="FP164" s="86">
        <v>49.734489440917969</v>
      </c>
      <c r="FQ164" s="86">
        <v>48.522163391113281</v>
      </c>
      <c r="FR164" s="86">
        <v>47.858829498291016</v>
      </c>
      <c r="FS164" s="86">
        <v>47.390594482421875</v>
      </c>
      <c r="FT164" s="86">
        <v>46.667873382568359</v>
      </c>
      <c r="FU164" s="86">
        <v>0.59080713987350464</v>
      </c>
      <c r="FV164" s="86">
        <v>0.66950011253356934</v>
      </c>
      <c r="FW164" s="86">
        <v>0.6251070499420166</v>
      </c>
      <c r="FX164" s="86">
        <v>177</v>
      </c>
      <c r="FY164" s="86">
        <v>1</v>
      </c>
    </row>
    <row r="165" spans="1:181" x14ac:dyDescent="0.25">
      <c r="A165" t="s">
        <v>186</v>
      </c>
      <c r="B165" t="s">
        <v>236</v>
      </c>
      <c r="C165" t="s">
        <v>2</v>
      </c>
      <c r="D165" t="s">
        <v>203</v>
      </c>
      <c r="E165" t="s">
        <v>204</v>
      </c>
      <c r="F165" t="s">
        <v>184</v>
      </c>
      <c r="G165" t="s">
        <v>1</v>
      </c>
      <c r="H165" s="86">
        <v>2399</v>
      </c>
      <c r="I165" s="86">
        <v>4.5410494804382324</v>
      </c>
      <c r="J165" s="86">
        <v>4.2943687438964844</v>
      </c>
      <c r="K165" s="86">
        <v>4.3808374404907227</v>
      </c>
      <c r="L165" s="86">
        <v>4.1972613334655762</v>
      </c>
      <c r="M165" s="86">
        <v>4.334075927734375</v>
      </c>
      <c r="N165" s="86">
        <v>4.5748529434204102</v>
      </c>
      <c r="O165" s="86">
        <v>5.7184786796569824</v>
      </c>
      <c r="P165" s="86">
        <v>6.8075346946716309</v>
      </c>
      <c r="Q165" s="86">
        <v>6.3311553001403809</v>
      </c>
      <c r="R165" s="86">
        <v>6.1516170501708984</v>
      </c>
      <c r="S165" s="86">
        <v>6.4125595092773438</v>
      </c>
      <c r="T165" s="86">
        <v>5.9180107116699219</v>
      </c>
      <c r="U165" s="86">
        <v>5.902738094329834</v>
      </c>
      <c r="V165" s="86">
        <v>5.5916404724121094</v>
      </c>
      <c r="W165" s="86">
        <v>5.1779437065124512</v>
      </c>
      <c r="X165" s="86">
        <v>5.2270255088806152</v>
      </c>
      <c r="Y165" s="86">
        <v>5.8627095222473145</v>
      </c>
      <c r="Z165" s="86">
        <v>6.2028231620788574</v>
      </c>
      <c r="AA165" s="86">
        <v>6.533203125</v>
      </c>
      <c r="AB165" s="86">
        <v>6.38201904296875</v>
      </c>
      <c r="AC165" s="86">
        <v>6.2333197593688965</v>
      </c>
      <c r="AD165" s="86">
        <v>6.0733742713928223</v>
      </c>
      <c r="AE165" s="86">
        <v>5.7377877235412598</v>
      </c>
      <c r="AF165" s="86">
        <v>5.4145264625549316</v>
      </c>
      <c r="AG165" s="86">
        <v>-1.1831297874450684</v>
      </c>
      <c r="AH165" s="86">
        <v>-1.054685115814209</v>
      </c>
      <c r="AI165" s="86">
        <v>-0.74009466171264648</v>
      </c>
      <c r="AJ165" s="86">
        <v>-0.9774547815322876</v>
      </c>
      <c r="AK165" s="86">
        <v>-0.95617163181304932</v>
      </c>
      <c r="AL165" s="86">
        <v>-1.0443863868713379</v>
      </c>
      <c r="AM165" s="86">
        <v>-1.1468636989593506</v>
      </c>
      <c r="AN165" s="86">
        <v>-0.24619464576244354</v>
      </c>
      <c r="AO165" s="86">
        <v>-0.91039007902145386</v>
      </c>
      <c r="AP165" s="86">
        <v>-1.1446808576583862</v>
      </c>
      <c r="AQ165" s="86">
        <v>-0.59382951259613037</v>
      </c>
      <c r="AR165" s="86">
        <v>-0.72656810283660889</v>
      </c>
      <c r="AS165" s="86">
        <v>-0.44921094179153442</v>
      </c>
      <c r="AT165" s="86">
        <v>-0.89926934242248535</v>
      </c>
      <c r="AU165" s="86">
        <v>-1.1643481254577637</v>
      </c>
      <c r="AV165" s="86">
        <v>-1.1565773487091064</v>
      </c>
      <c r="AW165" s="86">
        <v>-0.41968023777008057</v>
      </c>
      <c r="AX165" s="86">
        <v>-0.75965124368667603</v>
      </c>
      <c r="AY165" s="86">
        <v>-0.78737151622772217</v>
      </c>
      <c r="AZ165" s="86">
        <v>-0.17515777051448822</v>
      </c>
      <c r="BA165" s="86">
        <v>-0.22657446563243866</v>
      </c>
      <c r="BB165" s="86">
        <v>-6.0337826609611511E-2</v>
      </c>
      <c r="BC165" s="86">
        <v>-0.32351899147033691</v>
      </c>
      <c r="BD165" s="86">
        <v>-0.78419166803359985</v>
      </c>
      <c r="BE165" s="86">
        <v>-0.57483065128326416</v>
      </c>
      <c r="BF165" s="86">
        <v>-0.51079875230789185</v>
      </c>
      <c r="BG165" s="86">
        <v>-0.20112510025501251</v>
      </c>
      <c r="BH165" s="86">
        <v>-0.4566192626953125</v>
      </c>
      <c r="BI165" s="86">
        <v>-0.39381334185600281</v>
      </c>
      <c r="BJ165" s="86">
        <v>-0.48603910207748413</v>
      </c>
      <c r="BK165" s="86">
        <v>-0.44033285975456238</v>
      </c>
      <c r="BL165" s="86">
        <v>0.38397622108459473</v>
      </c>
      <c r="BM165" s="86">
        <v>-0.34805187582969666</v>
      </c>
      <c r="BN165" s="86">
        <v>-0.68754875659942627</v>
      </c>
      <c r="BO165" s="86">
        <v>-0.12078820168972015</v>
      </c>
      <c r="BP165" s="86">
        <v>-0.25193652510643005</v>
      </c>
      <c r="BQ165" s="86">
        <v>-6.665574386715889E-3</v>
      </c>
      <c r="BR165" s="86">
        <v>-0.42382130026817322</v>
      </c>
      <c r="BS165" s="86">
        <v>-0.65897107124328613</v>
      </c>
      <c r="BT165" s="86">
        <v>-0.67171013355255127</v>
      </c>
      <c r="BU165" s="86">
        <v>5.2608981728553772E-2</v>
      </c>
      <c r="BV165" s="86">
        <v>-0.16542127728462219</v>
      </c>
      <c r="BW165" s="86">
        <v>-8.5034601390361786E-2</v>
      </c>
      <c r="BX165" s="86">
        <v>0.41378119587898254</v>
      </c>
      <c r="BY165" s="86">
        <v>0.35692808032035828</v>
      </c>
      <c r="BZ165" s="86">
        <v>0.52353852987289429</v>
      </c>
      <c r="CA165" s="86">
        <v>0.28891927003860474</v>
      </c>
      <c r="CB165" s="86">
        <v>-0.16788016259670258</v>
      </c>
      <c r="CC165" s="86">
        <v>-0.15352451801300049</v>
      </c>
      <c r="CD165" s="86">
        <v>-0.13410472869873047</v>
      </c>
      <c r="CE165" s="86">
        <v>0.17216359078884125</v>
      </c>
      <c r="CF165" s="86">
        <v>-9.5890164375305176E-2</v>
      </c>
      <c r="CG165" s="86">
        <v>-4.3256990611553192E-3</v>
      </c>
      <c r="CH165" s="86">
        <v>-9.9329464137554169E-2</v>
      </c>
      <c r="CI165" s="86">
        <v>4.9008239060640335E-2</v>
      </c>
      <c r="CJ165" s="86">
        <v>0.82043063640594482</v>
      </c>
      <c r="CK165" s="86">
        <v>4.1421845555305481E-2</v>
      </c>
      <c r="CL165" s="86">
        <v>-0.37094047665596008</v>
      </c>
      <c r="CM165" s="86">
        <v>0.20683875679969788</v>
      </c>
      <c r="CN165" s="86">
        <v>7.6791867613792419E-2</v>
      </c>
      <c r="CO165" s="86">
        <v>0.29984000325202942</v>
      </c>
      <c r="CP165" s="86">
        <v>-9.4527438282966614E-2</v>
      </c>
      <c r="CQ165" s="86">
        <v>-0.30894839763641357</v>
      </c>
      <c r="CR165" s="86">
        <v>-0.33589261770248413</v>
      </c>
      <c r="CS165" s="86">
        <v>0.37971505522727966</v>
      </c>
      <c r="CT165" s="86">
        <v>0.24614059925079346</v>
      </c>
      <c r="CU165" s="86">
        <v>0.4014018177986145</v>
      </c>
      <c r="CV165" s="86">
        <v>0.8216785192489624</v>
      </c>
      <c r="CW165" s="86">
        <v>0.76106017827987671</v>
      </c>
      <c r="CX165" s="86">
        <v>0.92792952060699463</v>
      </c>
      <c r="CY165" s="86">
        <v>0.7130921483039856</v>
      </c>
      <c r="CZ165" s="86">
        <v>0.2589753270149231</v>
      </c>
      <c r="DA165" s="86">
        <v>0.26778161525726318</v>
      </c>
      <c r="DB165" s="86">
        <v>0.2425893098115921</v>
      </c>
      <c r="DC165" s="86">
        <v>0.5454522967338562</v>
      </c>
      <c r="DD165" s="86">
        <v>0.26483893394470215</v>
      </c>
      <c r="DE165" s="86">
        <v>0.38516193628311157</v>
      </c>
      <c r="DF165" s="86">
        <v>0.28738018870353699</v>
      </c>
      <c r="DG165" s="86">
        <v>0.53834933042526245</v>
      </c>
      <c r="DH165" s="86">
        <v>1.2568850517272949</v>
      </c>
      <c r="DI165" s="86">
        <v>0.43089556694030762</v>
      </c>
      <c r="DJ165" s="86">
        <v>-5.4332166910171509E-2</v>
      </c>
      <c r="DK165" s="86">
        <v>0.5344657301902771</v>
      </c>
      <c r="DL165" s="86">
        <v>0.40552026033401489</v>
      </c>
      <c r="DM165" s="86">
        <v>0.60634559392929077</v>
      </c>
      <c r="DN165" s="86">
        <v>0.2347664088010788</v>
      </c>
      <c r="DO165" s="86">
        <v>4.1074261069297791E-2</v>
      </c>
      <c r="DP165" s="86">
        <v>-7.5077899964526296E-5</v>
      </c>
      <c r="DQ165" s="86">
        <v>0.70682114362716675</v>
      </c>
      <c r="DR165" s="86">
        <v>0.65770250558853149</v>
      </c>
      <c r="DS165" s="86">
        <v>0.88783824443817139</v>
      </c>
      <c r="DT165" s="86">
        <v>1.2295758724212646</v>
      </c>
      <c r="DU165" s="86">
        <v>1.1651922464370728</v>
      </c>
      <c r="DV165" s="86">
        <v>1.3323204517364502</v>
      </c>
      <c r="DW165" s="86">
        <v>1.1372650861740112</v>
      </c>
      <c r="DX165" s="86">
        <v>0.68583083152770996</v>
      </c>
      <c r="DY165" s="86">
        <v>0.87608075141906738</v>
      </c>
      <c r="DZ165" s="86">
        <v>0.78647565841674805</v>
      </c>
      <c r="EA165" s="86">
        <v>1.0844218730926514</v>
      </c>
      <c r="EB165" s="86">
        <v>0.78567445278167725</v>
      </c>
      <c r="EC165" s="86">
        <v>0.94752025604248047</v>
      </c>
      <c r="ED165" s="86">
        <v>0.84572750329971313</v>
      </c>
      <c r="EE165" s="86">
        <v>1.244880199432373</v>
      </c>
      <c r="EF165" s="86">
        <v>1.8870558738708496</v>
      </c>
      <c r="EG165" s="86">
        <v>0.99323379993438721</v>
      </c>
      <c r="EH165" s="86">
        <v>0.40279993414878845</v>
      </c>
      <c r="EI165" s="86">
        <v>1.0075069665908813</v>
      </c>
      <c r="EJ165" s="86">
        <v>0.88015186786651611</v>
      </c>
      <c r="EK165" s="86">
        <v>1.0488909482955933</v>
      </c>
      <c r="EL165" s="86">
        <v>0.71021443605422974</v>
      </c>
      <c r="EM165" s="86">
        <v>0.5464513897895813</v>
      </c>
      <c r="EN165" s="86">
        <v>0.48479211330413818</v>
      </c>
      <c r="EO165" s="86">
        <v>1.1791102886199951</v>
      </c>
      <c r="EP165" s="86">
        <v>1.2519325017929077</v>
      </c>
      <c r="EQ165" s="86">
        <v>1.5901751518249512</v>
      </c>
      <c r="ER165" s="86">
        <v>1.8185148239135742</v>
      </c>
      <c r="ES165" s="86">
        <v>1.7486947774887085</v>
      </c>
      <c r="ET165" s="86">
        <v>1.9161968231201172</v>
      </c>
      <c r="EU165" s="86">
        <v>1.7497032880783081</v>
      </c>
      <c r="EV165" s="86">
        <v>1.3021423816680908</v>
      </c>
      <c r="EW165" s="86">
        <v>49.605926513671875</v>
      </c>
      <c r="EX165" s="86">
        <v>49.337295532226563</v>
      </c>
      <c r="EY165" s="86">
        <v>49.248664855957031</v>
      </c>
      <c r="EZ165" s="86">
        <v>48.785087585449219</v>
      </c>
      <c r="FA165" s="86">
        <v>48.582859039306641</v>
      </c>
      <c r="FB165" s="86">
        <v>47.689662933349609</v>
      </c>
      <c r="FC165" s="86">
        <v>47.270484924316406</v>
      </c>
      <c r="FD165" s="86">
        <v>47.789512634277344</v>
      </c>
      <c r="FE165" s="86">
        <v>48.9649658203125</v>
      </c>
      <c r="FF165" s="86">
        <v>49.542171478271484</v>
      </c>
      <c r="FG165" s="86">
        <v>50.684593200683594</v>
      </c>
      <c r="FH165" s="86">
        <v>50.825229644775391</v>
      </c>
      <c r="FI165" s="86">
        <v>51.329387664794922</v>
      </c>
      <c r="FJ165" s="86">
        <v>50.886608123779297</v>
      </c>
      <c r="FK165" s="86">
        <v>50.407081604003906</v>
      </c>
      <c r="FL165" s="86">
        <v>50.409049987792969</v>
      </c>
      <c r="FM165" s="86">
        <v>50.148658752441406</v>
      </c>
      <c r="FN165" s="86">
        <v>49.334579467773438</v>
      </c>
      <c r="FO165" s="86">
        <v>48.282791137695313</v>
      </c>
      <c r="FP165" s="86">
        <v>47.308765411376953</v>
      </c>
      <c r="FQ165" s="86">
        <v>47.057098388671875</v>
      </c>
      <c r="FR165" s="86">
        <v>46.255428314208984</v>
      </c>
      <c r="FS165" s="86">
        <v>45.270523071289063</v>
      </c>
      <c r="FT165" s="86">
        <v>43.85345458984375</v>
      </c>
      <c r="FU165" s="86">
        <v>0.37835332751274109</v>
      </c>
      <c r="FV165" s="86">
        <v>0.50265365839004517</v>
      </c>
      <c r="FW165" s="86">
        <v>0.39636018872261047</v>
      </c>
      <c r="FX165" s="86">
        <v>166</v>
      </c>
      <c r="FY165" s="86">
        <v>1</v>
      </c>
    </row>
    <row r="166" spans="1:181" x14ac:dyDescent="0.25">
      <c r="A166" t="s">
        <v>186</v>
      </c>
      <c r="B166" t="s">
        <v>236</v>
      </c>
      <c r="C166" t="s">
        <v>2</v>
      </c>
      <c r="D166" t="s">
        <v>203</v>
      </c>
      <c r="E166" t="s">
        <v>204</v>
      </c>
      <c r="F166" t="s">
        <v>185</v>
      </c>
      <c r="G166" t="s">
        <v>1</v>
      </c>
      <c r="H166" s="86">
        <v>968</v>
      </c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86"/>
      <c r="BB166" s="86"/>
      <c r="BC166" s="86"/>
      <c r="BD166" s="86"/>
      <c r="BE166" s="86"/>
      <c r="BF166" s="86"/>
      <c r="BG166" s="86"/>
      <c r="BH166" s="86"/>
      <c r="BI166" s="86"/>
      <c r="BJ166" s="86"/>
      <c r="BK166" s="86"/>
      <c r="BL166" s="86"/>
      <c r="BM166" s="86"/>
      <c r="BN166" s="86"/>
      <c r="BO166" s="86"/>
      <c r="BP166" s="86"/>
      <c r="BQ166" s="86"/>
      <c r="BR166" s="86"/>
      <c r="BS166" s="86"/>
      <c r="BT166" s="86"/>
      <c r="BU166" s="86"/>
      <c r="BV166" s="86"/>
      <c r="BW166" s="86"/>
      <c r="BX166" s="86"/>
      <c r="BY166" s="86"/>
      <c r="BZ166" s="86"/>
      <c r="CA166" s="86"/>
      <c r="CB166" s="86"/>
      <c r="CC166" s="86"/>
      <c r="CD166" s="86"/>
      <c r="CE166" s="86"/>
      <c r="CF166" s="86"/>
      <c r="CG166" s="86"/>
      <c r="CH166" s="86"/>
      <c r="CI166" s="86"/>
      <c r="CJ166" s="86"/>
      <c r="CK166" s="86"/>
      <c r="CL166" s="86"/>
      <c r="CM166" s="86"/>
      <c r="CN166" s="86"/>
      <c r="CO166" s="86"/>
      <c r="CP166" s="86"/>
      <c r="CQ166" s="86"/>
      <c r="CR166" s="86"/>
      <c r="CS166" s="86"/>
      <c r="CT166" s="86"/>
      <c r="CU166" s="86"/>
      <c r="CV166" s="86"/>
      <c r="CW166" s="86"/>
      <c r="CX166" s="86"/>
      <c r="CY166" s="86"/>
      <c r="CZ166" s="86"/>
      <c r="DA166" s="86"/>
      <c r="DB166" s="86"/>
      <c r="DC166" s="86"/>
      <c r="DD166" s="86"/>
      <c r="DE166" s="86"/>
      <c r="DF166" s="86"/>
      <c r="DG166" s="86"/>
      <c r="DH166" s="86"/>
      <c r="DI166" s="86"/>
      <c r="DJ166" s="86"/>
      <c r="DK166" s="86"/>
      <c r="DL166" s="86"/>
      <c r="DM166" s="86"/>
      <c r="DN166" s="86"/>
      <c r="DO166" s="86"/>
      <c r="DP166" s="86"/>
      <c r="DQ166" s="86"/>
      <c r="DR166" s="86"/>
      <c r="DS166" s="86"/>
      <c r="DT166" s="86"/>
      <c r="DU166" s="86"/>
      <c r="DV166" s="86"/>
      <c r="DW166" s="86"/>
      <c r="DX166" s="86"/>
      <c r="DY166" s="86"/>
      <c r="DZ166" s="86"/>
      <c r="EA166" s="86"/>
      <c r="EB166" s="86"/>
      <c r="EC166" s="86"/>
      <c r="ED166" s="86"/>
      <c r="EE166" s="86"/>
      <c r="EF166" s="86"/>
      <c r="EG166" s="86"/>
      <c r="EH166" s="86"/>
      <c r="EI166" s="86"/>
      <c r="EJ166" s="86"/>
      <c r="EK166" s="86"/>
      <c r="EL166" s="86"/>
      <c r="EM166" s="86"/>
      <c r="EN166" s="86"/>
      <c r="EO166" s="86"/>
      <c r="EP166" s="86"/>
      <c r="EQ166" s="86"/>
      <c r="ER166" s="86"/>
      <c r="ES166" s="86"/>
      <c r="ET166" s="86"/>
      <c r="EU166" s="86"/>
      <c r="EV166" s="86"/>
      <c r="EW166" s="86"/>
      <c r="EX166" s="86"/>
      <c r="EY166" s="86"/>
      <c r="EZ166" s="86"/>
      <c r="FA166" s="86"/>
      <c r="FB166" s="86"/>
      <c r="FC166" s="86"/>
      <c r="FD166" s="86"/>
      <c r="FE166" s="86"/>
      <c r="FF166" s="86"/>
      <c r="FG166" s="86"/>
      <c r="FH166" s="86"/>
      <c r="FI166" s="86"/>
      <c r="FJ166" s="86"/>
      <c r="FK166" s="86"/>
      <c r="FL166" s="86"/>
      <c r="FM166" s="86"/>
      <c r="FN166" s="86"/>
      <c r="FO166" s="86"/>
      <c r="FP166" s="86"/>
      <c r="FQ166" s="86"/>
      <c r="FR166" s="86"/>
      <c r="FS166" s="86"/>
      <c r="FT166" s="86"/>
      <c r="FU166" s="86"/>
      <c r="FV166" s="86"/>
      <c r="FW166" s="86"/>
      <c r="FX166" s="86">
        <v>52</v>
      </c>
      <c r="FY166" s="86">
        <v>0</v>
      </c>
    </row>
    <row r="167" spans="1:181" x14ac:dyDescent="0.25">
      <c r="A167" t="s">
        <v>186</v>
      </c>
      <c r="B167" t="s">
        <v>236</v>
      </c>
      <c r="C167" t="s">
        <v>2</v>
      </c>
      <c r="D167" t="s">
        <v>203</v>
      </c>
      <c r="E167" t="s">
        <v>205</v>
      </c>
      <c r="F167" t="s">
        <v>1</v>
      </c>
      <c r="G167" t="s">
        <v>198</v>
      </c>
      <c r="H167" s="86">
        <v>25580</v>
      </c>
      <c r="I167" s="86">
        <v>35.551155090332031</v>
      </c>
      <c r="J167" s="86">
        <v>32.647937774658203</v>
      </c>
      <c r="K167" s="86">
        <v>30.699745178222656</v>
      </c>
      <c r="L167" s="86">
        <v>29.912580490112305</v>
      </c>
      <c r="M167" s="86">
        <v>29.381328582763672</v>
      </c>
      <c r="N167" s="86">
        <v>30.38848876953125</v>
      </c>
      <c r="O167" s="86">
        <v>33.514972686767578</v>
      </c>
      <c r="P167" s="86">
        <v>37.028667449951172</v>
      </c>
      <c r="Q167" s="86">
        <v>37.812938690185547</v>
      </c>
      <c r="R167" s="86">
        <v>38.303749084472656</v>
      </c>
      <c r="S167" s="86">
        <v>39.540077209472656</v>
      </c>
      <c r="T167" s="86">
        <v>40.806838989257813</v>
      </c>
      <c r="U167" s="86">
        <v>41.521400451660156</v>
      </c>
      <c r="V167" s="86">
        <v>41.691932678222656</v>
      </c>
      <c r="W167" s="86">
        <v>44.572364807128906</v>
      </c>
      <c r="X167" s="86">
        <v>47.002246856689453</v>
      </c>
      <c r="Y167" s="86">
        <v>50.486572265625</v>
      </c>
      <c r="Z167" s="86">
        <v>54.242809295654297</v>
      </c>
      <c r="AA167" s="86">
        <v>57.932376861572266</v>
      </c>
      <c r="AB167" s="86">
        <v>58.527904510498047</v>
      </c>
      <c r="AC167" s="86">
        <v>59.221378326416016</v>
      </c>
      <c r="AD167" s="86">
        <v>56.903114318847656</v>
      </c>
      <c r="AE167" s="86">
        <v>48.580585479736328</v>
      </c>
      <c r="AF167" s="86">
        <v>41.370452880859375</v>
      </c>
      <c r="AG167" s="86">
        <v>-4.2584056854248047</v>
      </c>
      <c r="AH167" s="86">
        <v>-3.5479812622070313</v>
      </c>
      <c r="AI167" s="86">
        <v>-4.0967483520507813</v>
      </c>
      <c r="AJ167" s="86">
        <v>-3.5938749313354492</v>
      </c>
      <c r="AK167" s="86">
        <v>-3.5930414199829102</v>
      </c>
      <c r="AL167" s="86">
        <v>-3.4652628898620605</v>
      </c>
      <c r="AM167" s="86">
        <v>-3.2497498989105225</v>
      </c>
      <c r="AN167" s="86">
        <v>-3.4424197673797607</v>
      </c>
      <c r="AO167" s="86">
        <v>-3.6945984363555908</v>
      </c>
      <c r="AP167" s="86">
        <v>-2.4948532581329346</v>
      </c>
      <c r="AQ167" s="86">
        <v>-1.6224685907363892</v>
      </c>
      <c r="AR167" s="86">
        <v>-1.9025586843490601</v>
      </c>
      <c r="AS167" s="86">
        <v>-2.8936762809753418</v>
      </c>
      <c r="AT167" s="86">
        <v>-3.9762599468231201</v>
      </c>
      <c r="AU167" s="86">
        <v>-2.4169113636016846</v>
      </c>
      <c r="AV167" s="86">
        <v>-1.3513889312744141</v>
      </c>
      <c r="AW167" s="86">
        <v>0.98478299379348755</v>
      </c>
      <c r="AX167" s="86">
        <v>1.6221681833267212</v>
      </c>
      <c r="AY167" s="86">
        <v>3.0927202701568604</v>
      </c>
      <c r="AZ167" s="86">
        <v>4.0322775840759277</v>
      </c>
      <c r="BA167" s="86">
        <v>3.5758566856384277</v>
      </c>
      <c r="BB167" s="86">
        <v>0.62998348474502563</v>
      </c>
      <c r="BC167" s="86">
        <v>-2.9358012676239014</v>
      </c>
      <c r="BD167" s="86">
        <v>-3.6491415500640869</v>
      </c>
      <c r="BE167" s="86">
        <v>-2.7084722518920898</v>
      </c>
      <c r="BF167" s="86">
        <v>-2.0945136547088623</v>
      </c>
      <c r="BG167" s="86">
        <v>-2.682854175567627</v>
      </c>
      <c r="BH167" s="86">
        <v>-2.2306547164916992</v>
      </c>
      <c r="BI167" s="86">
        <v>-2.3079955577850342</v>
      </c>
      <c r="BJ167" s="86">
        <v>-2.146977424621582</v>
      </c>
      <c r="BK167" s="86">
        <v>-1.902430534362793</v>
      </c>
      <c r="BL167" s="86">
        <v>-2.0737969875335693</v>
      </c>
      <c r="BM167" s="86">
        <v>-2.2105731964111328</v>
      </c>
      <c r="BN167" s="86">
        <v>-1.0444122552871704</v>
      </c>
      <c r="BO167" s="86">
        <v>-0.14000453054904938</v>
      </c>
      <c r="BP167" s="86">
        <v>-0.43969014286994934</v>
      </c>
      <c r="BQ167" s="86">
        <v>-1.4777133464813232</v>
      </c>
      <c r="BR167" s="86">
        <v>-2.5601139068603516</v>
      </c>
      <c r="BS167" s="86">
        <v>-0.93859010934829712</v>
      </c>
      <c r="BT167" s="86">
        <v>0.13934184610843658</v>
      </c>
      <c r="BU167" s="86">
        <v>2.5374002456665039</v>
      </c>
      <c r="BV167" s="86">
        <v>3.356919527053833</v>
      </c>
      <c r="BW167" s="86">
        <v>4.8625950813293457</v>
      </c>
      <c r="BX167" s="86">
        <v>5.8001298904418945</v>
      </c>
      <c r="BY167" s="86">
        <v>5.3681573867797852</v>
      </c>
      <c r="BZ167" s="86">
        <v>2.3448734283447266</v>
      </c>
      <c r="CA167" s="86">
        <v>-1.3194824457168579</v>
      </c>
      <c r="CB167" s="86">
        <v>-2.1528201103210449</v>
      </c>
      <c r="CC167" s="86">
        <v>-1.6349931955337524</v>
      </c>
      <c r="CD167" s="86">
        <v>-1.0878465175628662</v>
      </c>
      <c r="CE167" s="86">
        <v>-1.7035955190658569</v>
      </c>
      <c r="CF167" s="86">
        <v>-1.2864927053451538</v>
      </c>
      <c r="CG167" s="86">
        <v>-1.4179766178131104</v>
      </c>
      <c r="CH167" s="86">
        <v>-1.2339369058609009</v>
      </c>
      <c r="CI167" s="86">
        <v>-0.96928113698959351</v>
      </c>
      <c r="CJ167" s="86">
        <v>-1.1258931159973145</v>
      </c>
      <c r="CK167" s="86">
        <v>-1.1827418804168701</v>
      </c>
      <c r="CL167" s="86">
        <v>-3.9841242134571075E-2</v>
      </c>
      <c r="CM167" s="86">
        <v>0.88674557209014893</v>
      </c>
      <c r="CN167" s="86">
        <v>0.57348817586898804</v>
      </c>
      <c r="CO167" s="86">
        <v>-0.49702176451683044</v>
      </c>
      <c r="CP167" s="86">
        <v>-1.5792956352233887</v>
      </c>
      <c r="CQ167" s="86">
        <v>8.5290662944316864E-2</v>
      </c>
      <c r="CR167" s="86">
        <v>1.171817421913147</v>
      </c>
      <c r="CS167" s="86">
        <v>3.6127383708953857</v>
      </c>
      <c r="CT167" s="86">
        <v>4.5584030151367188</v>
      </c>
      <c r="CU167" s="86">
        <v>6.088404655456543</v>
      </c>
      <c r="CV167" s="86">
        <v>7.0245394706726074</v>
      </c>
      <c r="CW167" s="86">
        <v>6.6094989776611328</v>
      </c>
      <c r="CX167" s="86">
        <v>3.5326011180877686</v>
      </c>
      <c r="CY167" s="86">
        <v>-0.20002497732639313</v>
      </c>
      <c r="CZ167" s="86">
        <v>-1.1164723634719849</v>
      </c>
      <c r="DA167" s="86">
        <v>-0.56151407957077026</v>
      </c>
      <c r="DB167" s="86">
        <v>-8.1179305911064148E-2</v>
      </c>
      <c r="DC167" s="86">
        <v>-0.72433686256408691</v>
      </c>
      <c r="DD167" s="86">
        <v>-0.34233063459396362</v>
      </c>
      <c r="DE167" s="86">
        <v>-0.52795779705047607</v>
      </c>
      <c r="DF167" s="86">
        <v>-0.32089638710021973</v>
      </c>
      <c r="DG167" s="86">
        <v>-3.613179549574852E-2</v>
      </c>
      <c r="DH167" s="86">
        <v>-0.17798915505409241</v>
      </c>
      <c r="DI167" s="86">
        <v>-0.15491057932376862</v>
      </c>
      <c r="DJ167" s="86">
        <v>0.96472978591918945</v>
      </c>
      <c r="DK167" s="86">
        <v>1.913495659828186</v>
      </c>
      <c r="DL167" s="86">
        <v>1.586666464805603</v>
      </c>
      <c r="DM167" s="86">
        <v>0.48366981744766235</v>
      </c>
      <c r="DN167" s="86">
        <v>-0.59847730398178101</v>
      </c>
      <c r="DO167" s="86">
        <v>1.1091715097427368</v>
      </c>
      <c r="DP167" s="86">
        <v>2.2042930126190186</v>
      </c>
      <c r="DQ167" s="86">
        <v>4.6880764961242676</v>
      </c>
      <c r="DR167" s="86">
        <v>5.7598867416381836</v>
      </c>
      <c r="DS167" s="86">
        <v>7.3142142295837402</v>
      </c>
      <c r="DT167" s="86">
        <v>8.2489490509033203</v>
      </c>
      <c r="DU167" s="86">
        <v>7.8508405685424805</v>
      </c>
      <c r="DV167" s="86">
        <v>4.7203288078308105</v>
      </c>
      <c r="DW167" s="86">
        <v>0.91943252086639404</v>
      </c>
      <c r="DX167" s="86">
        <v>-8.0124683678150177E-2</v>
      </c>
      <c r="DY167" s="86">
        <v>0.98841935396194458</v>
      </c>
      <c r="DZ167" s="86">
        <v>1.3722882270812988</v>
      </c>
      <c r="EA167" s="86">
        <v>0.68955713510513306</v>
      </c>
      <c r="EB167" s="86">
        <v>1.0208894014358521</v>
      </c>
      <c r="EC167" s="86">
        <v>0.7570880651473999</v>
      </c>
      <c r="ED167" s="86">
        <v>0.99738913774490356</v>
      </c>
      <c r="EE167" s="86">
        <v>1.3111876249313354</v>
      </c>
      <c r="EF167" s="86">
        <v>1.1906336545944214</v>
      </c>
      <c r="EG167" s="86">
        <v>1.329114556312561</v>
      </c>
      <c r="EH167" s="86">
        <v>2.4151709079742432</v>
      </c>
      <c r="EI167" s="86">
        <v>3.3959596157073975</v>
      </c>
      <c r="EJ167" s="86">
        <v>3.0495350360870361</v>
      </c>
      <c r="EK167" s="86">
        <v>1.8996326923370361</v>
      </c>
      <c r="EL167" s="86">
        <v>0.81766855716705322</v>
      </c>
      <c r="EM167" s="86">
        <v>2.5874927043914795</v>
      </c>
      <c r="EN167" s="86">
        <v>3.695023775100708</v>
      </c>
      <c r="EO167" s="86">
        <v>6.2406935691833496</v>
      </c>
      <c r="EP167" s="86">
        <v>7.4946379661560059</v>
      </c>
      <c r="EQ167" s="86">
        <v>9.0840892791748047</v>
      </c>
      <c r="ER167" s="86">
        <v>10.016801834106445</v>
      </c>
      <c r="ES167" s="86">
        <v>9.6431407928466797</v>
      </c>
      <c r="ET167" s="86">
        <v>6.4352188110351563</v>
      </c>
      <c r="EU167" s="86">
        <v>2.5357513427734375</v>
      </c>
      <c r="EV167" s="86">
        <v>1.4161968231201172</v>
      </c>
      <c r="EW167" s="86">
        <v>65.366409301757813</v>
      </c>
      <c r="EX167" s="86">
        <v>63.737903594970703</v>
      </c>
      <c r="EY167" s="86">
        <v>62.601997375488281</v>
      </c>
      <c r="EZ167" s="86">
        <v>61.432994842529297</v>
      </c>
      <c r="FA167" s="86">
        <v>60.620220184326172</v>
      </c>
      <c r="FB167" s="86">
        <v>59.907676696777344</v>
      </c>
      <c r="FC167" s="86">
        <v>59.652729034423828</v>
      </c>
      <c r="FD167" s="86">
        <v>63.58056640625</v>
      </c>
      <c r="FE167" s="86">
        <v>68.631439208984375</v>
      </c>
      <c r="FF167" s="86">
        <v>72.908180236816406</v>
      </c>
      <c r="FG167" s="86">
        <v>76.792503356933594</v>
      </c>
      <c r="FH167" s="86">
        <v>80.464424133300781</v>
      </c>
      <c r="FI167" s="86">
        <v>83.29901123046875</v>
      </c>
      <c r="FJ167" s="86">
        <v>84.797698974609375</v>
      </c>
      <c r="FK167" s="86">
        <v>85.421775817871094</v>
      </c>
      <c r="FL167" s="86">
        <v>85.419654846191406</v>
      </c>
      <c r="FM167" s="86">
        <v>84.657402038574219</v>
      </c>
      <c r="FN167" s="86">
        <v>82.194915771484375</v>
      </c>
      <c r="FO167" s="86">
        <v>79.032203674316406</v>
      </c>
      <c r="FP167" s="86">
        <v>74.133056640625</v>
      </c>
      <c r="FQ167" s="86">
        <v>69.826873779296875</v>
      </c>
      <c r="FR167" s="86">
        <v>67.47332763671875</v>
      </c>
      <c r="FS167" s="86">
        <v>65.51031494140625</v>
      </c>
      <c r="FT167" s="86">
        <v>63.696918487548828</v>
      </c>
      <c r="FU167" s="86">
        <v>1.0970537662506104</v>
      </c>
      <c r="FV167" s="86">
        <v>1.509665846824646</v>
      </c>
      <c r="FW167" s="86">
        <v>1.088059663772583</v>
      </c>
      <c r="FX167" s="86">
        <v>2446</v>
      </c>
      <c r="FY167" s="86">
        <v>1</v>
      </c>
    </row>
    <row r="168" spans="1:181" x14ac:dyDescent="0.25">
      <c r="A168" t="s">
        <v>186</v>
      </c>
      <c r="B168" t="s">
        <v>236</v>
      </c>
      <c r="C168" t="s">
        <v>2</v>
      </c>
      <c r="D168" t="s">
        <v>203</v>
      </c>
      <c r="E168" t="s">
        <v>205</v>
      </c>
      <c r="F168" t="s">
        <v>1</v>
      </c>
      <c r="G168" t="s">
        <v>200</v>
      </c>
      <c r="H168" s="86">
        <v>5540</v>
      </c>
      <c r="I168" s="86">
        <v>6.6065444946289063</v>
      </c>
      <c r="J168" s="86">
        <v>5.959846019744873</v>
      </c>
      <c r="K168" s="86">
        <v>5.6054558753967285</v>
      </c>
      <c r="L168" s="86">
        <v>5.2347207069396973</v>
      </c>
      <c r="M168" s="86">
        <v>5.2288765907287598</v>
      </c>
      <c r="N168" s="86">
        <v>5.2665772438049316</v>
      </c>
      <c r="O168" s="86">
        <v>5.5270318984985352</v>
      </c>
      <c r="P168" s="86">
        <v>6.4103522300720215</v>
      </c>
      <c r="Q168" s="86">
        <v>6.2256636619567871</v>
      </c>
      <c r="R168" s="86">
        <v>6.2026920318603516</v>
      </c>
      <c r="S168" s="86">
        <v>6.7328448295593262</v>
      </c>
      <c r="T168" s="86">
        <v>6.8013405799865723</v>
      </c>
      <c r="U168" s="86">
        <v>7.763031005859375</v>
      </c>
      <c r="V168" s="86">
        <v>7.8019499778747559</v>
      </c>
      <c r="W168" s="86">
        <v>8.9373073577880859</v>
      </c>
      <c r="X168" s="86">
        <v>10.002878189086914</v>
      </c>
      <c r="Y168" s="86">
        <v>10.572063446044922</v>
      </c>
      <c r="Z168" s="86">
        <v>10.718256950378418</v>
      </c>
      <c r="AA168" s="86">
        <v>11.085494041442871</v>
      </c>
      <c r="AB168" s="86">
        <v>10.99449634552002</v>
      </c>
      <c r="AC168" s="86">
        <v>11.28563404083252</v>
      </c>
      <c r="AD168" s="86">
        <v>10.806241035461426</v>
      </c>
      <c r="AE168" s="86">
        <v>9.3704185485839844</v>
      </c>
      <c r="AF168" s="86">
        <v>7.8707642555236816</v>
      </c>
      <c r="AG168" s="86">
        <v>-0.94876855611801147</v>
      </c>
      <c r="AH168" s="86">
        <v>-0.78063380718231201</v>
      </c>
      <c r="AI168" s="86">
        <v>-0.87055224180221558</v>
      </c>
      <c r="AJ168" s="86">
        <v>-1.1010687351226807</v>
      </c>
      <c r="AK168" s="86">
        <v>-1.084068775177002</v>
      </c>
      <c r="AL168" s="86">
        <v>-1.184029221534729</v>
      </c>
      <c r="AM168" s="86">
        <v>-1.4805468320846558</v>
      </c>
      <c r="AN168" s="86">
        <v>-1.1255398988723755</v>
      </c>
      <c r="AO168" s="86">
        <v>-1.1272269487380981</v>
      </c>
      <c r="AP168" s="86">
        <v>-0.96578198671340942</v>
      </c>
      <c r="AQ168" s="86">
        <v>-0.93917691707611084</v>
      </c>
      <c r="AR168" s="86">
        <v>-1.3583239316940308</v>
      </c>
      <c r="AS168" s="86">
        <v>-0.85960197448730469</v>
      </c>
      <c r="AT168" s="86">
        <v>-1.0611355304718018</v>
      </c>
      <c r="AU168" s="86">
        <v>-0.15995895862579346</v>
      </c>
      <c r="AV168" s="86">
        <v>0.35497310757637024</v>
      </c>
      <c r="AW168" s="86">
        <v>0.40341159701347351</v>
      </c>
      <c r="AX168" s="86">
        <v>0.33449795842170715</v>
      </c>
      <c r="AY168" s="86">
        <v>0.10212560743093491</v>
      </c>
      <c r="AZ168" s="86">
        <v>0.3262220025062561</v>
      </c>
      <c r="BA168" s="86">
        <v>0.53393810987472534</v>
      </c>
      <c r="BB168" s="86">
        <v>-0.64963823556900024</v>
      </c>
      <c r="BC168" s="86">
        <v>-1.0643066167831421</v>
      </c>
      <c r="BD168" s="86">
        <v>-1.1621530055999756</v>
      </c>
      <c r="BE168" s="86">
        <v>-0.61811822652816772</v>
      </c>
      <c r="BF168" s="86">
        <v>-0.45548984408378601</v>
      </c>
      <c r="BG168" s="86">
        <v>-0.55581188201904297</v>
      </c>
      <c r="BH168" s="86">
        <v>-0.77205270528793335</v>
      </c>
      <c r="BI168" s="86">
        <v>-0.76846331357955933</v>
      </c>
      <c r="BJ168" s="86">
        <v>-0.86863994598388672</v>
      </c>
      <c r="BK168" s="86">
        <v>-1.14100182056427</v>
      </c>
      <c r="BL168" s="86">
        <v>-0.77644169330596924</v>
      </c>
      <c r="BM168" s="86">
        <v>-0.77290821075439453</v>
      </c>
      <c r="BN168" s="86">
        <v>-0.63865089416503906</v>
      </c>
      <c r="BO168" s="86">
        <v>-0.58350139856338501</v>
      </c>
      <c r="BP168" s="86">
        <v>-0.98377478122711182</v>
      </c>
      <c r="BQ168" s="86">
        <v>-0.47304695844650269</v>
      </c>
      <c r="BR168" s="86">
        <v>-0.68591618537902832</v>
      </c>
      <c r="BS168" s="86">
        <v>0.24451957643032074</v>
      </c>
      <c r="BT168" s="86">
        <v>0.74610656499862671</v>
      </c>
      <c r="BU168" s="86">
        <v>0.80494225025177002</v>
      </c>
      <c r="BV168" s="86">
        <v>0.72382587194442749</v>
      </c>
      <c r="BW168" s="86">
        <v>0.49613994359970093</v>
      </c>
      <c r="BX168" s="86">
        <v>0.71752119064331055</v>
      </c>
      <c r="BY168" s="86">
        <v>0.93028271198272705</v>
      </c>
      <c r="BZ168" s="86">
        <v>-0.24098208546638489</v>
      </c>
      <c r="CA168" s="86">
        <v>-0.68021374940872192</v>
      </c>
      <c r="CB168" s="86">
        <v>-0.80108398199081421</v>
      </c>
      <c r="CC168" s="86">
        <v>-0.38911080360412598</v>
      </c>
      <c r="CD168" s="86">
        <v>-0.23029612004756927</v>
      </c>
      <c r="CE168" s="86">
        <v>-0.33782362937927246</v>
      </c>
      <c r="CF168" s="86">
        <v>-0.54417717456817627</v>
      </c>
      <c r="CG168" s="86">
        <v>-0.54987591505050659</v>
      </c>
      <c r="CH168" s="86">
        <v>-0.65020233392715454</v>
      </c>
      <c r="CI168" s="86">
        <v>-0.90583395957946777</v>
      </c>
      <c r="CJ168" s="86">
        <v>-0.53465729951858521</v>
      </c>
      <c r="CK168" s="86">
        <v>-0.52750808000564575</v>
      </c>
      <c r="CL168" s="86">
        <v>-0.41208088397979736</v>
      </c>
      <c r="CM168" s="86">
        <v>-0.33716166019439697</v>
      </c>
      <c r="CN168" s="86">
        <v>-0.72436314821243286</v>
      </c>
      <c r="CO168" s="86">
        <v>-0.20532014966011047</v>
      </c>
      <c r="CP168" s="86">
        <v>-0.42604044079780579</v>
      </c>
      <c r="CQ168" s="86">
        <v>0.52466017007827759</v>
      </c>
      <c r="CR168" s="86">
        <v>1.0170043706893921</v>
      </c>
      <c r="CS168" s="86">
        <v>1.0830411911010742</v>
      </c>
      <c r="CT168" s="86">
        <v>0.99347323179244995</v>
      </c>
      <c r="CU168" s="86">
        <v>0.76903307437896729</v>
      </c>
      <c r="CV168" s="86">
        <v>0.98853379487991333</v>
      </c>
      <c r="CW168" s="86">
        <v>1.2047897577285767</v>
      </c>
      <c r="CX168" s="86">
        <v>4.2051918804645538E-2</v>
      </c>
      <c r="CY168" s="86">
        <v>-0.41419225931167603</v>
      </c>
      <c r="CZ168" s="86">
        <v>-0.55100870132446289</v>
      </c>
      <c r="DA168" s="86">
        <v>-0.16010339558124542</v>
      </c>
      <c r="DB168" s="86">
        <v>-5.1024067215621471E-3</v>
      </c>
      <c r="DC168" s="86">
        <v>-0.11983538419008255</v>
      </c>
      <c r="DD168" s="86">
        <v>-0.31630167365074158</v>
      </c>
      <c r="DE168" s="86">
        <v>-0.33128851652145386</v>
      </c>
      <c r="DF168" s="86">
        <v>-0.43176472187042236</v>
      </c>
      <c r="DG168" s="86">
        <v>-0.67066609859466553</v>
      </c>
      <c r="DH168" s="86">
        <v>-0.29287293553352356</v>
      </c>
      <c r="DI168" s="86">
        <v>-0.28210797905921936</v>
      </c>
      <c r="DJ168" s="86">
        <v>-0.18551088869571686</v>
      </c>
      <c r="DK168" s="86">
        <v>-9.0821906924247742E-2</v>
      </c>
      <c r="DL168" s="86">
        <v>-0.46495154500007629</v>
      </c>
      <c r="DM168" s="86">
        <v>6.2406666576862335E-2</v>
      </c>
      <c r="DN168" s="86">
        <v>-0.16616469621658325</v>
      </c>
      <c r="DO168" s="86">
        <v>0.80480074882507324</v>
      </c>
      <c r="DP168" s="86">
        <v>1.2879022359848022</v>
      </c>
      <c r="DQ168" s="86">
        <v>1.3611401319503784</v>
      </c>
      <c r="DR168" s="86">
        <v>1.2631205320358276</v>
      </c>
      <c r="DS168" s="86">
        <v>1.0419261455535889</v>
      </c>
      <c r="DT168" s="86">
        <v>1.2595463991165161</v>
      </c>
      <c r="DU168" s="86">
        <v>1.4792968034744263</v>
      </c>
      <c r="DV168" s="86">
        <v>0.32508593797683716</v>
      </c>
      <c r="DW168" s="86">
        <v>-0.14817073941230774</v>
      </c>
      <c r="DX168" s="86">
        <v>-0.30093342065811157</v>
      </c>
      <c r="DY168" s="86">
        <v>0.17054694890975952</v>
      </c>
      <c r="DZ168" s="86">
        <v>0.32004153728485107</v>
      </c>
      <c r="EA168" s="86">
        <v>0.19490501284599304</v>
      </c>
      <c r="EB168" s="86">
        <v>1.271436084061861E-2</v>
      </c>
      <c r="EC168" s="86">
        <v>-1.5683038160204887E-2</v>
      </c>
      <c r="ED168" s="86">
        <v>-0.11637546867132187</v>
      </c>
      <c r="EE168" s="86">
        <v>-0.33112111687660217</v>
      </c>
      <c r="EF168" s="86">
        <v>5.6225311011075974E-2</v>
      </c>
      <c r="EG168" s="86">
        <v>7.2210796177387238E-2</v>
      </c>
      <c r="EH168" s="86">
        <v>0.1416202038526535</v>
      </c>
      <c r="EI168" s="86">
        <v>0.26485356688499451</v>
      </c>
      <c r="EJ168" s="86">
        <v>-9.0402364730834961E-2</v>
      </c>
      <c r="EK168" s="86">
        <v>0.44896167516708374</v>
      </c>
      <c r="EL168" s="86">
        <v>0.2090546041727066</v>
      </c>
      <c r="EM168" s="86">
        <v>1.2092792987823486</v>
      </c>
      <c r="EN168" s="86">
        <v>1.6790356636047363</v>
      </c>
      <c r="EO168" s="86">
        <v>1.7626707553863525</v>
      </c>
      <c r="EP168" s="86">
        <v>1.6524485349655151</v>
      </c>
      <c r="EQ168" s="86">
        <v>1.4359405040740967</v>
      </c>
      <c r="ER168" s="86">
        <v>1.6508456468582153</v>
      </c>
      <c r="ES168" s="86">
        <v>1.8756414651870728</v>
      </c>
      <c r="ET168" s="86">
        <v>0.73374205827713013</v>
      </c>
      <c r="EU168" s="86">
        <v>0.23592208325862885</v>
      </c>
      <c r="EV168" s="86">
        <v>6.0135588049888611E-2</v>
      </c>
      <c r="EW168" s="86">
        <v>67.229629516601563</v>
      </c>
      <c r="EX168" s="86">
        <v>65.469467163085938</v>
      </c>
      <c r="EY168" s="86">
        <v>64.127845764160156</v>
      </c>
      <c r="EZ168" s="86">
        <v>63.088981628417969</v>
      </c>
      <c r="FA168" s="86">
        <v>62.284275054931641</v>
      </c>
      <c r="FB168" s="86">
        <v>61.362541198730469</v>
      </c>
      <c r="FC168" s="86">
        <v>61.035240173339844</v>
      </c>
      <c r="FD168" s="86">
        <v>64.890914916992188</v>
      </c>
      <c r="FE168" s="86">
        <v>70.011543273925781</v>
      </c>
      <c r="FF168" s="86">
        <v>74.253089904785156</v>
      </c>
      <c r="FG168" s="86">
        <v>78.175880432128906</v>
      </c>
      <c r="FH168" s="86">
        <v>81.719635009765625</v>
      </c>
      <c r="FI168" s="86">
        <v>84.221214294433594</v>
      </c>
      <c r="FJ168" s="86">
        <v>85.974540710449219</v>
      </c>
      <c r="FK168" s="86">
        <v>87.153823852539063</v>
      </c>
      <c r="FL168" s="86">
        <v>87.9898681640625</v>
      </c>
      <c r="FM168" s="86">
        <v>87.194206237792969</v>
      </c>
      <c r="FN168" s="86">
        <v>85.842636108398438</v>
      </c>
      <c r="FO168" s="86">
        <v>83.001792907714844</v>
      </c>
      <c r="FP168" s="86">
        <v>78.461944580078125</v>
      </c>
      <c r="FQ168" s="86">
        <v>74.29498291015625</v>
      </c>
      <c r="FR168" s="86">
        <v>71.858436584472656</v>
      </c>
      <c r="FS168" s="86">
        <v>69.874076843261719</v>
      </c>
      <c r="FT168" s="86">
        <v>67.78338623046875</v>
      </c>
      <c r="FU168" s="86">
        <v>0.22309222817420959</v>
      </c>
      <c r="FV168" s="86">
        <v>0.30783525109291077</v>
      </c>
      <c r="FW168" s="86">
        <v>0.23499922454357147</v>
      </c>
      <c r="FX168" s="86">
        <v>988</v>
      </c>
      <c r="FY168" s="86">
        <v>1</v>
      </c>
    </row>
    <row r="169" spans="1:181" x14ac:dyDescent="0.25">
      <c r="A169" t="s">
        <v>186</v>
      </c>
      <c r="B169" t="s">
        <v>236</v>
      </c>
      <c r="C169" t="s">
        <v>2</v>
      </c>
      <c r="D169" t="s">
        <v>203</v>
      </c>
      <c r="E169" t="s">
        <v>205</v>
      </c>
      <c r="F169" t="s">
        <v>1</v>
      </c>
      <c r="G169" t="s">
        <v>1</v>
      </c>
      <c r="H169" s="86">
        <v>31120</v>
      </c>
      <c r="I169" s="86">
        <v>42.157699584960938</v>
      </c>
      <c r="J169" s="86">
        <v>38.607784271240234</v>
      </c>
      <c r="K169" s="86">
        <v>36.305202484130859</v>
      </c>
      <c r="L169" s="86">
        <v>35.147300720214844</v>
      </c>
      <c r="M169" s="86">
        <v>34.610202789306641</v>
      </c>
      <c r="N169" s="86">
        <v>35.655067443847656</v>
      </c>
      <c r="O169" s="86">
        <v>39.042003631591797</v>
      </c>
      <c r="P169" s="86">
        <v>43.439018249511719</v>
      </c>
      <c r="Q169" s="86">
        <v>44.038604736328125</v>
      </c>
      <c r="R169" s="86">
        <v>44.506443023681641</v>
      </c>
      <c r="S169" s="86">
        <v>46.272922515869141</v>
      </c>
      <c r="T169" s="86">
        <v>47.608180999755859</v>
      </c>
      <c r="U169" s="86">
        <v>49.284427642822266</v>
      </c>
      <c r="V169" s="86">
        <v>49.493885040283203</v>
      </c>
      <c r="W169" s="86">
        <v>53.509670257568359</v>
      </c>
      <c r="X169" s="86">
        <v>57.005123138427734</v>
      </c>
      <c r="Y169" s="86">
        <v>61.058635711669922</v>
      </c>
      <c r="Z169" s="86">
        <v>64.961067199707031</v>
      </c>
      <c r="AA169" s="86">
        <v>69.017875671386719</v>
      </c>
      <c r="AB169" s="86">
        <v>69.52239990234375</v>
      </c>
      <c r="AC169" s="86">
        <v>70.507011413574219</v>
      </c>
      <c r="AD169" s="86">
        <v>67.7093505859375</v>
      </c>
      <c r="AE169" s="86">
        <v>57.951004028320313</v>
      </c>
      <c r="AF169" s="86">
        <v>49.241214752197266</v>
      </c>
      <c r="AG169" s="86">
        <v>-4.7065486907958984</v>
      </c>
      <c r="AH169" s="86">
        <v>-3.8390820026397705</v>
      </c>
      <c r="AI169" s="86">
        <v>-4.4931492805480957</v>
      </c>
      <c r="AJ169" s="86">
        <v>-4.2043042182922363</v>
      </c>
      <c r="AK169" s="86">
        <v>-4.2075552940368652</v>
      </c>
      <c r="AL169" s="86">
        <v>-4.1784334182739258</v>
      </c>
      <c r="AM169" s="86">
        <v>-4.2268872261047363</v>
      </c>
      <c r="AN169" s="86">
        <v>-4.0512485504150391</v>
      </c>
      <c r="AO169" s="86">
        <v>-4.2927069664001465</v>
      </c>
      <c r="AP169" s="86">
        <v>-2.9686002731323242</v>
      </c>
      <c r="AQ169" s="86">
        <v>-2.0308382511138916</v>
      </c>
      <c r="AR169" s="86">
        <v>-2.7067925930023193</v>
      </c>
      <c r="AS169" s="86">
        <v>-3.1867003440856934</v>
      </c>
      <c r="AT169" s="86">
        <v>-4.4850101470947266</v>
      </c>
      <c r="AU169" s="86">
        <v>-1.9842193126678467</v>
      </c>
      <c r="AV169" s="86">
        <v>-0.41979002952575684</v>
      </c>
      <c r="AW169" s="86">
        <v>1.9813653230667114</v>
      </c>
      <c r="AX169" s="86">
        <v>2.5426034927368164</v>
      </c>
      <c r="AY169" s="86">
        <v>3.788416862487793</v>
      </c>
      <c r="AZ169" s="86">
        <v>4.9483890533447266</v>
      </c>
      <c r="BA169" s="86">
        <v>4.7073564529418945</v>
      </c>
      <c r="BB169" s="86">
        <v>0.59075897932052612</v>
      </c>
      <c r="BC169" s="86">
        <v>-3.4261775016784668</v>
      </c>
      <c r="BD169" s="86">
        <v>-4.2728428840637207</v>
      </c>
      <c r="BE169" s="86">
        <v>-3.1217384338378906</v>
      </c>
      <c r="BF169" s="86">
        <v>-2.3496906757354736</v>
      </c>
      <c r="BG169" s="86">
        <v>-3.044647216796875</v>
      </c>
      <c r="BH169" s="86">
        <v>-2.8019418716430664</v>
      </c>
      <c r="BI169" s="86">
        <v>-2.8843207359313965</v>
      </c>
      <c r="BJ169" s="86">
        <v>-2.8229458332061768</v>
      </c>
      <c r="BK169" s="86">
        <v>-2.8374412059783936</v>
      </c>
      <c r="BL169" s="86">
        <v>-2.6388046741485596</v>
      </c>
      <c r="BM169" s="86">
        <v>-2.7669703960418701</v>
      </c>
      <c r="BN169" s="86">
        <v>-1.4817264080047607</v>
      </c>
      <c r="BO169" s="86">
        <v>-0.50630390644073486</v>
      </c>
      <c r="BP169" s="86">
        <v>-1.1967356204986572</v>
      </c>
      <c r="BQ169" s="86">
        <v>-1.7189213037490845</v>
      </c>
      <c r="BR169" s="86">
        <v>-3.0199985504150391</v>
      </c>
      <c r="BS169" s="86">
        <v>-0.45156258344650269</v>
      </c>
      <c r="BT169" s="86">
        <v>1.12139892578125</v>
      </c>
      <c r="BU169" s="86">
        <v>3.5850634574890137</v>
      </c>
      <c r="BV169" s="86">
        <v>4.3205065727233887</v>
      </c>
      <c r="BW169" s="86">
        <v>5.6016197204589844</v>
      </c>
      <c r="BX169" s="86">
        <v>6.7590289115905762</v>
      </c>
      <c r="BY169" s="86">
        <v>6.5429573059082031</v>
      </c>
      <c r="BZ169" s="86">
        <v>2.3536677360534668</v>
      </c>
      <c r="CA169" s="86">
        <v>-1.7648485898971558</v>
      </c>
      <c r="CB169" s="86">
        <v>-2.7335739135742188</v>
      </c>
      <c r="CC169" s="86">
        <v>-2.0241038799285889</v>
      </c>
      <c r="CD169" s="86">
        <v>-1.3181426525115967</v>
      </c>
      <c r="CE169" s="86">
        <v>-2.0414192676544189</v>
      </c>
      <c r="CF169" s="86">
        <v>-1.8306698799133301</v>
      </c>
      <c r="CG169" s="86">
        <v>-1.9678525924682617</v>
      </c>
      <c r="CH169" s="86">
        <v>-1.8841391801834106</v>
      </c>
      <c r="CI169" s="86">
        <v>-1.8751151561737061</v>
      </c>
      <c r="CJ169" s="86">
        <v>-1.6605503559112549</v>
      </c>
      <c r="CK169" s="86">
        <v>-1.7102499008178711</v>
      </c>
      <c r="CL169" s="86">
        <v>-0.45192211866378784</v>
      </c>
      <c r="CM169" s="86">
        <v>0.54958391189575195</v>
      </c>
      <c r="CN169" s="86">
        <v>-0.15087492763996124</v>
      </c>
      <c r="CO169" s="86">
        <v>-0.70234191417694092</v>
      </c>
      <c r="CP169" s="86">
        <v>-2.0053360462188721</v>
      </c>
      <c r="CQ169" s="86">
        <v>0.60995078086853027</v>
      </c>
      <c r="CR169" s="86">
        <v>2.1888217926025391</v>
      </c>
      <c r="CS169" s="86">
        <v>4.6957798004150391</v>
      </c>
      <c r="CT169" s="86">
        <v>5.5518765449523926</v>
      </c>
      <c r="CU169" s="86">
        <v>6.8574380874633789</v>
      </c>
      <c r="CV169" s="86">
        <v>8.0130729675292969</v>
      </c>
      <c r="CW169" s="86">
        <v>7.8142886161804199</v>
      </c>
      <c r="CX169" s="86">
        <v>3.574653148651123</v>
      </c>
      <c r="CY169" s="86">
        <v>-0.61421722173690796</v>
      </c>
      <c r="CZ169" s="86">
        <v>-1.6674810647964478</v>
      </c>
      <c r="DA169" s="86">
        <v>-0.92646920680999756</v>
      </c>
      <c r="DB169" s="86">
        <v>-0.28659474849700928</v>
      </c>
      <c r="DC169" s="86">
        <v>-1.0381913185119629</v>
      </c>
      <c r="DD169" s="86">
        <v>-0.85939788818359375</v>
      </c>
      <c r="DE169" s="86">
        <v>-1.0513843297958374</v>
      </c>
      <c r="DF169" s="86">
        <v>-0.94533246755599976</v>
      </c>
      <c r="DG169" s="86">
        <v>-0.912788987159729</v>
      </c>
      <c r="DH169" s="86">
        <v>-0.68229597806930542</v>
      </c>
      <c r="DI169" s="86">
        <v>-0.65352928638458252</v>
      </c>
      <c r="DJ169" s="86">
        <v>0.57788217067718506</v>
      </c>
      <c r="DK169" s="86">
        <v>1.6054717302322388</v>
      </c>
      <c r="DL169" s="86">
        <v>0.89498579502105713</v>
      </c>
      <c r="DM169" s="86">
        <v>0.31423744559288025</v>
      </c>
      <c r="DN169" s="86">
        <v>-0.99067354202270508</v>
      </c>
      <c r="DO169" s="86">
        <v>1.671464204788208</v>
      </c>
      <c r="DP169" s="86">
        <v>3.2562446594238281</v>
      </c>
      <c r="DQ169" s="86">
        <v>5.8064961433410645</v>
      </c>
      <c r="DR169" s="86">
        <v>6.7832465171813965</v>
      </c>
      <c r="DS169" s="86">
        <v>8.1132564544677734</v>
      </c>
      <c r="DT169" s="86">
        <v>9.2671165466308594</v>
      </c>
      <c r="DU169" s="86">
        <v>9.0856199264526367</v>
      </c>
      <c r="DV169" s="86">
        <v>4.7956385612487793</v>
      </c>
      <c r="DW169" s="86">
        <v>0.53641414642333984</v>
      </c>
      <c r="DX169" s="86">
        <v>-0.60138809680938721</v>
      </c>
      <c r="DY169" s="86">
        <v>0.6583409309387207</v>
      </c>
      <c r="DZ169" s="86">
        <v>1.2027965784072876</v>
      </c>
      <c r="EA169" s="86">
        <v>0.41031059622764587</v>
      </c>
      <c r="EB169" s="86">
        <v>0.54296457767486572</v>
      </c>
      <c r="EC169" s="86">
        <v>0.27185016870498657</v>
      </c>
      <c r="ED169" s="86">
        <v>0.41015526652336121</v>
      </c>
      <c r="EE169" s="86">
        <v>0.47665709257125854</v>
      </c>
      <c r="EF169" s="86">
        <v>0.73014795780181885</v>
      </c>
      <c r="EG169" s="86">
        <v>0.8722074031829834</v>
      </c>
      <c r="EH169" s="86">
        <v>2.0647561550140381</v>
      </c>
      <c r="EI169" s="86">
        <v>3.1300060749053955</v>
      </c>
      <c r="EJ169" s="86">
        <v>2.4050426483154297</v>
      </c>
      <c r="EK169" s="86">
        <v>1.7820166349411011</v>
      </c>
      <c r="EL169" s="86">
        <v>0.47433796525001526</v>
      </c>
      <c r="EM169" s="86">
        <v>3.2041208744049072</v>
      </c>
      <c r="EN169" s="86">
        <v>4.7974333763122559</v>
      </c>
      <c r="EO169" s="86">
        <v>7.4101943969726563</v>
      </c>
      <c r="EP169" s="86">
        <v>8.5611495971679688</v>
      </c>
      <c r="EQ169" s="86">
        <v>9.9264593124389648</v>
      </c>
      <c r="ER169" s="86">
        <v>11.077756881713867</v>
      </c>
      <c r="ES169" s="86">
        <v>10.921220779418945</v>
      </c>
      <c r="ET169" s="86">
        <v>6.5585474967956543</v>
      </c>
      <c r="EU169" s="86">
        <v>2.1977429389953613</v>
      </c>
      <c r="EV169" s="86">
        <v>0.9378807544708252</v>
      </c>
      <c r="EW169" s="86">
        <v>65.661430358886719</v>
      </c>
      <c r="EX169" s="86">
        <v>64.006362915039063</v>
      </c>
      <c r="EY169" s="86">
        <v>62.838485717773438</v>
      </c>
      <c r="EZ169" s="86">
        <v>61.691791534423828</v>
      </c>
      <c r="FA169" s="86">
        <v>60.883113861083984</v>
      </c>
      <c r="FB169" s="86">
        <v>60.136985778808594</v>
      </c>
      <c r="FC169" s="86">
        <v>59.870082855224609</v>
      </c>
      <c r="FD169" s="86">
        <v>63.7823486328125</v>
      </c>
      <c r="FE169" s="86">
        <v>68.835166931152344</v>
      </c>
      <c r="FF169" s="86">
        <v>73.106056213378906</v>
      </c>
      <c r="FG169" s="86">
        <v>77.00640869140625</v>
      </c>
      <c r="FH169" s="86">
        <v>80.662216186523438</v>
      </c>
      <c r="FI169" s="86">
        <v>83.446022033691406</v>
      </c>
      <c r="FJ169" s="86">
        <v>84.985725402832031</v>
      </c>
      <c r="FK169" s="86">
        <v>85.697219848632813</v>
      </c>
      <c r="FL169" s="86">
        <v>85.840980529785156</v>
      </c>
      <c r="FM169" s="86">
        <v>85.084487915039063</v>
      </c>
      <c r="FN169" s="86">
        <v>82.792015075683594</v>
      </c>
      <c r="FO169" s="86">
        <v>79.691017150878906</v>
      </c>
      <c r="FP169" s="86">
        <v>74.837257385253906</v>
      </c>
      <c r="FQ169" s="86">
        <v>70.545333862304688</v>
      </c>
      <c r="FR169" s="86">
        <v>68.209312438964844</v>
      </c>
      <c r="FS169" s="86">
        <v>66.2393798828125</v>
      </c>
      <c r="FT169" s="86">
        <v>64.372940063476563</v>
      </c>
      <c r="FU169" s="86">
        <v>1.1195075511932373</v>
      </c>
      <c r="FV169" s="86">
        <v>1.5407314300537109</v>
      </c>
      <c r="FW169" s="86">
        <v>1.1131479740142822</v>
      </c>
      <c r="FX169" s="86">
        <v>3434</v>
      </c>
      <c r="FY169" s="86">
        <v>1</v>
      </c>
    </row>
    <row r="170" spans="1:181" x14ac:dyDescent="0.25">
      <c r="A170" t="s">
        <v>186</v>
      </c>
      <c r="B170" t="s">
        <v>236</v>
      </c>
      <c r="C170" t="s">
        <v>2</v>
      </c>
      <c r="D170" t="s">
        <v>203</v>
      </c>
      <c r="E170" t="s">
        <v>205</v>
      </c>
      <c r="F170" t="s">
        <v>178</v>
      </c>
      <c r="G170" t="s">
        <v>1</v>
      </c>
      <c r="H170" s="86">
        <v>17154</v>
      </c>
      <c r="I170" s="86">
        <v>19.542278289794922</v>
      </c>
      <c r="J170" s="86">
        <v>17.994449615478516</v>
      </c>
      <c r="K170" s="86">
        <v>16.73765754699707</v>
      </c>
      <c r="L170" s="86">
        <v>15.971505165100098</v>
      </c>
      <c r="M170" s="86">
        <v>15.995918273925781</v>
      </c>
      <c r="N170" s="86">
        <v>16.195089340209961</v>
      </c>
      <c r="O170" s="86">
        <v>17.885654449462891</v>
      </c>
      <c r="P170" s="86">
        <v>20.274076461791992</v>
      </c>
      <c r="Q170" s="86">
        <v>20.196807861328125</v>
      </c>
      <c r="R170" s="86">
        <v>20.767574310302734</v>
      </c>
      <c r="S170" s="86">
        <v>21.437372207641602</v>
      </c>
      <c r="T170" s="86">
        <v>22.703290939331055</v>
      </c>
      <c r="U170" s="86">
        <v>24.129793167114258</v>
      </c>
      <c r="V170" s="86">
        <v>25.294273376464844</v>
      </c>
      <c r="W170" s="86">
        <v>26.670543670654297</v>
      </c>
      <c r="X170" s="86">
        <v>28.894407272338867</v>
      </c>
      <c r="Y170" s="86">
        <v>30.432456970214844</v>
      </c>
      <c r="Z170" s="86">
        <v>32.056758880615234</v>
      </c>
      <c r="AA170" s="86">
        <v>33.543422698974609</v>
      </c>
      <c r="AB170" s="86">
        <v>33.450450897216797</v>
      </c>
      <c r="AC170" s="86">
        <v>34.457050323486328</v>
      </c>
      <c r="AD170" s="86">
        <v>33.386203765869141</v>
      </c>
      <c r="AE170" s="86">
        <v>28.423286437988281</v>
      </c>
      <c r="AF170" s="86">
        <v>23.554059982299805</v>
      </c>
      <c r="AG170" s="86">
        <v>-3.7586202621459961</v>
      </c>
      <c r="AH170" s="86">
        <v>-3.0181317329406738</v>
      </c>
      <c r="AI170" s="86">
        <v>-2.8509411811828613</v>
      </c>
      <c r="AJ170" s="86">
        <v>-2.62009596824646</v>
      </c>
      <c r="AK170" s="86">
        <v>-2.1737163066864014</v>
      </c>
      <c r="AL170" s="86">
        <v>-2.1853926181793213</v>
      </c>
      <c r="AM170" s="86">
        <v>-1.9680279493331909</v>
      </c>
      <c r="AN170" s="86">
        <v>-2.0643820762634277</v>
      </c>
      <c r="AO170" s="86">
        <v>-1.8496077060699463</v>
      </c>
      <c r="AP170" s="86">
        <v>-1.4117773771286011</v>
      </c>
      <c r="AQ170" s="86">
        <v>-1.2003175020217896</v>
      </c>
      <c r="AR170" s="86">
        <v>-1.4398822784423828</v>
      </c>
      <c r="AS170" s="86">
        <v>-0.88766676187515259</v>
      </c>
      <c r="AT170" s="86">
        <v>-0.97343969345092773</v>
      </c>
      <c r="AU170" s="86">
        <v>0.16824585199356079</v>
      </c>
      <c r="AV170" s="86">
        <v>1.5883322954177856</v>
      </c>
      <c r="AW170" s="86">
        <v>1.7902530431747437</v>
      </c>
      <c r="AX170" s="86">
        <v>1.6236298084259033</v>
      </c>
      <c r="AY170" s="86">
        <v>1.6085337400436401</v>
      </c>
      <c r="AZ170" s="86">
        <v>2.067023754119873</v>
      </c>
      <c r="BA170" s="86">
        <v>2.3270683288574219</v>
      </c>
      <c r="BB170" s="86">
        <v>0.81178551912307739</v>
      </c>
      <c r="BC170" s="86">
        <v>-1.1939812898635864</v>
      </c>
      <c r="BD170" s="86">
        <v>-2.3923647403717041</v>
      </c>
      <c r="BE170" s="86">
        <v>-3.0440661907196045</v>
      </c>
      <c r="BF170" s="86">
        <v>-2.3350107669830322</v>
      </c>
      <c r="BG170" s="86">
        <v>-2.2552142143249512</v>
      </c>
      <c r="BH170" s="86">
        <v>-2.0591754913330078</v>
      </c>
      <c r="BI170" s="86">
        <v>-1.6280221939086914</v>
      </c>
      <c r="BJ170" s="86">
        <v>-1.6498832702636719</v>
      </c>
      <c r="BK170" s="86">
        <v>-1.397615909576416</v>
      </c>
      <c r="BL170" s="86">
        <v>-1.4802234172821045</v>
      </c>
      <c r="BM170" s="86">
        <v>-1.2623381614685059</v>
      </c>
      <c r="BN170" s="86">
        <v>-0.79185551404953003</v>
      </c>
      <c r="BO170" s="86">
        <v>-0.56069278717041016</v>
      </c>
      <c r="BP170" s="86">
        <v>-0.79422897100448608</v>
      </c>
      <c r="BQ170" s="86">
        <v>-0.212912917137146</v>
      </c>
      <c r="BR170" s="86">
        <v>-0.23510964214801788</v>
      </c>
      <c r="BS170" s="86">
        <v>0.91973251104354858</v>
      </c>
      <c r="BT170" s="86">
        <v>2.3719758987426758</v>
      </c>
      <c r="BU170" s="86">
        <v>2.6241147518157959</v>
      </c>
      <c r="BV170" s="86">
        <v>2.5124433040618896</v>
      </c>
      <c r="BW170" s="86">
        <v>2.5018811225891113</v>
      </c>
      <c r="BX170" s="86">
        <v>2.9068262577056885</v>
      </c>
      <c r="BY170" s="86">
        <v>3.1640825271606445</v>
      </c>
      <c r="BZ170" s="86">
        <v>1.6183961629867554</v>
      </c>
      <c r="CA170" s="86">
        <v>-0.46796464920043945</v>
      </c>
      <c r="CB170" s="86">
        <v>-1.718467116355896</v>
      </c>
      <c r="CC170" s="86">
        <v>-2.5491683483123779</v>
      </c>
      <c r="CD170" s="86">
        <v>-1.8618834018707275</v>
      </c>
      <c r="CE170" s="86">
        <v>-1.8426156044006348</v>
      </c>
      <c r="CF170" s="86">
        <v>-1.6706838607788086</v>
      </c>
      <c r="CG170" s="86">
        <v>-1.2500760555267334</v>
      </c>
      <c r="CH170" s="86">
        <v>-1.2789911031723022</v>
      </c>
      <c r="CI170" s="86">
        <v>-1.0025502443313599</v>
      </c>
      <c r="CJ170" s="86">
        <v>-1.0756369829177856</v>
      </c>
      <c r="CK170" s="86">
        <v>-0.85559695959091187</v>
      </c>
      <c r="CL170" s="86">
        <v>-0.36249953508377075</v>
      </c>
      <c r="CM170" s="86">
        <v>-0.11769066751003265</v>
      </c>
      <c r="CN170" s="86">
        <v>-0.34705144166946411</v>
      </c>
      <c r="CO170" s="86">
        <v>0.25441956520080566</v>
      </c>
      <c r="CP170" s="86">
        <v>0.27625551819801331</v>
      </c>
      <c r="CQ170" s="86">
        <v>1.4402098655700684</v>
      </c>
      <c r="CR170" s="86">
        <v>2.9147253036499023</v>
      </c>
      <c r="CS170" s="86">
        <v>3.2016448974609375</v>
      </c>
      <c r="CT170" s="86">
        <v>3.1280326843261719</v>
      </c>
      <c r="CU170" s="86">
        <v>3.1206109523773193</v>
      </c>
      <c r="CV170" s="86">
        <v>3.4884707927703857</v>
      </c>
      <c r="CW170" s="86">
        <v>3.7437961101531982</v>
      </c>
      <c r="CX170" s="86">
        <v>2.1770522594451904</v>
      </c>
      <c r="CY170" s="86">
        <v>3.4872237592935562E-2</v>
      </c>
      <c r="CZ170" s="86">
        <v>-1.2517275810241699</v>
      </c>
      <c r="DA170" s="86">
        <v>-2.0542705059051514</v>
      </c>
      <c r="DB170" s="86">
        <v>-1.3887560367584229</v>
      </c>
      <c r="DC170" s="86">
        <v>-1.4300169944763184</v>
      </c>
      <c r="DD170" s="86">
        <v>-1.2821921110153198</v>
      </c>
      <c r="DE170" s="86">
        <v>-0.87212997674942017</v>
      </c>
      <c r="DF170" s="86">
        <v>-0.90809893608093262</v>
      </c>
      <c r="DG170" s="86">
        <v>-0.60748457908630371</v>
      </c>
      <c r="DH170" s="86">
        <v>-0.67105048894882202</v>
      </c>
      <c r="DI170" s="86">
        <v>-0.44885581731796265</v>
      </c>
      <c r="DJ170" s="86">
        <v>6.6856473684310913E-2</v>
      </c>
      <c r="DK170" s="86">
        <v>0.32531145215034485</v>
      </c>
      <c r="DL170" s="86">
        <v>0.10012606531381607</v>
      </c>
      <c r="DM170" s="86">
        <v>0.72175204753875732</v>
      </c>
      <c r="DN170" s="86">
        <v>0.7876206636428833</v>
      </c>
      <c r="DO170" s="86">
        <v>1.9606872797012329</v>
      </c>
      <c r="DP170" s="86">
        <v>3.4574747085571289</v>
      </c>
      <c r="DQ170" s="86">
        <v>3.7791750431060791</v>
      </c>
      <c r="DR170" s="86">
        <v>3.7436220645904541</v>
      </c>
      <c r="DS170" s="86">
        <v>3.7393407821655273</v>
      </c>
      <c r="DT170" s="86">
        <v>4.0701155662536621</v>
      </c>
      <c r="DU170" s="86">
        <v>4.323509693145752</v>
      </c>
      <c r="DV170" s="86">
        <v>2.7357082366943359</v>
      </c>
      <c r="DW170" s="86">
        <v>0.53770911693572998</v>
      </c>
      <c r="DX170" s="86">
        <v>-0.78498804569244385</v>
      </c>
      <c r="DY170" s="86">
        <v>-1.3397163152694702</v>
      </c>
      <c r="DZ170" s="86">
        <v>-0.70563513040542603</v>
      </c>
      <c r="EA170" s="86">
        <v>-0.83429008722305298</v>
      </c>
      <c r="EB170" s="86">
        <v>-0.721271812915802</v>
      </c>
      <c r="EC170" s="86">
        <v>-0.32643580436706543</v>
      </c>
      <c r="ED170" s="86">
        <v>-0.37258961796760559</v>
      </c>
      <c r="EE170" s="86">
        <v>-3.7072502076625824E-2</v>
      </c>
      <c r="EF170" s="86">
        <v>-8.6891867220401764E-2</v>
      </c>
      <c r="EG170" s="86">
        <v>0.13841383159160614</v>
      </c>
      <c r="EH170" s="86">
        <v>0.68677836656570435</v>
      </c>
      <c r="EI170" s="86">
        <v>0.96493613719940186</v>
      </c>
      <c r="EJ170" s="86">
        <v>0.74577933549880981</v>
      </c>
      <c r="EK170" s="86">
        <v>1.3965059518814087</v>
      </c>
      <c r="EL170" s="86">
        <v>1.5259507894515991</v>
      </c>
      <c r="EM170" s="86">
        <v>2.7121739387512207</v>
      </c>
      <c r="EN170" s="86">
        <v>4.2411184310913086</v>
      </c>
      <c r="EO170" s="86">
        <v>4.6130366325378418</v>
      </c>
      <c r="EP170" s="86">
        <v>4.6324357986450195</v>
      </c>
      <c r="EQ170" s="86">
        <v>4.632688045501709</v>
      </c>
      <c r="ER170" s="86">
        <v>4.9099178314208984</v>
      </c>
      <c r="ES170" s="86">
        <v>5.1605238914489746</v>
      </c>
      <c r="ET170" s="86">
        <v>3.5423190593719482</v>
      </c>
      <c r="EU170" s="86">
        <v>1.263725757598877</v>
      </c>
      <c r="EV170" s="86">
        <v>-0.11109033226966858</v>
      </c>
      <c r="EW170" s="86">
        <v>65.991188049316406</v>
      </c>
      <c r="EX170" s="86">
        <v>64.069183349609375</v>
      </c>
      <c r="EY170" s="86">
        <v>63.048744201660156</v>
      </c>
      <c r="EZ170" s="86">
        <v>61.707157135009766</v>
      </c>
      <c r="FA170" s="86">
        <v>60.914646148681641</v>
      </c>
      <c r="FB170" s="86">
        <v>60.229530334472656</v>
      </c>
      <c r="FC170" s="86">
        <v>59.887153625488281</v>
      </c>
      <c r="FD170" s="86">
        <v>63.586971282958984</v>
      </c>
      <c r="FE170" s="86">
        <v>68.564888000488281</v>
      </c>
      <c r="FF170" s="86">
        <v>72.646720886230469</v>
      </c>
      <c r="FG170" s="86">
        <v>76.772743225097656</v>
      </c>
      <c r="FH170" s="86">
        <v>80.593513488769531</v>
      </c>
      <c r="FI170" s="86">
        <v>83.2989501953125</v>
      </c>
      <c r="FJ170" s="86">
        <v>84.462615966796875</v>
      </c>
      <c r="FK170" s="86">
        <v>84.466621398925781</v>
      </c>
      <c r="FL170" s="86">
        <v>83.800804138183594</v>
      </c>
      <c r="FM170" s="86">
        <v>83.100311279296875</v>
      </c>
      <c r="FN170" s="86">
        <v>79.772628784179688</v>
      </c>
      <c r="FO170" s="86">
        <v>76.660842895507813</v>
      </c>
      <c r="FP170" s="86">
        <v>71.745063781738281</v>
      </c>
      <c r="FQ170" s="86">
        <v>67.562355041503906</v>
      </c>
      <c r="FR170" s="86">
        <v>65.207923889160156</v>
      </c>
      <c r="FS170" s="86">
        <v>63.198009490966797</v>
      </c>
      <c r="FT170" s="86">
        <v>61.526279449462891</v>
      </c>
      <c r="FU170" s="86">
        <v>0.42606633901596069</v>
      </c>
      <c r="FV170" s="86">
        <v>0.723033607006073</v>
      </c>
      <c r="FW170" s="86">
        <v>0.41712868213653564</v>
      </c>
      <c r="FX170" s="86">
        <v>2261</v>
      </c>
      <c r="FY170" s="86">
        <v>1</v>
      </c>
    </row>
    <row r="171" spans="1:181" x14ac:dyDescent="0.25">
      <c r="A171" t="s">
        <v>186</v>
      </c>
      <c r="B171" t="s">
        <v>236</v>
      </c>
      <c r="C171" t="s">
        <v>2</v>
      </c>
      <c r="D171" t="s">
        <v>203</v>
      </c>
      <c r="E171" t="s">
        <v>205</v>
      </c>
      <c r="F171" t="s">
        <v>179</v>
      </c>
      <c r="G171" t="s">
        <v>1</v>
      </c>
      <c r="H171" s="86">
        <v>2113</v>
      </c>
      <c r="I171" s="86">
        <v>3.8125307559967041</v>
      </c>
      <c r="J171" s="86">
        <v>3.4835085868835449</v>
      </c>
      <c r="K171" s="86">
        <v>3.2262189388275146</v>
      </c>
      <c r="L171" s="86">
        <v>2.9862010478973389</v>
      </c>
      <c r="M171" s="86">
        <v>3.1187827587127686</v>
      </c>
      <c r="N171" s="86">
        <v>3.2197530269622803</v>
      </c>
      <c r="O171" s="86">
        <v>3.176048755645752</v>
      </c>
      <c r="P171" s="86">
        <v>3.3493547439575195</v>
      </c>
      <c r="Q171" s="86">
        <v>3.1089277267456055</v>
      </c>
      <c r="R171" s="86">
        <v>3.1920285224914551</v>
      </c>
      <c r="S171" s="86">
        <v>3.2321798801422119</v>
      </c>
      <c r="T171" s="86">
        <v>3.159733772277832</v>
      </c>
      <c r="U171" s="86">
        <v>3.2435028553009033</v>
      </c>
      <c r="V171" s="86">
        <v>2.8123276233673096</v>
      </c>
      <c r="W171" s="86">
        <v>3.2650446891784668</v>
      </c>
      <c r="X171" s="86">
        <v>3.3323380947113037</v>
      </c>
      <c r="Y171" s="86">
        <v>4.000999927520752</v>
      </c>
      <c r="Z171" s="86">
        <v>3.9215066432952881</v>
      </c>
      <c r="AA171" s="86">
        <v>4.431830883026123</v>
      </c>
      <c r="AB171" s="86">
        <v>5.465723991394043</v>
      </c>
      <c r="AC171" s="86">
        <v>6.002748966217041</v>
      </c>
      <c r="AD171" s="86">
        <v>5.7195281982421875</v>
      </c>
      <c r="AE171" s="86">
        <v>4.6641292572021484</v>
      </c>
      <c r="AF171" s="86">
        <v>4.002253532409668</v>
      </c>
      <c r="AG171" s="86">
        <v>0.24706396460533142</v>
      </c>
      <c r="AH171" s="86">
        <v>0.19462926685810089</v>
      </c>
      <c r="AI171" s="86">
        <v>-3.3021539449691772E-2</v>
      </c>
      <c r="AJ171" s="86">
        <v>-0.20374681055545807</v>
      </c>
      <c r="AK171" s="86">
        <v>1.3336251489818096E-2</v>
      </c>
      <c r="AL171" s="86">
        <v>3.3145744353532791E-2</v>
      </c>
      <c r="AM171" s="86">
        <v>-0.28965705633163452</v>
      </c>
      <c r="AN171" s="86">
        <v>-0.484922856092453</v>
      </c>
      <c r="AO171" s="86">
        <v>-1.0573992729187012</v>
      </c>
      <c r="AP171" s="86">
        <v>-1.134928822517395</v>
      </c>
      <c r="AQ171" s="86">
        <v>-0.8918876051902771</v>
      </c>
      <c r="AR171" s="86">
        <v>-1.4154709577560425</v>
      </c>
      <c r="AS171" s="86">
        <v>-1.0977853536605835</v>
      </c>
      <c r="AT171" s="86">
        <v>-1.3480720520019531</v>
      </c>
      <c r="AU171" s="86">
        <v>-0.92603862285614014</v>
      </c>
      <c r="AV171" s="86">
        <v>-0.42726460099220276</v>
      </c>
      <c r="AW171" s="86">
        <v>0.18156848847866058</v>
      </c>
      <c r="AX171" s="86">
        <v>-0.54209929704666138</v>
      </c>
      <c r="AY171" s="86">
        <v>-0.18453048169612885</v>
      </c>
      <c r="AZ171" s="86">
        <v>0.54551148414611816</v>
      </c>
      <c r="BA171" s="86">
        <v>0.56268429756164551</v>
      </c>
      <c r="BB171" s="86">
        <v>0.25634652376174927</v>
      </c>
      <c r="BC171" s="86">
        <v>-0.4939655065536499</v>
      </c>
      <c r="BD171" s="86">
        <v>-0.61382496356964111</v>
      </c>
      <c r="BE171" s="86">
        <v>0.79569101333618164</v>
      </c>
      <c r="BF171" s="86">
        <v>0.66401785612106323</v>
      </c>
      <c r="BG171" s="86">
        <v>0.44499263167381287</v>
      </c>
      <c r="BH171" s="86">
        <v>0.23455987870693207</v>
      </c>
      <c r="BI171" s="86">
        <v>0.443092942237854</v>
      </c>
      <c r="BJ171" s="86">
        <v>0.48710614442825317</v>
      </c>
      <c r="BK171" s="86">
        <v>0.19794541597366333</v>
      </c>
      <c r="BL171" s="86">
        <v>3.9486780762672424E-2</v>
      </c>
      <c r="BM171" s="86">
        <v>-0.54921883344650269</v>
      </c>
      <c r="BN171" s="86">
        <v>-0.62333023548126221</v>
      </c>
      <c r="BO171" s="86">
        <v>-0.36662104725837708</v>
      </c>
      <c r="BP171" s="86">
        <v>-0.84354263544082642</v>
      </c>
      <c r="BQ171" s="86">
        <v>-0.6744416356086731</v>
      </c>
      <c r="BR171" s="86">
        <v>-0.87697869539260864</v>
      </c>
      <c r="BS171" s="86">
        <v>-0.46209985017776489</v>
      </c>
      <c r="BT171" s="86">
        <v>-4.6968962997198105E-2</v>
      </c>
      <c r="BU171" s="86">
        <v>0.53396838903427124</v>
      </c>
      <c r="BV171" s="86">
        <v>-9.1231793165206909E-2</v>
      </c>
      <c r="BW171" s="86">
        <v>0.28845056891441345</v>
      </c>
      <c r="BX171" s="86">
        <v>1.2720576524734497</v>
      </c>
      <c r="BY171" s="86">
        <v>1.3224549293518066</v>
      </c>
      <c r="BZ171" s="86">
        <v>0.91214555501937866</v>
      </c>
      <c r="CA171" s="86">
        <v>8.6635008454322815E-2</v>
      </c>
      <c r="CB171" s="86">
        <v>-0.1730053573846817</v>
      </c>
      <c r="CC171" s="86">
        <v>1.175668478012085</v>
      </c>
      <c r="CD171" s="86">
        <v>0.98911499977111816</v>
      </c>
      <c r="CE171" s="86">
        <v>0.77606379985809326</v>
      </c>
      <c r="CF171" s="86">
        <v>0.53812974691390991</v>
      </c>
      <c r="CG171" s="86">
        <v>0.74074113368988037</v>
      </c>
      <c r="CH171" s="86">
        <v>0.80151772499084473</v>
      </c>
      <c r="CI171" s="86">
        <v>0.53565740585327148</v>
      </c>
      <c r="CJ171" s="86">
        <v>0.4026913046836853</v>
      </c>
      <c r="CK171" s="86">
        <v>-0.19725459814071655</v>
      </c>
      <c r="CL171" s="86">
        <v>-0.2689986526966095</v>
      </c>
      <c r="CM171" s="86">
        <v>-2.8230210300534964E-3</v>
      </c>
      <c r="CN171" s="86">
        <v>-0.44742679595947266</v>
      </c>
      <c r="CO171" s="86">
        <v>-0.38123512268066406</v>
      </c>
      <c r="CP171" s="86">
        <v>-0.550700843334198</v>
      </c>
      <c r="CQ171" s="86">
        <v>-0.14077726006507874</v>
      </c>
      <c r="CR171" s="86">
        <v>0.21642263233661652</v>
      </c>
      <c r="CS171" s="86">
        <v>0.77803945541381836</v>
      </c>
      <c r="CT171" s="86">
        <v>0.22103765606880188</v>
      </c>
      <c r="CU171" s="86">
        <v>0.6160358190536499</v>
      </c>
      <c r="CV171" s="86">
        <v>1.7752612829208374</v>
      </c>
      <c r="CW171" s="86">
        <v>1.8486697673797607</v>
      </c>
      <c r="CX171" s="86">
        <v>1.3663499355316162</v>
      </c>
      <c r="CY171" s="86">
        <v>0.48875716328620911</v>
      </c>
      <c r="CZ171" s="86">
        <v>0.13230496644973755</v>
      </c>
      <c r="DA171" s="86">
        <v>1.5556459426879883</v>
      </c>
      <c r="DB171" s="86">
        <v>1.3142120838165283</v>
      </c>
      <c r="DC171" s="86">
        <v>1.1071349382400513</v>
      </c>
      <c r="DD171" s="86">
        <v>0.84169960021972656</v>
      </c>
      <c r="DE171" s="86">
        <v>1.0383893251419067</v>
      </c>
      <c r="DF171" s="86">
        <v>1.1159293651580811</v>
      </c>
      <c r="DG171" s="86">
        <v>0.87336939573287964</v>
      </c>
      <c r="DH171" s="86">
        <v>0.76589584350585938</v>
      </c>
      <c r="DI171" s="86">
        <v>0.15470965206623077</v>
      </c>
      <c r="DJ171" s="86">
        <v>8.533293753862381E-2</v>
      </c>
      <c r="DK171" s="86">
        <v>0.3609749972820282</v>
      </c>
      <c r="DL171" s="86">
        <v>-5.1310967653989792E-2</v>
      </c>
      <c r="DM171" s="86">
        <v>-8.8028579950332642E-2</v>
      </c>
      <c r="DN171" s="86">
        <v>-0.22442300617694855</v>
      </c>
      <c r="DO171" s="86">
        <v>0.18054533004760742</v>
      </c>
      <c r="DP171" s="86">
        <v>0.47981423139572144</v>
      </c>
      <c r="DQ171" s="86">
        <v>1.0221105813980103</v>
      </c>
      <c r="DR171" s="86">
        <v>0.53330707550048828</v>
      </c>
      <c r="DS171" s="86">
        <v>0.94362103939056396</v>
      </c>
      <c r="DT171" s="86">
        <v>2.2784650325775146</v>
      </c>
      <c r="DU171" s="86">
        <v>2.3748846054077148</v>
      </c>
      <c r="DV171" s="86">
        <v>1.8205543756484985</v>
      </c>
      <c r="DW171" s="86">
        <v>0.89087933301925659</v>
      </c>
      <c r="DX171" s="86">
        <v>0.43761527538299561</v>
      </c>
      <c r="DY171" s="86">
        <v>2.1042730808258057</v>
      </c>
      <c r="DZ171" s="86">
        <v>1.7836006879806519</v>
      </c>
      <c r="EA171" s="86">
        <v>1.5851491689682007</v>
      </c>
      <c r="EB171" s="86">
        <v>1.2800062894821167</v>
      </c>
      <c r="EC171" s="86">
        <v>1.4681459665298462</v>
      </c>
      <c r="ED171" s="86">
        <v>1.5698896646499634</v>
      </c>
      <c r="EE171" s="86">
        <v>1.3609719276428223</v>
      </c>
      <c r="EF171" s="86">
        <v>1.290305495262146</v>
      </c>
      <c r="EG171" s="86">
        <v>0.66289013624191284</v>
      </c>
      <c r="EH171" s="86">
        <v>0.59693145751953125</v>
      </c>
      <c r="EI171" s="86">
        <v>0.88624155521392822</v>
      </c>
      <c r="EJ171" s="86">
        <v>0.52061736583709717</v>
      </c>
      <c r="EK171" s="86">
        <v>0.33531507849693298</v>
      </c>
      <c r="EL171" s="86">
        <v>0.24667036533355713</v>
      </c>
      <c r="EM171" s="86">
        <v>0.64448410272598267</v>
      </c>
      <c r="EN171" s="86">
        <v>0.86010986566543579</v>
      </c>
      <c r="EO171" s="86">
        <v>1.3745104074478149</v>
      </c>
      <c r="EP171" s="86">
        <v>0.98417460918426514</v>
      </c>
      <c r="EQ171" s="86">
        <v>1.4166021347045898</v>
      </c>
      <c r="ER171" s="86">
        <v>3.0050110816955566</v>
      </c>
      <c r="ES171" s="86">
        <v>3.134655237197876</v>
      </c>
      <c r="ET171" s="86">
        <v>2.4763534069061279</v>
      </c>
      <c r="EU171" s="86">
        <v>1.4714798927307129</v>
      </c>
      <c r="EV171" s="86">
        <v>0.87843489646911621</v>
      </c>
      <c r="EW171" s="86">
        <v>70.347053527832031</v>
      </c>
      <c r="EX171" s="86">
        <v>69.114791870117188</v>
      </c>
      <c r="EY171" s="86">
        <v>67.330589294433594</v>
      </c>
      <c r="EZ171" s="86">
        <v>65.615066528320313</v>
      </c>
      <c r="FA171" s="86">
        <v>64.042137145996094</v>
      </c>
      <c r="FB171" s="86">
        <v>63.997737884521484</v>
      </c>
      <c r="FC171" s="86">
        <v>64.002586364746094</v>
      </c>
      <c r="FD171" s="86">
        <v>68.184310913085938</v>
      </c>
      <c r="FE171" s="86">
        <v>72.547500610351563</v>
      </c>
      <c r="FF171" s="86">
        <v>76.762725830078125</v>
      </c>
      <c r="FG171" s="86">
        <v>80.544387817382813</v>
      </c>
      <c r="FH171" s="86">
        <v>84.132804870605469</v>
      </c>
      <c r="FI171" s="86">
        <v>87.549110412597656</v>
      </c>
      <c r="FJ171" s="86">
        <v>88.786270141601563</v>
      </c>
      <c r="FK171" s="86">
        <v>90.64794921875</v>
      </c>
      <c r="FL171" s="86">
        <v>92.137908935546875</v>
      </c>
      <c r="FM171" s="86">
        <v>92.34100341796875</v>
      </c>
      <c r="FN171" s="86">
        <v>91.339111328125</v>
      </c>
      <c r="FO171" s="86">
        <v>89.271537780761719</v>
      </c>
      <c r="FP171" s="86">
        <v>87.033538818359375</v>
      </c>
      <c r="FQ171" s="86">
        <v>82.792411804199219</v>
      </c>
      <c r="FR171" s="86">
        <v>81.389312744140625</v>
      </c>
      <c r="FS171" s="86">
        <v>79.727691650390625</v>
      </c>
      <c r="FT171" s="86">
        <v>76.112403869628906</v>
      </c>
      <c r="FU171" s="86">
        <v>0.32829725742340088</v>
      </c>
      <c r="FV171" s="86">
        <v>0.43096545338630676</v>
      </c>
      <c r="FW171" s="86">
        <v>0.33061611652374268</v>
      </c>
      <c r="FX171" s="86">
        <v>149</v>
      </c>
      <c r="FY171" s="86">
        <v>1</v>
      </c>
    </row>
    <row r="172" spans="1:181" x14ac:dyDescent="0.25">
      <c r="A172" t="s">
        <v>186</v>
      </c>
      <c r="B172" t="s">
        <v>236</v>
      </c>
      <c r="C172" t="s">
        <v>2</v>
      </c>
      <c r="D172" t="s">
        <v>203</v>
      </c>
      <c r="E172" t="s">
        <v>205</v>
      </c>
      <c r="F172" t="s">
        <v>180</v>
      </c>
      <c r="G172" t="s">
        <v>1</v>
      </c>
      <c r="H172" s="86">
        <v>1212</v>
      </c>
      <c r="I172" s="86">
        <v>3.0940377712249756</v>
      </c>
      <c r="J172" s="86">
        <v>3.0000896453857422</v>
      </c>
      <c r="K172" s="86">
        <v>2.9266974925994873</v>
      </c>
      <c r="L172" s="86">
        <v>3.0059902667999268</v>
      </c>
      <c r="M172" s="86">
        <v>3.0175774097442627</v>
      </c>
      <c r="N172" s="86">
        <v>3.0419127941131592</v>
      </c>
      <c r="O172" s="86">
        <v>3.1232781410217285</v>
      </c>
      <c r="P172" s="86">
        <v>3.4504153728485107</v>
      </c>
      <c r="Q172" s="86">
        <v>3.6901276111602783</v>
      </c>
      <c r="R172" s="86">
        <v>2.9765365123748779</v>
      </c>
      <c r="S172" s="86">
        <v>3.024137020111084</v>
      </c>
      <c r="T172" s="86">
        <v>2.9025998115539551</v>
      </c>
      <c r="U172" s="86">
        <v>2.3441195487976074</v>
      </c>
      <c r="V172" s="86">
        <v>1.9994038343429565</v>
      </c>
      <c r="W172" s="86">
        <v>1.9574751853942871</v>
      </c>
      <c r="X172" s="86">
        <v>2.0782020092010498</v>
      </c>
      <c r="Y172" s="86">
        <v>2.4409008026123047</v>
      </c>
      <c r="Z172" s="86">
        <v>3.0476019382476807</v>
      </c>
      <c r="AA172" s="86">
        <v>3.5408458709716797</v>
      </c>
      <c r="AB172" s="86">
        <v>3.5012176036834717</v>
      </c>
      <c r="AC172" s="86">
        <v>3.5752809047698975</v>
      </c>
      <c r="AD172" s="86">
        <v>3.4907341003417969</v>
      </c>
      <c r="AE172" s="86">
        <v>3.3141310214996338</v>
      </c>
      <c r="AF172" s="86">
        <v>3.1048977375030518</v>
      </c>
      <c r="AG172" s="86">
        <v>-0.65649330615997314</v>
      </c>
      <c r="AH172" s="86">
        <v>-0.71007281541824341</v>
      </c>
      <c r="AI172" s="86">
        <v>-0.72197169065475464</v>
      </c>
      <c r="AJ172" s="86">
        <v>-0.66132146120071411</v>
      </c>
      <c r="AK172" s="86">
        <v>-0.74142313003540039</v>
      </c>
      <c r="AL172" s="86">
        <v>-0.74095374345779419</v>
      </c>
      <c r="AM172" s="86">
        <v>-0.78198301792144775</v>
      </c>
      <c r="AN172" s="86">
        <v>-0.47617003321647644</v>
      </c>
      <c r="AO172" s="86">
        <v>-0.42046934366226196</v>
      </c>
      <c r="AP172" s="86">
        <v>-0.62527477741241455</v>
      </c>
      <c r="AQ172" s="86">
        <v>-0.48690366744995117</v>
      </c>
      <c r="AR172" s="86">
        <v>-0.5094112753868103</v>
      </c>
      <c r="AS172" s="86">
        <v>-0.86603868007659912</v>
      </c>
      <c r="AT172" s="86">
        <v>-1.0756937265396118</v>
      </c>
      <c r="AU172" s="86">
        <v>-1.034270167350769</v>
      </c>
      <c r="AV172" s="86">
        <v>-0.76522707939147949</v>
      </c>
      <c r="AW172" s="86">
        <v>-0.53292357921600342</v>
      </c>
      <c r="AX172" s="86">
        <v>-6.4925402402877808E-2</v>
      </c>
      <c r="AY172" s="86">
        <v>-0.21530333161354065</v>
      </c>
      <c r="AZ172" s="86">
        <v>-0.42374604940414429</v>
      </c>
      <c r="BA172" s="86">
        <v>-0.43056181073188782</v>
      </c>
      <c r="BB172" s="86">
        <v>-0.85993373394012451</v>
      </c>
      <c r="BC172" s="86">
        <v>-1.0606718063354492</v>
      </c>
      <c r="BD172" s="86">
        <v>-0.90341472625732422</v>
      </c>
      <c r="BE172" s="86">
        <v>-0.18213355541229248</v>
      </c>
      <c r="BF172" s="86">
        <v>-0.22655998170375824</v>
      </c>
      <c r="BG172" s="86">
        <v>-0.2515714168548584</v>
      </c>
      <c r="BH172" s="86">
        <v>-0.16887201368808746</v>
      </c>
      <c r="BI172" s="86">
        <v>-0.25874325633049011</v>
      </c>
      <c r="BJ172" s="86">
        <v>-0.25535681843757629</v>
      </c>
      <c r="BK172" s="86">
        <v>-0.29302191734313965</v>
      </c>
      <c r="BL172" s="86">
        <v>9.237462654709816E-4</v>
      </c>
      <c r="BM172" s="86">
        <v>6.4894631505012512E-2</v>
      </c>
      <c r="BN172" s="86">
        <v>-0.26134201884269714</v>
      </c>
      <c r="BO172" s="86">
        <v>-0.12075019627809525</v>
      </c>
      <c r="BP172" s="86">
        <v>-0.13399690389633179</v>
      </c>
      <c r="BQ172" s="86">
        <v>-0.53751426935195923</v>
      </c>
      <c r="BR172" s="86">
        <v>-0.74434196949005127</v>
      </c>
      <c r="BS172" s="86">
        <v>-0.70638960599899292</v>
      </c>
      <c r="BT172" s="86">
        <v>-0.44568920135498047</v>
      </c>
      <c r="BU172" s="86">
        <v>-0.15701650083065033</v>
      </c>
      <c r="BV172" s="86">
        <v>0.41261568665504456</v>
      </c>
      <c r="BW172" s="86">
        <v>0.3219466507434845</v>
      </c>
      <c r="BX172" s="86">
        <v>8.0159120261669159E-2</v>
      </c>
      <c r="BY172" s="86">
        <v>6.6754810512065887E-2</v>
      </c>
      <c r="BZ172" s="86">
        <v>-0.37175130844116211</v>
      </c>
      <c r="CA172" s="86">
        <v>-0.57903558015823364</v>
      </c>
      <c r="CB172" s="86">
        <v>-0.43170955777168274</v>
      </c>
      <c r="CC172" s="86">
        <v>0.14640654623508453</v>
      </c>
      <c r="CD172" s="86">
        <v>0.10831952095031738</v>
      </c>
      <c r="CE172" s="86">
        <v>7.4226364493370056E-2</v>
      </c>
      <c r="CF172" s="86">
        <v>0.17219696938991547</v>
      </c>
      <c r="CG172" s="86">
        <v>7.5559385120868683E-2</v>
      </c>
      <c r="CH172" s="86">
        <v>8.0966129899024963E-2</v>
      </c>
      <c r="CI172" s="86">
        <v>4.5631039887666702E-2</v>
      </c>
      <c r="CJ172" s="86">
        <v>0.3313574492931366</v>
      </c>
      <c r="CK172" s="86">
        <v>0.40105623006820679</v>
      </c>
      <c r="CL172" s="86">
        <v>-9.2833042144775391E-3</v>
      </c>
      <c r="CM172" s="86">
        <v>0.13284659385681152</v>
      </c>
      <c r="CN172" s="86">
        <v>0.12601394951343536</v>
      </c>
      <c r="CO172" s="86">
        <v>-0.30997931957244873</v>
      </c>
      <c r="CP172" s="86">
        <v>-0.51484870910644531</v>
      </c>
      <c r="CQ172" s="86">
        <v>-0.47930058836936951</v>
      </c>
      <c r="CR172" s="86">
        <v>-0.22437825798988342</v>
      </c>
      <c r="CS172" s="86">
        <v>0.10333561897277832</v>
      </c>
      <c r="CT172" s="86">
        <v>0.74335920810699463</v>
      </c>
      <c r="CU172" s="86">
        <v>0.69404435157775879</v>
      </c>
      <c r="CV172" s="86">
        <v>0.42916229367256165</v>
      </c>
      <c r="CW172" s="86">
        <v>0.41119477152824402</v>
      </c>
      <c r="CX172" s="86">
        <v>-3.3637635409832001E-2</v>
      </c>
      <c r="CY172" s="86">
        <v>-0.24545580148696899</v>
      </c>
      <c r="CZ172" s="86">
        <v>-0.10500796139240265</v>
      </c>
      <c r="DA172" s="86">
        <v>0.47494664788246155</v>
      </c>
      <c r="DB172" s="86">
        <v>0.4431990385055542</v>
      </c>
      <c r="DC172" s="86">
        <v>0.40002414584159851</v>
      </c>
      <c r="DD172" s="86">
        <v>0.51326596736907959</v>
      </c>
      <c r="DE172" s="86">
        <v>0.40986201167106628</v>
      </c>
      <c r="DF172" s="86">
        <v>0.41728907823562622</v>
      </c>
      <c r="DG172" s="86">
        <v>0.38428398966789246</v>
      </c>
      <c r="DH172" s="86">
        <v>0.66179114580154419</v>
      </c>
      <c r="DI172" s="86">
        <v>0.73721784353256226</v>
      </c>
      <c r="DJ172" s="86">
        <v>0.24277541041374207</v>
      </c>
      <c r="DK172" s="86">
        <v>0.3864433765411377</v>
      </c>
      <c r="DL172" s="86">
        <v>0.38602480292320251</v>
      </c>
      <c r="DM172" s="86">
        <v>-8.2444347441196442E-2</v>
      </c>
      <c r="DN172" s="86">
        <v>-0.28535544872283936</v>
      </c>
      <c r="DO172" s="86">
        <v>-0.25221154093742371</v>
      </c>
      <c r="DP172" s="86">
        <v>-3.0673067085444927E-3</v>
      </c>
      <c r="DQ172" s="86">
        <v>0.36368772387504578</v>
      </c>
      <c r="DR172" s="86">
        <v>1.0741027593612671</v>
      </c>
      <c r="DS172" s="86">
        <v>1.0661420822143555</v>
      </c>
      <c r="DT172" s="86">
        <v>0.77816545963287354</v>
      </c>
      <c r="DU172" s="86">
        <v>0.75563472509384155</v>
      </c>
      <c r="DV172" s="86">
        <v>0.30447602272033691</v>
      </c>
      <c r="DW172" s="86">
        <v>8.8123954832553864E-2</v>
      </c>
      <c r="DX172" s="86">
        <v>0.22169362008571625</v>
      </c>
      <c r="DY172" s="86">
        <v>0.94930636882781982</v>
      </c>
      <c r="DZ172" s="86">
        <v>0.92671185731887817</v>
      </c>
      <c r="EA172" s="86">
        <v>0.87042444944381714</v>
      </c>
      <c r="EB172" s="86">
        <v>1.0057153701782227</v>
      </c>
      <c r="EC172" s="86">
        <v>0.89254194498062134</v>
      </c>
      <c r="ED172" s="86">
        <v>0.90288597345352173</v>
      </c>
      <c r="EE172" s="86">
        <v>0.87324512004852295</v>
      </c>
      <c r="EF172" s="86">
        <v>1.1388849020004272</v>
      </c>
      <c r="EG172" s="86">
        <v>1.2225817441940308</v>
      </c>
      <c r="EH172" s="86">
        <v>0.60670816898345947</v>
      </c>
      <c r="EI172" s="86">
        <v>0.75259685516357422</v>
      </c>
      <c r="EJ172" s="86">
        <v>0.76143914461135864</v>
      </c>
      <c r="EK172" s="86">
        <v>0.24608002603054047</v>
      </c>
      <c r="EL172" s="86">
        <v>4.599636048078537E-2</v>
      </c>
      <c r="EM172" s="86">
        <v>7.5668968260288239E-2</v>
      </c>
      <c r="EN172" s="86">
        <v>0.31647056341171265</v>
      </c>
      <c r="EO172" s="86">
        <v>0.73959481716156006</v>
      </c>
      <c r="EP172" s="86">
        <v>1.5516438484191895</v>
      </c>
      <c r="EQ172" s="86">
        <v>1.6033920049667358</v>
      </c>
      <c r="ER172" s="86">
        <v>1.2820706367492676</v>
      </c>
      <c r="ES172" s="86">
        <v>1.2529513835906982</v>
      </c>
      <c r="ET172" s="86">
        <v>0.79265844821929932</v>
      </c>
      <c r="EU172" s="86">
        <v>0.56976014375686646</v>
      </c>
      <c r="EV172" s="86">
        <v>0.69339883327484131</v>
      </c>
      <c r="EW172" s="86">
        <v>56.786239624023438</v>
      </c>
      <c r="EX172" s="86">
        <v>55.882900238037109</v>
      </c>
      <c r="EY172" s="86">
        <v>55.139495849609375</v>
      </c>
      <c r="EZ172" s="86">
        <v>53.953498840332031</v>
      </c>
      <c r="FA172" s="86">
        <v>53.847599029541016</v>
      </c>
      <c r="FB172" s="86">
        <v>53.019691467285156</v>
      </c>
      <c r="FC172" s="86">
        <v>52.145076751708984</v>
      </c>
      <c r="FD172" s="86">
        <v>54.474128723144531</v>
      </c>
      <c r="FE172" s="86">
        <v>57.220348358154297</v>
      </c>
      <c r="FF172" s="86">
        <v>60.335289001464844</v>
      </c>
      <c r="FG172" s="86">
        <v>63.201736450195313</v>
      </c>
      <c r="FH172" s="86">
        <v>68.036361694335938</v>
      </c>
      <c r="FI172" s="86">
        <v>70.039344787597656</v>
      </c>
      <c r="FJ172" s="86">
        <v>70.659767150878906</v>
      </c>
      <c r="FK172" s="86">
        <v>70.285926818847656</v>
      </c>
      <c r="FL172" s="86">
        <v>70.108863830566406</v>
      </c>
      <c r="FM172" s="86">
        <v>68.540672302246094</v>
      </c>
      <c r="FN172" s="86">
        <v>67.740882873535156</v>
      </c>
      <c r="FO172" s="86">
        <v>66.238685607910156</v>
      </c>
      <c r="FP172" s="86">
        <v>63.260169982910156</v>
      </c>
      <c r="FQ172" s="86">
        <v>58.666496276855469</v>
      </c>
      <c r="FR172" s="86">
        <v>56.144783020019531</v>
      </c>
      <c r="FS172" s="86">
        <v>55.402748107910156</v>
      </c>
      <c r="FT172" s="86">
        <v>54.066043853759766</v>
      </c>
      <c r="FU172" s="86">
        <v>0.35152482986450195</v>
      </c>
      <c r="FV172" s="86">
        <v>0.44864159822463989</v>
      </c>
      <c r="FW172" s="86">
        <v>0.34591999650001526</v>
      </c>
      <c r="FX172" s="86">
        <v>177</v>
      </c>
      <c r="FY172" s="86">
        <v>1</v>
      </c>
    </row>
    <row r="173" spans="1:181" x14ac:dyDescent="0.25">
      <c r="A173" t="s">
        <v>186</v>
      </c>
      <c r="B173" t="s">
        <v>236</v>
      </c>
      <c r="C173" t="s">
        <v>2</v>
      </c>
      <c r="D173" t="s">
        <v>203</v>
      </c>
      <c r="E173" t="s">
        <v>205</v>
      </c>
      <c r="F173" t="s">
        <v>181</v>
      </c>
      <c r="G173" t="s">
        <v>1</v>
      </c>
      <c r="H173" s="86">
        <v>572</v>
      </c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86"/>
      <c r="BI173" s="86"/>
      <c r="BJ173" s="86"/>
      <c r="BK173" s="86"/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  <c r="BW173" s="86"/>
      <c r="BX173" s="86"/>
      <c r="BY173" s="86"/>
      <c r="BZ173" s="86"/>
      <c r="CA173" s="86"/>
      <c r="CB173" s="86"/>
      <c r="CC173" s="86"/>
      <c r="CD173" s="86"/>
      <c r="CE173" s="86"/>
      <c r="CF173" s="86"/>
      <c r="CG173" s="86"/>
      <c r="CH173" s="86"/>
      <c r="CI173" s="86"/>
      <c r="CJ173" s="86"/>
      <c r="CK173" s="86"/>
      <c r="CL173" s="86"/>
      <c r="CM173" s="86"/>
      <c r="CN173" s="86"/>
      <c r="CO173" s="86"/>
      <c r="CP173" s="86"/>
      <c r="CQ173" s="86"/>
      <c r="CR173" s="86"/>
      <c r="CS173" s="86"/>
      <c r="CT173" s="86"/>
      <c r="CU173" s="86"/>
      <c r="CV173" s="86"/>
      <c r="CW173" s="86"/>
      <c r="CX173" s="86"/>
      <c r="CY173" s="86"/>
      <c r="CZ173" s="86"/>
      <c r="DA173" s="86"/>
      <c r="DB173" s="86"/>
      <c r="DC173" s="86"/>
      <c r="DD173" s="86"/>
      <c r="DE173" s="86"/>
      <c r="DF173" s="86"/>
      <c r="DG173" s="86"/>
      <c r="DH173" s="86"/>
      <c r="DI173" s="86"/>
      <c r="DJ173" s="86"/>
      <c r="DK173" s="86"/>
      <c r="DL173" s="86"/>
      <c r="DM173" s="86"/>
      <c r="DN173" s="86"/>
      <c r="DO173" s="86"/>
      <c r="DP173" s="86"/>
      <c r="DQ173" s="86"/>
      <c r="DR173" s="86"/>
      <c r="DS173" s="86"/>
      <c r="DT173" s="86"/>
      <c r="DU173" s="86"/>
      <c r="DV173" s="86"/>
      <c r="DW173" s="86"/>
      <c r="DX173" s="86"/>
      <c r="DY173" s="86"/>
      <c r="DZ173" s="86"/>
      <c r="EA173" s="86"/>
      <c r="EB173" s="86"/>
      <c r="EC173" s="86"/>
      <c r="ED173" s="86"/>
      <c r="EE173" s="86"/>
      <c r="EF173" s="86"/>
      <c r="EG173" s="86"/>
      <c r="EH173" s="86"/>
      <c r="EI173" s="86"/>
      <c r="EJ173" s="86"/>
      <c r="EK173" s="86"/>
      <c r="EL173" s="86"/>
      <c r="EM173" s="86"/>
      <c r="EN173" s="86"/>
      <c r="EO173" s="86"/>
      <c r="EP173" s="86"/>
      <c r="EQ173" s="86"/>
      <c r="ER173" s="86"/>
      <c r="ES173" s="86"/>
      <c r="ET173" s="86"/>
      <c r="EU173" s="86"/>
      <c r="EV173" s="86"/>
      <c r="EW173" s="86"/>
      <c r="EX173" s="86"/>
      <c r="EY173" s="86"/>
      <c r="EZ173" s="86"/>
      <c r="FA173" s="86"/>
      <c r="FB173" s="86"/>
      <c r="FC173" s="86"/>
      <c r="FD173" s="86"/>
      <c r="FE173" s="86"/>
      <c r="FF173" s="86"/>
      <c r="FG173" s="86"/>
      <c r="FH173" s="86"/>
      <c r="FI173" s="86"/>
      <c r="FJ173" s="86"/>
      <c r="FK173" s="86"/>
      <c r="FL173" s="86"/>
      <c r="FM173" s="86"/>
      <c r="FN173" s="86"/>
      <c r="FO173" s="86"/>
      <c r="FP173" s="86"/>
      <c r="FQ173" s="86"/>
      <c r="FR173" s="86"/>
      <c r="FS173" s="86"/>
      <c r="FT173" s="86"/>
      <c r="FU173" s="86"/>
      <c r="FV173" s="86"/>
      <c r="FW173" s="86"/>
      <c r="FX173" s="86">
        <v>33</v>
      </c>
      <c r="FY173" s="86">
        <v>0</v>
      </c>
    </row>
    <row r="174" spans="1:181" x14ac:dyDescent="0.25">
      <c r="A174" t="s">
        <v>186</v>
      </c>
      <c r="B174" t="s">
        <v>236</v>
      </c>
      <c r="C174" t="s">
        <v>2</v>
      </c>
      <c r="D174" t="s">
        <v>203</v>
      </c>
      <c r="E174" t="s">
        <v>205</v>
      </c>
      <c r="F174" t="s">
        <v>182</v>
      </c>
      <c r="G174" t="s">
        <v>1</v>
      </c>
      <c r="H174" s="86">
        <v>3007</v>
      </c>
      <c r="I174" s="86">
        <v>3.5762960910797119</v>
      </c>
      <c r="J174" s="86">
        <v>3.2466976642608643</v>
      </c>
      <c r="K174" s="86">
        <v>3.0697834491729736</v>
      </c>
      <c r="L174" s="86">
        <v>3.1163160800933838</v>
      </c>
      <c r="M174" s="86">
        <v>3.0461974143981934</v>
      </c>
      <c r="N174" s="86">
        <v>3.3536341190338135</v>
      </c>
      <c r="O174" s="86">
        <v>3.8219847679138184</v>
      </c>
      <c r="P174" s="86">
        <v>4.6946225166320801</v>
      </c>
      <c r="Q174" s="86">
        <v>4.233858585357666</v>
      </c>
      <c r="R174" s="86">
        <v>4.2504572868347168</v>
      </c>
      <c r="S174" s="86">
        <v>4.5241456031799316</v>
      </c>
      <c r="T174" s="86">
        <v>4.2373595237731934</v>
      </c>
      <c r="U174" s="86">
        <v>4.3094601631164551</v>
      </c>
      <c r="V174" s="86">
        <v>4.3573927879333496</v>
      </c>
      <c r="W174" s="86">
        <v>4.9911279678344727</v>
      </c>
      <c r="X174" s="86">
        <v>5.208406925201416</v>
      </c>
      <c r="Y174" s="86">
        <v>5.7407026290893555</v>
      </c>
      <c r="Z174" s="86">
        <v>5.9275813102722168</v>
      </c>
      <c r="AA174" s="86">
        <v>6.3931732177734375</v>
      </c>
      <c r="AB174" s="86">
        <v>5.9330043792724609</v>
      </c>
      <c r="AC174" s="86">
        <v>6.0912690162658691</v>
      </c>
      <c r="AD174" s="86">
        <v>5.3831357955932617</v>
      </c>
      <c r="AE174" s="86">
        <v>4.717461109161377</v>
      </c>
      <c r="AF174" s="86">
        <v>3.7292783260345459</v>
      </c>
      <c r="AG174" s="86">
        <v>-0.68984335660934448</v>
      </c>
      <c r="AH174" s="86">
        <v>-0.76330357789993286</v>
      </c>
      <c r="AI174" s="86">
        <v>-0.85372114181518555</v>
      </c>
      <c r="AJ174" s="86">
        <v>-0.6185576319694519</v>
      </c>
      <c r="AK174" s="86">
        <v>-0.75963521003723145</v>
      </c>
      <c r="AL174" s="86">
        <v>-0.62809228897094727</v>
      </c>
      <c r="AM174" s="86">
        <v>-0.65230607986450195</v>
      </c>
      <c r="AN174" s="86">
        <v>-9.4438761472702026E-2</v>
      </c>
      <c r="AO174" s="86">
        <v>-0.56459122896194458</v>
      </c>
      <c r="AP174" s="86">
        <v>-0.46900033950805664</v>
      </c>
      <c r="AQ174" s="86">
        <v>-0.34221386909484863</v>
      </c>
      <c r="AR174" s="86">
        <v>-0.52806234359741211</v>
      </c>
      <c r="AS174" s="86">
        <v>-0.70615679025650024</v>
      </c>
      <c r="AT174" s="86">
        <v>-0.9972461462020874</v>
      </c>
      <c r="AU174" s="86">
        <v>-0.61472707986831665</v>
      </c>
      <c r="AV174" s="86">
        <v>-0.42933255434036255</v>
      </c>
      <c r="AW174" s="86">
        <v>-3.5638585686683655E-2</v>
      </c>
      <c r="AX174" s="86">
        <v>-0.17252917587757111</v>
      </c>
      <c r="AY174" s="86">
        <v>-0.24161118268966675</v>
      </c>
      <c r="AZ174" s="86">
        <v>-0.75310051441192627</v>
      </c>
      <c r="BA174" s="86">
        <v>-0.24895794689655304</v>
      </c>
      <c r="BB174" s="86">
        <v>-0.85703110694885254</v>
      </c>
      <c r="BC174" s="86">
        <v>-0.71266764402389526</v>
      </c>
      <c r="BD174" s="86">
        <v>-0.82975053787231445</v>
      </c>
      <c r="BE174" s="86">
        <v>-0.36349001526832581</v>
      </c>
      <c r="BF174" s="86">
        <v>-0.4437263011932373</v>
      </c>
      <c r="BG174" s="86">
        <v>-0.5569465160369873</v>
      </c>
      <c r="BH174" s="86">
        <v>-0.32624918222427368</v>
      </c>
      <c r="BI174" s="86">
        <v>-0.47759327292442322</v>
      </c>
      <c r="BJ174" s="86">
        <v>-0.33336621522903442</v>
      </c>
      <c r="BK174" s="86">
        <v>-0.33229932188987732</v>
      </c>
      <c r="BL174" s="86">
        <v>0.22702653706073761</v>
      </c>
      <c r="BM174" s="86">
        <v>-0.22593769431114197</v>
      </c>
      <c r="BN174" s="86">
        <v>-0.14902892708778381</v>
      </c>
      <c r="BO174" s="86">
        <v>-4.2300773784518242E-3</v>
      </c>
      <c r="BP174" s="86">
        <v>-0.20038631558418274</v>
      </c>
      <c r="BQ174" s="86">
        <v>-0.37653934955596924</v>
      </c>
      <c r="BR174" s="86">
        <v>-0.64872366189956665</v>
      </c>
      <c r="BS174" s="86">
        <v>-0.23078596591949463</v>
      </c>
      <c r="BT174" s="86">
        <v>-3.8119122385978699E-2</v>
      </c>
      <c r="BU174" s="86">
        <v>0.3703484833240509</v>
      </c>
      <c r="BV174" s="86">
        <v>0.23635974526405334</v>
      </c>
      <c r="BW174" s="86">
        <v>0.17862696945667267</v>
      </c>
      <c r="BX174" s="86">
        <v>-0.35020282864570618</v>
      </c>
      <c r="BY174" s="86">
        <v>0.14277344942092896</v>
      </c>
      <c r="BZ174" s="86">
        <v>-0.44949811697006226</v>
      </c>
      <c r="CA174" s="86">
        <v>-0.36419796943664551</v>
      </c>
      <c r="CB174" s="86">
        <v>-0.50483912229537964</v>
      </c>
      <c r="CC174" s="86">
        <v>-0.13745871186256409</v>
      </c>
      <c r="CD174" s="86">
        <v>-0.22238805890083313</v>
      </c>
      <c r="CE174" s="86">
        <v>-0.35140135884284973</v>
      </c>
      <c r="CF174" s="86">
        <v>-0.12379728257656097</v>
      </c>
      <c r="CG174" s="86">
        <v>-0.28225189447402954</v>
      </c>
      <c r="CH174" s="86">
        <v>-0.12923984229564667</v>
      </c>
      <c r="CI174" s="86">
        <v>-0.11066365242004395</v>
      </c>
      <c r="CJ174" s="86">
        <v>0.44967243075370789</v>
      </c>
      <c r="CK174" s="86">
        <v>8.6127035319805145E-3</v>
      </c>
      <c r="CL174" s="86">
        <v>7.258230447769165E-2</v>
      </c>
      <c r="CM174" s="86">
        <v>0.2298564612865448</v>
      </c>
      <c r="CN174" s="86">
        <v>2.656111866235733E-2</v>
      </c>
      <c r="CO174" s="86">
        <v>-0.14824733138084412</v>
      </c>
      <c r="CP174" s="86">
        <v>-0.40733802318572998</v>
      </c>
      <c r="CQ174" s="86">
        <v>3.5130500793457031E-2</v>
      </c>
      <c r="CR174" s="86">
        <v>0.2328341156244278</v>
      </c>
      <c r="CS174" s="86">
        <v>0.65153390169143677</v>
      </c>
      <c r="CT174" s="86">
        <v>0.51955497264862061</v>
      </c>
      <c r="CU174" s="86">
        <v>0.46968263387680054</v>
      </c>
      <c r="CV174" s="86">
        <v>-7.115713506937027E-2</v>
      </c>
      <c r="CW174" s="86">
        <v>0.41408541798591614</v>
      </c>
      <c r="CX174" s="86">
        <v>-0.16724202036857605</v>
      </c>
      <c r="CY174" s="86">
        <v>-0.12284894287586212</v>
      </c>
      <c r="CZ174" s="86">
        <v>-0.27980643510818481</v>
      </c>
      <c r="DA174" s="86">
        <v>8.8572606444358826E-2</v>
      </c>
      <c r="DB174" s="86">
        <v>-1.0498033370822668E-3</v>
      </c>
      <c r="DC174" s="86">
        <v>-0.14585618674755096</v>
      </c>
      <c r="DD174" s="86">
        <v>7.8654631972312927E-2</v>
      </c>
      <c r="DE174" s="86">
        <v>-8.6910516023635864E-2</v>
      </c>
      <c r="DF174" s="86">
        <v>7.4886523187160492E-2</v>
      </c>
      <c r="DG174" s="86">
        <v>0.11097202450037003</v>
      </c>
      <c r="DH174" s="86">
        <v>0.67231833934783936</v>
      </c>
      <c r="DI174" s="86">
        <v>0.2431630939245224</v>
      </c>
      <c r="DJ174" s="86">
        <v>0.29419353604316711</v>
      </c>
      <c r="DK174" s="86">
        <v>0.4639430046081543</v>
      </c>
      <c r="DL174" s="86">
        <v>0.25350853800773621</v>
      </c>
      <c r="DM174" s="86">
        <v>8.00447016954422E-2</v>
      </c>
      <c r="DN174" s="86">
        <v>-0.1659524142742157</v>
      </c>
      <c r="DO174" s="86">
        <v>0.30104696750640869</v>
      </c>
      <c r="DP174" s="86">
        <v>0.5037873387336731</v>
      </c>
      <c r="DQ174" s="86">
        <v>0.93271929025650024</v>
      </c>
      <c r="DR174" s="86">
        <v>0.80275017023086548</v>
      </c>
      <c r="DS174" s="86">
        <v>0.7607383131980896</v>
      </c>
      <c r="DT174" s="86">
        <v>0.20788855850696564</v>
      </c>
      <c r="DU174" s="86">
        <v>0.68539738655090332</v>
      </c>
      <c r="DV174" s="86">
        <v>0.11501406878232956</v>
      </c>
      <c r="DW174" s="86">
        <v>0.11850009858608246</v>
      </c>
      <c r="DX174" s="86">
        <v>-5.4773773998022079E-2</v>
      </c>
      <c r="DY174" s="86">
        <v>0.41492593288421631</v>
      </c>
      <c r="DZ174" s="86">
        <v>0.31852748990058899</v>
      </c>
      <c r="EA174" s="86">
        <v>0.1509183943271637</v>
      </c>
      <c r="EB174" s="86">
        <v>0.37096303701400757</v>
      </c>
      <c r="EC174" s="86">
        <v>0.19513140618801117</v>
      </c>
      <c r="ED174" s="86">
        <v>0.36961257457733154</v>
      </c>
      <c r="EE174" s="86">
        <v>0.43097874522209167</v>
      </c>
      <c r="EF174" s="86">
        <v>0.99378359317779541</v>
      </c>
      <c r="EG174" s="86">
        <v>0.58181661367416382</v>
      </c>
      <c r="EH174" s="86">
        <v>0.61416494846343994</v>
      </c>
      <c r="EI174" s="86">
        <v>0.80192679166793823</v>
      </c>
      <c r="EJ174" s="86">
        <v>0.58118462562561035</v>
      </c>
      <c r="EK174" s="86">
        <v>0.40966212749481201</v>
      </c>
      <c r="EL174" s="86">
        <v>0.18257007002830505</v>
      </c>
      <c r="EM174" s="86">
        <v>0.68498808145523071</v>
      </c>
      <c r="EN174" s="86">
        <v>0.89500081539154053</v>
      </c>
      <c r="EO174" s="86">
        <v>1.338706374168396</v>
      </c>
      <c r="EP174" s="86">
        <v>1.2116391658782959</v>
      </c>
      <c r="EQ174" s="86">
        <v>1.180976390838623</v>
      </c>
      <c r="ER174" s="86">
        <v>0.61078619956970215</v>
      </c>
      <c r="ES174" s="86">
        <v>1.0771287679672241</v>
      </c>
      <c r="ET174" s="86">
        <v>0.52254706621170044</v>
      </c>
      <c r="EU174" s="86">
        <v>0.46696978807449341</v>
      </c>
      <c r="EV174" s="86">
        <v>0.27013763785362244</v>
      </c>
      <c r="EW174" s="86">
        <v>63.31890869140625</v>
      </c>
      <c r="EX174" s="86">
        <v>62.161884307861328</v>
      </c>
      <c r="EY174" s="86">
        <v>60.781204223632813</v>
      </c>
      <c r="EZ174" s="86">
        <v>59.390483856201172</v>
      </c>
      <c r="FA174" s="86">
        <v>58.521469116210938</v>
      </c>
      <c r="FB174" s="86">
        <v>57.857032775878906</v>
      </c>
      <c r="FC174" s="86">
        <v>57.049907684326172</v>
      </c>
      <c r="FD174" s="86">
        <v>60.874092102050781</v>
      </c>
      <c r="FE174" s="86">
        <v>67.654624938964844</v>
      </c>
      <c r="FF174" s="86">
        <v>73.168060302734375</v>
      </c>
      <c r="FG174" s="86">
        <v>77.176406860351563</v>
      </c>
      <c r="FH174" s="86">
        <v>80.866950988769531</v>
      </c>
      <c r="FI174" s="86">
        <v>84.708892822265625</v>
      </c>
      <c r="FJ174" s="86">
        <v>86.815238952636719</v>
      </c>
      <c r="FK174" s="86">
        <v>87.444999694824219</v>
      </c>
      <c r="FL174" s="86">
        <v>86.869613647460938</v>
      </c>
      <c r="FM174" s="86">
        <v>84.693634033203125</v>
      </c>
      <c r="FN174" s="86">
        <v>79.885795593261719</v>
      </c>
      <c r="FO174" s="86">
        <v>74.167556762695313</v>
      </c>
      <c r="FP174" s="86">
        <v>68.155815124511719</v>
      </c>
      <c r="FQ174" s="86">
        <v>63.445228576660156</v>
      </c>
      <c r="FR174" s="86">
        <v>60.644039154052734</v>
      </c>
      <c r="FS174" s="86">
        <v>58.847732543945313</v>
      </c>
      <c r="FT174" s="86">
        <v>57.486404418945313</v>
      </c>
      <c r="FU174" s="86">
        <v>0.21516500413417816</v>
      </c>
      <c r="FV174" s="86">
        <v>0.33593559265136719</v>
      </c>
      <c r="FW174" s="86">
        <v>0.21300998330116272</v>
      </c>
      <c r="FX174" s="86">
        <v>295</v>
      </c>
      <c r="FY174" s="86">
        <v>1</v>
      </c>
    </row>
    <row r="175" spans="1:181" x14ac:dyDescent="0.25">
      <c r="A175" t="s">
        <v>186</v>
      </c>
      <c r="B175" t="s">
        <v>236</v>
      </c>
      <c r="C175" t="s">
        <v>2</v>
      </c>
      <c r="D175" t="s">
        <v>203</v>
      </c>
      <c r="E175" t="s">
        <v>205</v>
      </c>
      <c r="F175" t="s">
        <v>183</v>
      </c>
      <c r="G175" t="s">
        <v>1</v>
      </c>
      <c r="H175" s="86">
        <v>3589</v>
      </c>
      <c r="I175" s="86">
        <v>5.0795555114746094</v>
      </c>
      <c r="J175" s="86">
        <v>4.4720220565795898</v>
      </c>
      <c r="K175" s="86">
        <v>4.0874419212341309</v>
      </c>
      <c r="L175" s="86">
        <v>3.7326703071594238</v>
      </c>
      <c r="M175" s="86">
        <v>3.3692591190338135</v>
      </c>
      <c r="N175" s="86">
        <v>3.7179644107818604</v>
      </c>
      <c r="O175" s="86">
        <v>4.2731642723083496</v>
      </c>
      <c r="P175" s="86">
        <v>4.5122113227844238</v>
      </c>
      <c r="Q175" s="86">
        <v>4.6180849075317383</v>
      </c>
      <c r="R175" s="86">
        <v>5.4906182289123535</v>
      </c>
      <c r="S175" s="86">
        <v>5.9553313255310059</v>
      </c>
      <c r="T175" s="86">
        <v>6.1779632568359375</v>
      </c>
      <c r="U175" s="86">
        <v>6.5702285766601563</v>
      </c>
      <c r="V175" s="86">
        <v>6.6844196319580078</v>
      </c>
      <c r="W175" s="86">
        <v>7.3167529106140137</v>
      </c>
      <c r="X175" s="86">
        <v>7.4701614379882813</v>
      </c>
      <c r="Y175" s="86">
        <v>7.6672353744506836</v>
      </c>
      <c r="Z175" s="86">
        <v>8.5799694061279297</v>
      </c>
      <c r="AA175" s="86">
        <v>8.9229717254638672</v>
      </c>
      <c r="AB175" s="86">
        <v>8.4167079925537109</v>
      </c>
      <c r="AC175" s="86">
        <v>7.7780489921569824</v>
      </c>
      <c r="AD175" s="86">
        <v>7.7743148803710938</v>
      </c>
      <c r="AE175" s="86">
        <v>6.6915802955627441</v>
      </c>
      <c r="AF175" s="86">
        <v>5.8858156204223633</v>
      </c>
      <c r="AG175" s="86">
        <v>-2.6059360504150391</v>
      </c>
      <c r="AH175" s="86">
        <v>-2.4060204029083252</v>
      </c>
      <c r="AI175" s="86">
        <v>-2.5439376831054688</v>
      </c>
      <c r="AJ175" s="86">
        <v>-2.9490056037902832</v>
      </c>
      <c r="AK175" s="86">
        <v>-3.0542933940887451</v>
      </c>
      <c r="AL175" s="86">
        <v>-2.9376113414764404</v>
      </c>
      <c r="AM175" s="86">
        <v>-2.6473712921142578</v>
      </c>
      <c r="AN175" s="86">
        <v>-2.4543936252593994</v>
      </c>
      <c r="AO175" s="86">
        <v>-2.499957799911499</v>
      </c>
      <c r="AP175" s="86">
        <v>-1.6717400550842285</v>
      </c>
      <c r="AQ175" s="86">
        <v>-1.4437357187271118</v>
      </c>
      <c r="AR175" s="86">
        <v>-1.2931352853775024</v>
      </c>
      <c r="AS175" s="86">
        <v>-1.6430562734603882</v>
      </c>
      <c r="AT175" s="86">
        <v>-1.5052381753921509</v>
      </c>
      <c r="AU175" s="86">
        <v>-1.4509991407394409</v>
      </c>
      <c r="AV175" s="86">
        <v>-2.431243896484375</v>
      </c>
      <c r="AW175" s="86">
        <v>-2.259244441986084</v>
      </c>
      <c r="AX175" s="86">
        <v>-1.515809178352356</v>
      </c>
      <c r="AY175" s="86">
        <v>-1.2859629392623901</v>
      </c>
      <c r="AZ175" s="86">
        <v>-1.4352725744247437</v>
      </c>
      <c r="BA175" s="86">
        <v>-2.1543247699737549</v>
      </c>
      <c r="BB175" s="86">
        <v>-2.166334867477417</v>
      </c>
      <c r="BC175" s="86">
        <v>-2.4239552021026611</v>
      </c>
      <c r="BD175" s="86">
        <v>-2.2025430202484131</v>
      </c>
      <c r="BE175" s="86">
        <v>-1.5899651050567627</v>
      </c>
      <c r="BF175" s="86">
        <v>-1.4551907777786255</v>
      </c>
      <c r="BG175" s="86">
        <v>-1.6046305894851685</v>
      </c>
      <c r="BH175" s="86">
        <v>-2.0366024971008301</v>
      </c>
      <c r="BI175" s="86">
        <v>-2.2393143177032471</v>
      </c>
      <c r="BJ175" s="86">
        <v>-2.1066141128540039</v>
      </c>
      <c r="BK175" s="86">
        <v>-1.8271263837814331</v>
      </c>
      <c r="BL175" s="86">
        <v>-1.6733628511428833</v>
      </c>
      <c r="BM175" s="86">
        <v>-1.6976529359817505</v>
      </c>
      <c r="BN175" s="86">
        <v>-0.83721083402633667</v>
      </c>
      <c r="BO175" s="86">
        <v>-0.57748174667358398</v>
      </c>
      <c r="BP175" s="86">
        <v>-0.44190701842308044</v>
      </c>
      <c r="BQ175" s="86">
        <v>-0.71982598304748535</v>
      </c>
      <c r="BR175" s="86">
        <v>-0.64697784185409546</v>
      </c>
      <c r="BS175" s="86">
        <v>-0.52519381046295166</v>
      </c>
      <c r="BT175" s="86">
        <v>-1.4955823421478271</v>
      </c>
      <c r="BU175" s="86">
        <v>-1.3414750099182129</v>
      </c>
      <c r="BV175" s="86">
        <v>-0.48913249373435974</v>
      </c>
      <c r="BW175" s="86">
        <v>-0.25138556957244873</v>
      </c>
      <c r="BX175" s="86">
        <v>-0.48640340566635132</v>
      </c>
      <c r="BY175" s="86">
        <v>-1.1489886045455933</v>
      </c>
      <c r="BZ175" s="86">
        <v>-1.170738697052002</v>
      </c>
      <c r="CA175" s="86">
        <v>-1.4163194894790649</v>
      </c>
      <c r="CB175" s="86">
        <v>-1.2224785089492798</v>
      </c>
      <c r="CC175" s="86">
        <v>-0.88630688190460205</v>
      </c>
      <c r="CD175" s="86">
        <v>-0.79664897918701172</v>
      </c>
      <c r="CE175" s="86">
        <v>-0.95406931638717651</v>
      </c>
      <c r="CF175" s="86">
        <v>-1.4046750068664551</v>
      </c>
      <c r="CG175" s="86">
        <v>-1.6748623847961426</v>
      </c>
      <c r="CH175" s="86">
        <v>-1.5310678482055664</v>
      </c>
      <c r="CI175" s="86">
        <v>-1.2590271234512329</v>
      </c>
      <c r="CJ175" s="86">
        <v>-1.1324234008789063</v>
      </c>
      <c r="CK175" s="86">
        <v>-1.1419790983200073</v>
      </c>
      <c r="CL175" s="86">
        <v>-0.25921845436096191</v>
      </c>
      <c r="CM175" s="86">
        <v>2.248309925198555E-2</v>
      </c>
      <c r="CN175" s="86">
        <v>0.1476510614156723</v>
      </c>
      <c r="CO175" s="86">
        <v>-8.0399520695209503E-2</v>
      </c>
      <c r="CP175" s="86">
        <v>-5.2549317479133606E-2</v>
      </c>
      <c r="CQ175" s="86">
        <v>0.11601612716913223</v>
      </c>
      <c r="CR175" s="86">
        <v>-0.84754598140716553</v>
      </c>
      <c r="CS175" s="86">
        <v>-0.70583069324493408</v>
      </c>
      <c r="CT175" s="86">
        <v>0.22194060683250427</v>
      </c>
      <c r="CU175" s="86">
        <v>0.46515953540802002</v>
      </c>
      <c r="CV175" s="86">
        <v>0.17078050971031189</v>
      </c>
      <c r="CW175" s="86">
        <v>-0.45269593596458435</v>
      </c>
      <c r="CX175" s="86">
        <v>-0.48119190335273743</v>
      </c>
      <c r="CY175" s="86">
        <v>-0.71843409538269043</v>
      </c>
      <c r="CZ175" s="86">
        <v>-0.54368883371353149</v>
      </c>
      <c r="DA175" s="86">
        <v>-0.18264861404895782</v>
      </c>
      <c r="DB175" s="86">
        <v>-0.13810724020004272</v>
      </c>
      <c r="DC175" s="86">
        <v>-0.30350807309150696</v>
      </c>
      <c r="DD175" s="86">
        <v>-0.7727474570274353</v>
      </c>
      <c r="DE175" s="86">
        <v>-1.1104103326797485</v>
      </c>
      <c r="DF175" s="86">
        <v>-0.95552164316177368</v>
      </c>
      <c r="DG175" s="86">
        <v>-0.69092792272567749</v>
      </c>
      <c r="DH175" s="86">
        <v>-0.5914839506149292</v>
      </c>
      <c r="DI175" s="86">
        <v>-0.58630520105361938</v>
      </c>
      <c r="DJ175" s="86">
        <v>0.31877395510673523</v>
      </c>
      <c r="DK175" s="86">
        <v>0.62244796752929688</v>
      </c>
      <c r="DL175" s="86">
        <v>0.73720914125442505</v>
      </c>
      <c r="DM175" s="86">
        <v>0.55902695655822754</v>
      </c>
      <c r="DN175" s="86">
        <v>0.54187917709350586</v>
      </c>
      <c r="DO175" s="86">
        <v>0.75722604990005493</v>
      </c>
      <c r="DP175" s="86">
        <v>-0.1995096355676651</v>
      </c>
      <c r="DQ175" s="86">
        <v>-7.0186406373977661E-2</v>
      </c>
      <c r="DR175" s="86">
        <v>0.93301373720169067</v>
      </c>
      <c r="DS175" s="86">
        <v>1.1817046403884888</v>
      </c>
      <c r="DT175" s="86">
        <v>0.8279644250869751</v>
      </c>
      <c r="DU175" s="86">
        <v>0.24359676241874695</v>
      </c>
      <c r="DV175" s="86">
        <v>0.20835493505001068</v>
      </c>
      <c r="DW175" s="86">
        <v>-2.054871991276741E-2</v>
      </c>
      <c r="DX175" s="86">
        <v>0.13510087132453918</v>
      </c>
      <c r="DY175" s="86">
        <v>0.83332216739654541</v>
      </c>
      <c r="DZ175" s="86">
        <v>0.81272244453430176</v>
      </c>
      <c r="EA175" s="86">
        <v>0.63579905033111572</v>
      </c>
      <c r="EB175" s="86">
        <v>0.13965556025505066</v>
      </c>
      <c r="EC175" s="86">
        <v>-0.29543125629425049</v>
      </c>
      <c r="ED175" s="86">
        <v>-0.12452428787946701</v>
      </c>
      <c r="EE175" s="86">
        <v>0.12931714951992035</v>
      </c>
      <c r="EF175" s="86">
        <v>0.18954676389694214</v>
      </c>
      <c r="EG175" s="86">
        <v>0.21599961817264557</v>
      </c>
      <c r="EH175" s="86">
        <v>1.1533031463623047</v>
      </c>
      <c r="EI175" s="86">
        <v>1.4887019395828247</v>
      </c>
      <c r="EJ175" s="86">
        <v>1.5884373188018799</v>
      </c>
      <c r="EK175" s="86">
        <v>1.4822572469711304</v>
      </c>
      <c r="EL175" s="86">
        <v>1.4001395702362061</v>
      </c>
      <c r="EM175" s="86">
        <v>1.6830313205718994</v>
      </c>
      <c r="EN175" s="86">
        <v>0.73615193367004395</v>
      </c>
      <c r="EO175" s="86">
        <v>0.84758299589157104</v>
      </c>
      <c r="EP175" s="86">
        <v>1.9596903324127197</v>
      </c>
      <c r="EQ175" s="86">
        <v>2.2162818908691406</v>
      </c>
      <c r="ER175" s="86">
        <v>1.7768335342407227</v>
      </c>
      <c r="ES175" s="86">
        <v>1.2489328384399414</v>
      </c>
      <c r="ET175" s="86">
        <v>1.2039510011672974</v>
      </c>
      <c r="EU175" s="86">
        <v>0.98708689212799072</v>
      </c>
      <c r="EV175" s="86">
        <v>1.1151653528213501</v>
      </c>
      <c r="EW175" s="86">
        <v>66.987030029296875</v>
      </c>
      <c r="EX175" s="86">
        <v>65.443367004394531</v>
      </c>
      <c r="EY175" s="86">
        <v>64.047340393066406</v>
      </c>
      <c r="EZ175" s="86">
        <v>63.458049774169922</v>
      </c>
      <c r="FA175" s="86">
        <v>62.611503601074219</v>
      </c>
      <c r="FB175" s="86">
        <v>61.431705474853516</v>
      </c>
      <c r="FC175" s="86">
        <v>61.387748718261719</v>
      </c>
      <c r="FD175" s="86">
        <v>66.199455261230469</v>
      </c>
      <c r="FE175" s="86">
        <v>70.78411865234375</v>
      </c>
      <c r="FF175" s="86">
        <v>75.030540466308594</v>
      </c>
      <c r="FG175" s="86">
        <v>78.970863342285156</v>
      </c>
      <c r="FH175" s="86">
        <v>82.104591369628906</v>
      </c>
      <c r="FI175" s="86">
        <v>84.727287292480469</v>
      </c>
      <c r="FJ175" s="86">
        <v>86.545722961425781</v>
      </c>
      <c r="FK175" s="86">
        <v>87.820831298828125</v>
      </c>
      <c r="FL175" s="86">
        <v>88.523445129394531</v>
      </c>
      <c r="FM175" s="86">
        <v>88.226570129394531</v>
      </c>
      <c r="FN175" s="86">
        <v>87.346382141113281</v>
      </c>
      <c r="FO175" s="86">
        <v>85.204963684082031</v>
      </c>
      <c r="FP175" s="86">
        <v>80.586494445800781</v>
      </c>
      <c r="FQ175" s="86">
        <v>76.183334350585938</v>
      </c>
      <c r="FR175" s="86">
        <v>73.790428161621094</v>
      </c>
      <c r="FS175" s="86">
        <v>71.594078063964844</v>
      </c>
      <c r="FT175" s="86">
        <v>69.482521057128906</v>
      </c>
      <c r="FU175" s="86">
        <v>0.76665890216827393</v>
      </c>
      <c r="FV175" s="86">
        <v>0.90914928913116455</v>
      </c>
      <c r="FW175" s="86">
        <v>0.76742976903915405</v>
      </c>
      <c r="FX175" s="86">
        <v>237</v>
      </c>
      <c r="FY175" s="86">
        <v>1</v>
      </c>
    </row>
    <row r="176" spans="1:181" x14ac:dyDescent="0.25">
      <c r="A176" t="s">
        <v>186</v>
      </c>
      <c r="B176" t="s">
        <v>236</v>
      </c>
      <c r="C176" t="s">
        <v>2</v>
      </c>
      <c r="D176" t="s">
        <v>203</v>
      </c>
      <c r="E176" t="s">
        <v>205</v>
      </c>
      <c r="F176" t="s">
        <v>184</v>
      </c>
      <c r="G176" t="s">
        <v>1</v>
      </c>
      <c r="H176" s="86">
        <v>2468</v>
      </c>
      <c r="I176" s="86">
        <v>3.935880184173584</v>
      </c>
      <c r="J176" s="86">
        <v>3.7269506454467773</v>
      </c>
      <c r="K176" s="86">
        <v>3.6688055992126465</v>
      </c>
      <c r="L176" s="86">
        <v>3.6099152565002441</v>
      </c>
      <c r="M176" s="86">
        <v>3.8142800331115723</v>
      </c>
      <c r="N176" s="86">
        <v>4.1118154525756836</v>
      </c>
      <c r="O176" s="86">
        <v>4.5956339836120605</v>
      </c>
      <c r="P176" s="86">
        <v>4.7867164611816406</v>
      </c>
      <c r="Q176" s="86">
        <v>4.9768271446228027</v>
      </c>
      <c r="R176" s="86">
        <v>4.6873350143432617</v>
      </c>
      <c r="S176" s="86">
        <v>4.8007159233093262</v>
      </c>
      <c r="T176" s="86">
        <v>4.9184942245483398</v>
      </c>
      <c r="U176" s="86">
        <v>5.2122974395751953</v>
      </c>
      <c r="V176" s="86">
        <v>5.2262277603149414</v>
      </c>
      <c r="W176" s="86">
        <v>5.7022790908813477</v>
      </c>
      <c r="X176" s="86">
        <v>6.1518301963806152</v>
      </c>
      <c r="Y176" s="86">
        <v>6.7180724143981934</v>
      </c>
      <c r="Z176" s="86">
        <v>6.635037899017334</v>
      </c>
      <c r="AA176" s="86">
        <v>7.2745242118835449</v>
      </c>
      <c r="AB176" s="86">
        <v>7.715031623840332</v>
      </c>
      <c r="AC176" s="86">
        <v>7.6195802688598633</v>
      </c>
      <c r="AD176" s="86">
        <v>6.9137411117553711</v>
      </c>
      <c r="AE176" s="86">
        <v>6.1120610237121582</v>
      </c>
      <c r="AF176" s="86">
        <v>5.3694214820861816</v>
      </c>
      <c r="AG176" s="86">
        <v>-0.9104124903678894</v>
      </c>
      <c r="AH176" s="86">
        <v>-0.44568225741386414</v>
      </c>
      <c r="AI176" s="86">
        <v>-0.60520142316818237</v>
      </c>
      <c r="AJ176" s="86">
        <v>-0.38739946484565735</v>
      </c>
      <c r="AK176" s="86">
        <v>-0.32362189888954163</v>
      </c>
      <c r="AL176" s="86">
        <v>-0.14286936819553375</v>
      </c>
      <c r="AM176" s="86">
        <v>-0.27988427877426147</v>
      </c>
      <c r="AN176" s="86">
        <v>-1.076208233833313</v>
      </c>
      <c r="AO176" s="86">
        <v>-0.92234587669372559</v>
      </c>
      <c r="AP176" s="86">
        <v>-0.96598231792449951</v>
      </c>
      <c r="AQ176" s="86">
        <v>-1.2592997550964355</v>
      </c>
      <c r="AR176" s="86">
        <v>-0.89167845249176025</v>
      </c>
      <c r="AS176" s="86">
        <v>-1.037056565284729</v>
      </c>
      <c r="AT176" s="86">
        <v>-1.1316200494766235</v>
      </c>
      <c r="AU176" s="86">
        <v>-1.0505985021591187</v>
      </c>
      <c r="AV176" s="86">
        <v>-0.72051542997360229</v>
      </c>
      <c r="AW176" s="86">
        <v>-0.37124767899513245</v>
      </c>
      <c r="AX176" s="86">
        <v>-1.0703105926513672</v>
      </c>
      <c r="AY176" s="86">
        <v>-0.20866480469703674</v>
      </c>
      <c r="AZ176" s="86">
        <v>0.38725283741950989</v>
      </c>
      <c r="BA176" s="86">
        <v>-6.5068677067756653E-2</v>
      </c>
      <c r="BB176" s="86">
        <v>-0.81590378284454346</v>
      </c>
      <c r="BC176" s="86">
        <v>-0.92630261182785034</v>
      </c>
      <c r="BD176" s="86">
        <v>-0.76566118001937866</v>
      </c>
      <c r="BE176" s="86">
        <v>-0.46464288234710693</v>
      </c>
      <c r="BF176" s="86">
        <v>1.1168279452249408E-3</v>
      </c>
      <c r="BG176" s="86">
        <v>-0.12396450340747833</v>
      </c>
      <c r="BH176" s="86">
        <v>5.9431757777929306E-2</v>
      </c>
      <c r="BI176" s="86">
        <v>0.12920017540454865</v>
      </c>
      <c r="BJ176" s="86">
        <v>0.34319218993186951</v>
      </c>
      <c r="BK176" s="86">
        <v>0.20746292173862457</v>
      </c>
      <c r="BL176" s="86">
        <v>-0.51819854974746704</v>
      </c>
      <c r="BM176" s="86">
        <v>-0.32862484455108643</v>
      </c>
      <c r="BN176" s="86">
        <v>-0.46258407831192017</v>
      </c>
      <c r="BO176" s="86">
        <v>-0.74535799026489258</v>
      </c>
      <c r="BP176" s="86">
        <v>-0.39532408118247986</v>
      </c>
      <c r="BQ176" s="86">
        <v>-0.54254961013793945</v>
      </c>
      <c r="BR176" s="86">
        <v>-0.58848613500595093</v>
      </c>
      <c r="BS176" s="86">
        <v>-0.50192654132843018</v>
      </c>
      <c r="BT176" s="86">
        <v>-0.17268741130828857</v>
      </c>
      <c r="BU176" s="86">
        <v>0.24703106284141541</v>
      </c>
      <c r="BV176" s="86">
        <v>-0.37285557389259338</v>
      </c>
      <c r="BW176" s="86">
        <v>0.45808327198028564</v>
      </c>
      <c r="BX176" s="86">
        <v>1.0356067419052124</v>
      </c>
      <c r="BY176" s="86">
        <v>0.53185534477233887</v>
      </c>
      <c r="BZ176" s="86">
        <v>-0.21889542043209076</v>
      </c>
      <c r="CA176" s="86">
        <v>-0.35527688264846802</v>
      </c>
      <c r="CB176" s="86">
        <v>-0.23605270683765411</v>
      </c>
      <c r="CC176" s="86">
        <v>-0.15590418875217438</v>
      </c>
      <c r="CD176" s="86">
        <v>0.31056851148605347</v>
      </c>
      <c r="CE176" s="86">
        <v>0.20933873951435089</v>
      </c>
      <c r="CF176" s="86">
        <v>0.3689056932926178</v>
      </c>
      <c r="CG176" s="86">
        <v>0.4428233802318573</v>
      </c>
      <c r="CH176" s="86">
        <v>0.6798369288444519</v>
      </c>
      <c r="CI176" s="86">
        <v>0.54499810934066772</v>
      </c>
      <c r="CJ176" s="86">
        <v>-0.13172279298305511</v>
      </c>
      <c r="CK176" s="86">
        <v>8.2584522664546967E-2</v>
      </c>
      <c r="CL176" s="86">
        <v>-0.11393197625875473</v>
      </c>
      <c r="CM176" s="86">
        <v>-0.38940349221229553</v>
      </c>
      <c r="CN176" s="86">
        <v>-5.1550574600696564E-2</v>
      </c>
      <c r="CO176" s="86">
        <v>-0.20005558431148529</v>
      </c>
      <c r="CP176" s="86">
        <v>-0.21231323480606079</v>
      </c>
      <c r="CQ176" s="86">
        <v>-0.12191803008317947</v>
      </c>
      <c r="CR176" s="86">
        <v>0.20673660933971405</v>
      </c>
      <c r="CS176" s="86">
        <v>0.67524904012680054</v>
      </c>
      <c r="CT176" s="86">
        <v>0.11019964516162872</v>
      </c>
      <c r="CU176" s="86">
        <v>0.91987097263336182</v>
      </c>
      <c r="CV176" s="86">
        <v>1.4846546649932861</v>
      </c>
      <c r="CW176" s="86">
        <v>0.94528311491012573</v>
      </c>
      <c r="CX176" s="86">
        <v>0.19459076225757599</v>
      </c>
      <c r="CY176" s="86">
        <v>4.0213804692029953E-2</v>
      </c>
      <c r="CZ176" s="86">
        <v>0.13075250387191772</v>
      </c>
      <c r="DA176" s="86">
        <v>0.15283450484275818</v>
      </c>
      <c r="DB176" s="86">
        <v>0.62002021074295044</v>
      </c>
      <c r="DC176" s="86">
        <v>0.54264199733734131</v>
      </c>
      <c r="DD176" s="86">
        <v>0.67837965488433838</v>
      </c>
      <c r="DE176" s="86">
        <v>0.75644659996032715</v>
      </c>
      <c r="DF176" s="86">
        <v>1.0164816379547119</v>
      </c>
      <c r="DG176" s="86">
        <v>0.88253331184387207</v>
      </c>
      <c r="DH176" s="86">
        <v>0.2547529935836792</v>
      </c>
      <c r="DI176" s="86">
        <v>0.49379390478134155</v>
      </c>
      <c r="DJ176" s="86">
        <v>0.23472012579441071</v>
      </c>
      <c r="DK176" s="86">
        <v>-3.3448968082666397E-2</v>
      </c>
      <c r="DL176" s="86">
        <v>0.29222294688224792</v>
      </c>
      <c r="DM176" s="86">
        <v>0.14243845641613007</v>
      </c>
      <c r="DN176" s="86">
        <v>0.16385968029499054</v>
      </c>
      <c r="DO176" s="86">
        <v>0.25809049606323242</v>
      </c>
      <c r="DP176" s="86">
        <v>0.58616060018539429</v>
      </c>
      <c r="DQ176" s="86">
        <v>1.1034669876098633</v>
      </c>
      <c r="DR176" s="86">
        <v>0.59325486421585083</v>
      </c>
      <c r="DS176" s="86">
        <v>1.381658673286438</v>
      </c>
      <c r="DT176" s="86">
        <v>1.9337025880813599</v>
      </c>
      <c r="DU176" s="86">
        <v>1.3587108850479126</v>
      </c>
      <c r="DV176" s="86">
        <v>0.60807693004608154</v>
      </c>
      <c r="DW176" s="86">
        <v>0.43570449948310852</v>
      </c>
      <c r="DX176" s="86">
        <v>0.49755772948265076</v>
      </c>
      <c r="DY176" s="86">
        <v>0.59860414266586304</v>
      </c>
      <c r="DZ176" s="86">
        <v>1.0668193101882935</v>
      </c>
      <c r="EA176" s="86">
        <v>1.0238789319992065</v>
      </c>
      <c r="EB176" s="86">
        <v>1.1252108812332153</v>
      </c>
      <c r="EC176" s="86">
        <v>1.2092686891555786</v>
      </c>
      <c r="ED176" s="86">
        <v>1.5025432109832764</v>
      </c>
      <c r="EE176" s="86">
        <v>1.3698804378509521</v>
      </c>
      <c r="EF176" s="86">
        <v>0.81276261806488037</v>
      </c>
      <c r="EG176" s="86">
        <v>1.0875148773193359</v>
      </c>
      <c r="EH176" s="86">
        <v>0.73811841011047363</v>
      </c>
      <c r="EI176" s="86">
        <v>0.48049283027648926</v>
      </c>
      <c r="EJ176" s="86">
        <v>0.78857731819152832</v>
      </c>
      <c r="EK176" s="86">
        <v>0.63694542646408081</v>
      </c>
      <c r="EL176" s="86">
        <v>0.70699363946914673</v>
      </c>
      <c r="EM176" s="86">
        <v>0.80676251649856567</v>
      </c>
      <c r="EN176" s="86">
        <v>1.133988618850708</v>
      </c>
      <c r="EO176" s="86">
        <v>1.7217457294464111</v>
      </c>
      <c r="EP176" s="86">
        <v>1.2907098531723022</v>
      </c>
      <c r="EQ176" s="86">
        <v>2.0484068393707275</v>
      </c>
      <c r="ER176" s="86">
        <v>2.5820565223693848</v>
      </c>
      <c r="ES176" s="86">
        <v>1.9556349515914917</v>
      </c>
      <c r="ET176" s="86">
        <v>1.205085277557373</v>
      </c>
      <c r="EU176" s="86">
        <v>1.0067301988601685</v>
      </c>
      <c r="EV176" s="86">
        <v>1.0271662473678589</v>
      </c>
      <c r="EW176" s="86">
        <v>64.122184753417969</v>
      </c>
      <c r="EX176" s="86">
        <v>62.843856811523438</v>
      </c>
      <c r="EY176" s="86">
        <v>61.883495330810547</v>
      </c>
      <c r="EZ176" s="86">
        <v>61.378211975097656</v>
      </c>
      <c r="FA176" s="86">
        <v>60.945457458496094</v>
      </c>
      <c r="FB176" s="86">
        <v>59.164424896240234</v>
      </c>
      <c r="FC176" s="86">
        <v>59.424766540527344</v>
      </c>
      <c r="FD176" s="86">
        <v>64.467399597167969</v>
      </c>
      <c r="FE176" s="86">
        <v>71.205360412597656</v>
      </c>
      <c r="FF176" s="86">
        <v>75.274986267089844</v>
      </c>
      <c r="FG176" s="86">
        <v>78.396324157714844</v>
      </c>
      <c r="FH176" s="86">
        <v>81.622695922851563</v>
      </c>
      <c r="FI176" s="86">
        <v>83.4937744140625</v>
      </c>
      <c r="FJ176" s="86">
        <v>85.438331604003906</v>
      </c>
      <c r="FK176" s="86">
        <v>86.993484497070313</v>
      </c>
      <c r="FL176" s="86">
        <v>88.699981689453125</v>
      </c>
      <c r="FM176" s="86">
        <v>88.016883850097656</v>
      </c>
      <c r="FN176" s="86">
        <v>87.713203430175781</v>
      </c>
      <c r="FO176" s="86">
        <v>85.615692138671875</v>
      </c>
      <c r="FP176" s="86">
        <v>79.190185546875</v>
      </c>
      <c r="FQ176" s="86">
        <v>74.222709655761719</v>
      </c>
      <c r="FR176" s="86">
        <v>71.691925048828125</v>
      </c>
      <c r="FS176" s="86">
        <v>69.649261474609375</v>
      </c>
      <c r="FT176" s="86">
        <v>67.914840698242188</v>
      </c>
      <c r="FU176" s="86">
        <v>0.36821115016937256</v>
      </c>
      <c r="FV176" s="86">
        <v>0.57148599624633789</v>
      </c>
      <c r="FW176" s="86">
        <v>0.35356247425079346</v>
      </c>
      <c r="FX176" s="86">
        <v>215</v>
      </c>
      <c r="FY176" s="86">
        <v>1</v>
      </c>
    </row>
    <row r="177" spans="1:181" x14ac:dyDescent="0.25">
      <c r="A177" t="s">
        <v>186</v>
      </c>
      <c r="B177" t="s">
        <v>236</v>
      </c>
      <c r="C177" t="s">
        <v>2</v>
      </c>
      <c r="D177" t="s">
        <v>203</v>
      </c>
      <c r="E177" t="s">
        <v>205</v>
      </c>
      <c r="F177" t="s">
        <v>185</v>
      </c>
      <c r="G177" t="s">
        <v>1</v>
      </c>
      <c r="H177" s="86">
        <v>1005</v>
      </c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86"/>
      <c r="BB177" s="86"/>
      <c r="BC177" s="86"/>
      <c r="BD177" s="86"/>
      <c r="BE177" s="86"/>
      <c r="BF177" s="86"/>
      <c r="BG177" s="86"/>
      <c r="BH177" s="86"/>
      <c r="BI177" s="86"/>
      <c r="BJ177" s="86"/>
      <c r="BK177" s="86"/>
      <c r="BL177" s="86"/>
      <c r="BM177" s="86"/>
      <c r="BN177" s="86"/>
      <c r="BO177" s="86"/>
      <c r="BP177" s="86"/>
      <c r="BQ177" s="86"/>
      <c r="BR177" s="86"/>
      <c r="BS177" s="86"/>
      <c r="BT177" s="86"/>
      <c r="BU177" s="86"/>
      <c r="BV177" s="86"/>
      <c r="BW177" s="86"/>
      <c r="BX177" s="86"/>
      <c r="BY177" s="86"/>
      <c r="BZ177" s="86"/>
      <c r="CA177" s="86"/>
      <c r="CB177" s="86"/>
      <c r="CC177" s="86"/>
      <c r="CD177" s="86"/>
      <c r="CE177" s="86"/>
      <c r="CF177" s="86"/>
      <c r="CG177" s="86"/>
      <c r="CH177" s="86"/>
      <c r="CI177" s="86"/>
      <c r="CJ177" s="86"/>
      <c r="CK177" s="86"/>
      <c r="CL177" s="86"/>
      <c r="CM177" s="86"/>
      <c r="CN177" s="86"/>
      <c r="CO177" s="86"/>
      <c r="CP177" s="86"/>
      <c r="CQ177" s="86"/>
      <c r="CR177" s="86"/>
      <c r="CS177" s="86"/>
      <c r="CT177" s="86"/>
      <c r="CU177" s="86"/>
      <c r="CV177" s="86"/>
      <c r="CW177" s="86"/>
      <c r="CX177" s="86"/>
      <c r="CY177" s="86"/>
      <c r="CZ177" s="86"/>
      <c r="DA177" s="86"/>
      <c r="DB177" s="86"/>
      <c r="DC177" s="86"/>
      <c r="DD177" s="86"/>
      <c r="DE177" s="86"/>
      <c r="DF177" s="86"/>
      <c r="DG177" s="86"/>
      <c r="DH177" s="86"/>
      <c r="DI177" s="86"/>
      <c r="DJ177" s="86"/>
      <c r="DK177" s="86"/>
      <c r="DL177" s="86"/>
      <c r="DM177" s="86"/>
      <c r="DN177" s="86"/>
      <c r="DO177" s="86"/>
      <c r="DP177" s="86"/>
      <c r="DQ177" s="86"/>
      <c r="DR177" s="86"/>
      <c r="DS177" s="86"/>
      <c r="DT177" s="86"/>
      <c r="DU177" s="86"/>
      <c r="DV177" s="86"/>
      <c r="DW177" s="86"/>
      <c r="DX177" s="86"/>
      <c r="DY177" s="86"/>
      <c r="DZ177" s="86"/>
      <c r="EA177" s="86"/>
      <c r="EB177" s="86"/>
      <c r="EC177" s="86"/>
      <c r="ED177" s="86"/>
      <c r="EE177" s="86"/>
      <c r="EF177" s="86"/>
      <c r="EG177" s="86"/>
      <c r="EH177" s="86"/>
      <c r="EI177" s="86"/>
      <c r="EJ177" s="86"/>
      <c r="EK177" s="86"/>
      <c r="EL177" s="86"/>
      <c r="EM177" s="86"/>
      <c r="EN177" s="86"/>
      <c r="EO177" s="86"/>
      <c r="EP177" s="86"/>
      <c r="EQ177" s="86"/>
      <c r="ER177" s="86"/>
      <c r="ES177" s="86"/>
      <c r="ET177" s="86"/>
      <c r="EU177" s="86"/>
      <c r="EV177" s="86"/>
      <c r="EW177" s="86"/>
      <c r="EX177" s="86"/>
      <c r="EY177" s="86"/>
      <c r="EZ177" s="86"/>
      <c r="FA177" s="86"/>
      <c r="FB177" s="86"/>
      <c r="FC177" s="86"/>
      <c r="FD177" s="86"/>
      <c r="FE177" s="86"/>
      <c r="FF177" s="86"/>
      <c r="FG177" s="86"/>
      <c r="FH177" s="86"/>
      <c r="FI177" s="86"/>
      <c r="FJ177" s="86"/>
      <c r="FK177" s="86"/>
      <c r="FL177" s="86"/>
      <c r="FM177" s="86"/>
      <c r="FN177" s="86"/>
      <c r="FO177" s="86"/>
      <c r="FP177" s="86"/>
      <c r="FQ177" s="86"/>
      <c r="FR177" s="86"/>
      <c r="FS177" s="86"/>
      <c r="FT177" s="86"/>
      <c r="FU177" s="86"/>
      <c r="FV177" s="86"/>
      <c r="FW177" s="86"/>
      <c r="FX177" s="86">
        <v>67</v>
      </c>
      <c r="FY177" s="86">
        <v>0</v>
      </c>
    </row>
    <row r="178" spans="1:181" x14ac:dyDescent="0.25">
      <c r="A178" t="s">
        <v>186</v>
      </c>
      <c r="B178" t="s">
        <v>236</v>
      </c>
      <c r="C178" t="s">
        <v>2</v>
      </c>
      <c r="D178" t="s">
        <v>203</v>
      </c>
      <c r="E178" t="s">
        <v>206</v>
      </c>
      <c r="F178" t="s">
        <v>1</v>
      </c>
      <c r="G178" t="s">
        <v>198</v>
      </c>
      <c r="H178" s="86">
        <v>26236</v>
      </c>
      <c r="I178" s="86">
        <v>32.074237823486328</v>
      </c>
      <c r="J178" s="86">
        <v>29.982337951660156</v>
      </c>
      <c r="K178" s="86">
        <v>29.427875518798828</v>
      </c>
      <c r="L178" s="86">
        <v>28.545505523681641</v>
      </c>
      <c r="M178" s="86">
        <v>29.014196395874023</v>
      </c>
      <c r="N178" s="86">
        <v>30.854326248168945</v>
      </c>
      <c r="O178" s="86">
        <v>34.024463653564453</v>
      </c>
      <c r="P178" s="86">
        <v>36.915824890136719</v>
      </c>
      <c r="Q178" s="86">
        <v>36.178928375244141</v>
      </c>
      <c r="R178" s="86">
        <v>36.171340942382813</v>
      </c>
      <c r="S178" s="86">
        <v>37.007759094238281</v>
      </c>
      <c r="T178" s="86">
        <v>36.896625518798828</v>
      </c>
      <c r="U178" s="86">
        <v>36.453277587890625</v>
      </c>
      <c r="V178" s="86">
        <v>36.206760406494141</v>
      </c>
      <c r="W178" s="86">
        <v>37.832355499267578</v>
      </c>
      <c r="X178" s="86">
        <v>39.518276214599609</v>
      </c>
      <c r="Y178" s="86">
        <v>42.395973205566406</v>
      </c>
      <c r="Z178" s="86">
        <v>44.566642761230469</v>
      </c>
      <c r="AA178" s="86">
        <v>46.860584259033203</v>
      </c>
      <c r="AB178" s="86">
        <v>47.010631561279297</v>
      </c>
      <c r="AC178" s="86">
        <v>48.38861083984375</v>
      </c>
      <c r="AD178" s="86">
        <v>49.727264404296875</v>
      </c>
      <c r="AE178" s="86">
        <v>45.381149291992188</v>
      </c>
      <c r="AF178" s="86">
        <v>39.987857818603516</v>
      </c>
      <c r="AG178" s="86">
        <v>-9.0294618606567383</v>
      </c>
      <c r="AH178" s="86">
        <v>-8.61273193359375</v>
      </c>
      <c r="AI178" s="86">
        <v>-7.3618388175964355</v>
      </c>
      <c r="AJ178" s="86">
        <v>-7.2123522758483887</v>
      </c>
      <c r="AK178" s="86">
        <v>-6.5140609741210938</v>
      </c>
      <c r="AL178" s="86">
        <v>-5.8627796173095703</v>
      </c>
      <c r="AM178" s="86">
        <v>-6.4278173446655273</v>
      </c>
      <c r="AN178" s="86">
        <v>-6.4156107902526855</v>
      </c>
      <c r="AO178" s="86">
        <v>-8.0144624710083008</v>
      </c>
      <c r="AP178" s="86">
        <v>-7.7190494537353516</v>
      </c>
      <c r="AQ178" s="86">
        <v>-7.154548168182373</v>
      </c>
      <c r="AR178" s="86">
        <v>-8.0139102935791016</v>
      </c>
      <c r="AS178" s="86">
        <v>-8.8568353652954102</v>
      </c>
      <c r="AT178" s="86">
        <v>-8.2803792953491211</v>
      </c>
      <c r="AU178" s="86">
        <v>-6.9743871688842773</v>
      </c>
      <c r="AV178" s="86">
        <v>-5.3857207298278809</v>
      </c>
      <c r="AW178" s="86">
        <v>-2.3570766448974609</v>
      </c>
      <c r="AX178" s="86">
        <v>-1.1789834499359131</v>
      </c>
      <c r="AY178" s="86">
        <v>-0.6661074161529541</v>
      </c>
      <c r="AZ178" s="86">
        <v>-1.5939671993255615</v>
      </c>
      <c r="BA178" s="86">
        <v>-1.1570577621459961</v>
      </c>
      <c r="BB178" s="86">
        <v>-4.615149974822998</v>
      </c>
      <c r="BC178" s="86">
        <v>-8.4464969635009766</v>
      </c>
      <c r="BD178" s="86">
        <v>-8.6754245758056641</v>
      </c>
      <c r="BE178" s="86">
        <v>-7.6716170310974121</v>
      </c>
      <c r="BF178" s="86">
        <v>-7.2712192535400391</v>
      </c>
      <c r="BG178" s="86">
        <v>-6.0125746726989746</v>
      </c>
      <c r="BH178" s="86">
        <v>-5.9282841682434082</v>
      </c>
      <c r="BI178" s="86">
        <v>-5.2428059577941895</v>
      </c>
      <c r="BJ178" s="86">
        <v>-4.5625920295715332</v>
      </c>
      <c r="BK178" s="86">
        <v>-5.1120204925537109</v>
      </c>
      <c r="BL178" s="86">
        <v>-5.0958309173583984</v>
      </c>
      <c r="BM178" s="86">
        <v>-6.6748156547546387</v>
      </c>
      <c r="BN178" s="86">
        <v>-6.347806453704834</v>
      </c>
      <c r="BO178" s="86">
        <v>-5.7751173973083496</v>
      </c>
      <c r="BP178" s="86">
        <v>-6.6036419868469238</v>
      </c>
      <c r="BQ178" s="86">
        <v>-7.3690896034240723</v>
      </c>
      <c r="BR178" s="86">
        <v>-6.7730422019958496</v>
      </c>
      <c r="BS178" s="86">
        <v>-5.3263115882873535</v>
      </c>
      <c r="BT178" s="86">
        <v>-3.7220461368560791</v>
      </c>
      <c r="BU178" s="86">
        <v>-0.77269250154495239</v>
      </c>
      <c r="BV178" s="86">
        <v>0.43178471922874451</v>
      </c>
      <c r="BW178" s="86">
        <v>1.005682110786438</v>
      </c>
      <c r="BX178" s="86">
        <v>0.10058948397636414</v>
      </c>
      <c r="BY178" s="86">
        <v>0.54768103361129761</v>
      </c>
      <c r="BZ178" s="86">
        <v>-2.9395627975463867</v>
      </c>
      <c r="CA178" s="86">
        <v>-6.8367857933044434</v>
      </c>
      <c r="CB178" s="86">
        <v>-7.1347956657409668</v>
      </c>
      <c r="CC178" s="86">
        <v>-6.7311773300170898</v>
      </c>
      <c r="CD178" s="86">
        <v>-6.3420915603637695</v>
      </c>
      <c r="CE178" s="86">
        <v>-5.0780787467956543</v>
      </c>
      <c r="CF178" s="86">
        <v>-5.0389423370361328</v>
      </c>
      <c r="CG178" s="86">
        <v>-4.3623385429382324</v>
      </c>
      <c r="CH178" s="86">
        <v>-3.6620857715606689</v>
      </c>
      <c r="CI178" s="86">
        <v>-4.2007036209106445</v>
      </c>
      <c r="CJ178" s="86">
        <v>-4.181755542755127</v>
      </c>
      <c r="CK178" s="86">
        <v>-5.7469801902770996</v>
      </c>
      <c r="CL178" s="86">
        <v>-5.3980879783630371</v>
      </c>
      <c r="CM178" s="86">
        <v>-4.8197283744812012</v>
      </c>
      <c r="CN178" s="86">
        <v>-5.626894474029541</v>
      </c>
      <c r="CO178" s="86">
        <v>-6.338681697845459</v>
      </c>
      <c r="CP178" s="86">
        <v>-5.7290654182434082</v>
      </c>
      <c r="CQ178" s="86">
        <v>-4.1848597526550293</v>
      </c>
      <c r="CR178" s="86">
        <v>-2.5697901248931885</v>
      </c>
      <c r="CS178" s="86">
        <v>0.32464709877967834</v>
      </c>
      <c r="CT178" s="86">
        <v>1.5473978519439697</v>
      </c>
      <c r="CU178" s="86">
        <v>2.1635584831237793</v>
      </c>
      <c r="CV178" s="86">
        <v>1.2742342948913574</v>
      </c>
      <c r="CW178" s="86">
        <v>1.7283779382705688</v>
      </c>
      <c r="CX178" s="86">
        <v>-1.7790563106536865</v>
      </c>
      <c r="CY178" s="86">
        <v>-5.7219047546386719</v>
      </c>
      <c r="CZ178" s="86">
        <v>-6.0677609443664551</v>
      </c>
      <c r="DA178" s="86">
        <v>-5.7907376289367676</v>
      </c>
      <c r="DB178" s="86">
        <v>-5.4129638671875</v>
      </c>
      <c r="DC178" s="86">
        <v>-4.143582820892334</v>
      </c>
      <c r="DD178" s="86">
        <v>-4.1496005058288574</v>
      </c>
      <c r="DE178" s="86">
        <v>-3.4818711280822754</v>
      </c>
      <c r="DF178" s="86">
        <v>-2.7615797519683838</v>
      </c>
      <c r="DG178" s="86">
        <v>-3.2893867492675781</v>
      </c>
      <c r="DH178" s="86">
        <v>-3.2676801681518555</v>
      </c>
      <c r="DI178" s="86">
        <v>-4.8191447257995605</v>
      </c>
      <c r="DJ178" s="86">
        <v>-4.4483695030212402</v>
      </c>
      <c r="DK178" s="86">
        <v>-3.8643391132354736</v>
      </c>
      <c r="DL178" s="86">
        <v>-4.6501469612121582</v>
      </c>
      <c r="DM178" s="86">
        <v>-5.3082737922668457</v>
      </c>
      <c r="DN178" s="86">
        <v>-4.6850886344909668</v>
      </c>
      <c r="DO178" s="86">
        <v>-3.043407678604126</v>
      </c>
      <c r="DP178" s="86">
        <v>-1.4175339937210083</v>
      </c>
      <c r="DQ178" s="86">
        <v>1.4219866991043091</v>
      </c>
      <c r="DR178" s="86">
        <v>2.6630110740661621</v>
      </c>
      <c r="DS178" s="86">
        <v>3.3214347362518311</v>
      </c>
      <c r="DT178" s="86">
        <v>2.4478790760040283</v>
      </c>
      <c r="DU178" s="86">
        <v>2.9090747833251953</v>
      </c>
      <c r="DV178" s="86">
        <v>-0.61854976415634155</v>
      </c>
      <c r="DW178" s="86">
        <v>-4.6070237159729004</v>
      </c>
      <c r="DX178" s="86">
        <v>-5.0007262229919434</v>
      </c>
      <c r="DY178" s="86">
        <v>-4.4328923225402832</v>
      </c>
      <c r="DZ178" s="86">
        <v>-4.0714516639709473</v>
      </c>
      <c r="EA178" s="86">
        <v>-2.794318675994873</v>
      </c>
      <c r="EB178" s="86">
        <v>-2.8655321598052979</v>
      </c>
      <c r="EC178" s="86">
        <v>-2.2106163501739502</v>
      </c>
      <c r="ED178" s="86">
        <v>-1.4613919258117676</v>
      </c>
      <c r="EE178" s="86">
        <v>-1.9735900163650513</v>
      </c>
      <c r="EF178" s="86">
        <v>-1.9479002952575684</v>
      </c>
      <c r="EG178" s="86">
        <v>-3.4794981479644775</v>
      </c>
      <c r="EH178" s="86">
        <v>-3.0771267414093018</v>
      </c>
      <c r="EI178" s="86">
        <v>-2.4849088191986084</v>
      </c>
      <c r="EJ178" s="86">
        <v>-3.2398788928985596</v>
      </c>
      <c r="EK178" s="86">
        <v>-3.8205280303955078</v>
      </c>
      <c r="EL178" s="86">
        <v>-3.1777517795562744</v>
      </c>
      <c r="EM178" s="86">
        <v>-1.3953323364257813</v>
      </c>
      <c r="EN178" s="86">
        <v>0.24614071846008301</v>
      </c>
      <c r="EO178" s="86">
        <v>3.0063707828521729</v>
      </c>
      <c r="EP178" s="86">
        <v>4.2737789154052734</v>
      </c>
      <c r="EQ178" s="86">
        <v>4.9932241439819336</v>
      </c>
      <c r="ER178" s="86">
        <v>4.1424360275268555</v>
      </c>
      <c r="ES178" s="86">
        <v>4.6138138771057129</v>
      </c>
      <c r="ET178" s="86">
        <v>1.057037353515625</v>
      </c>
      <c r="EU178" s="86">
        <v>-2.9973123073577881</v>
      </c>
      <c r="EV178" s="86">
        <v>-3.4600973129272461</v>
      </c>
      <c r="EW178" s="86">
        <v>58.224533081054688</v>
      </c>
      <c r="EX178" s="86">
        <v>57.174537658691406</v>
      </c>
      <c r="EY178" s="86">
        <v>56.878231048583984</v>
      </c>
      <c r="EZ178" s="86">
        <v>56.304134368896484</v>
      </c>
      <c r="FA178" s="86">
        <v>55.98785400390625</v>
      </c>
      <c r="FB178" s="86">
        <v>55.470199584960938</v>
      </c>
      <c r="FC178" s="86">
        <v>56.14434814453125</v>
      </c>
      <c r="FD178" s="86">
        <v>58.287174224853516</v>
      </c>
      <c r="FE178" s="86">
        <v>61.725654602050781</v>
      </c>
      <c r="FF178" s="86">
        <v>64.767829895019531</v>
      </c>
      <c r="FG178" s="86">
        <v>68.002609252929688</v>
      </c>
      <c r="FH178" s="86">
        <v>71.050979614257813</v>
      </c>
      <c r="FI178" s="86">
        <v>74.003044128417969</v>
      </c>
      <c r="FJ178" s="86">
        <v>76.147743225097656</v>
      </c>
      <c r="FK178" s="86">
        <v>77.556915283203125</v>
      </c>
      <c r="FL178" s="86">
        <v>78.209304809570313</v>
      </c>
      <c r="FM178" s="86">
        <v>77.821014404296875</v>
      </c>
      <c r="FN178" s="86">
        <v>76.713371276855469</v>
      </c>
      <c r="FO178" s="86">
        <v>74.071144104003906</v>
      </c>
      <c r="FP178" s="86">
        <v>70.518089294433594</v>
      </c>
      <c r="FQ178" s="86">
        <v>66.812759399414063</v>
      </c>
      <c r="FR178" s="86">
        <v>64.597518920898438</v>
      </c>
      <c r="FS178" s="86">
        <v>63.336021423339844</v>
      </c>
      <c r="FT178" s="86">
        <v>62.090976715087891</v>
      </c>
      <c r="FU178" s="86">
        <v>0.95622766017913818</v>
      </c>
      <c r="FV178" s="86">
        <v>1.4120339155197144</v>
      </c>
      <c r="FW178" s="86">
        <v>0.9554939866065979</v>
      </c>
      <c r="FX178" s="86">
        <v>2781</v>
      </c>
      <c r="FY178" s="86">
        <v>1</v>
      </c>
    </row>
    <row r="179" spans="1:181" x14ac:dyDescent="0.25">
      <c r="A179" t="s">
        <v>186</v>
      </c>
      <c r="B179" t="s">
        <v>236</v>
      </c>
      <c r="C179" t="s">
        <v>2</v>
      </c>
      <c r="D179" t="s">
        <v>203</v>
      </c>
      <c r="E179" t="s">
        <v>206</v>
      </c>
      <c r="F179" t="s">
        <v>1</v>
      </c>
      <c r="G179" t="s">
        <v>200</v>
      </c>
      <c r="H179" s="86">
        <v>5697</v>
      </c>
      <c r="I179" s="86">
        <v>6.4320697784423828</v>
      </c>
      <c r="J179" s="86">
        <v>5.6136326789855957</v>
      </c>
      <c r="K179" s="86">
        <v>5.367194652557373</v>
      </c>
      <c r="L179" s="86">
        <v>5.3873262405395508</v>
      </c>
      <c r="M179" s="86">
        <v>5.1860418319702148</v>
      </c>
      <c r="N179" s="86">
        <v>5.3371028900146484</v>
      </c>
      <c r="O179" s="86">
        <v>5.8499040603637695</v>
      </c>
      <c r="P179" s="86">
        <v>6.4572577476501465</v>
      </c>
      <c r="Q179" s="86">
        <v>6.1451864242553711</v>
      </c>
      <c r="R179" s="86">
        <v>6.1412858963012695</v>
      </c>
      <c r="S179" s="86">
        <v>6.0838961601257324</v>
      </c>
      <c r="T179" s="86">
        <v>6.2920975685119629</v>
      </c>
      <c r="U179" s="86">
        <v>6.7163972854614258</v>
      </c>
      <c r="V179" s="86">
        <v>7.1288647651672363</v>
      </c>
      <c r="W179" s="86">
        <v>7.7299127578735352</v>
      </c>
      <c r="X179" s="86">
        <v>8.1339988708496094</v>
      </c>
      <c r="Y179" s="86">
        <v>8.4939489364624023</v>
      </c>
      <c r="Z179" s="86">
        <v>9.2100028991699219</v>
      </c>
      <c r="AA179" s="86">
        <v>9.6804676055908203</v>
      </c>
      <c r="AB179" s="86">
        <v>9.1763715744018555</v>
      </c>
      <c r="AC179" s="86">
        <v>9.2938079833984375</v>
      </c>
      <c r="AD179" s="86">
        <v>9.1443796157836914</v>
      </c>
      <c r="AE179" s="86">
        <v>8.4420957565307617</v>
      </c>
      <c r="AF179" s="86">
        <v>7.5293946266174316</v>
      </c>
      <c r="AG179" s="86">
        <v>-1.7019047737121582</v>
      </c>
      <c r="AH179" s="86">
        <v>-1.6951661109924316</v>
      </c>
      <c r="AI179" s="86">
        <v>-1.447175145149231</v>
      </c>
      <c r="AJ179" s="86">
        <v>-1.121131420135498</v>
      </c>
      <c r="AK179" s="86">
        <v>-1.3454952239990234</v>
      </c>
      <c r="AL179" s="86">
        <v>-1.3472707271575928</v>
      </c>
      <c r="AM179" s="86">
        <v>-1.7605152130126953</v>
      </c>
      <c r="AN179" s="86">
        <v>-1.4089525938034058</v>
      </c>
      <c r="AO179" s="86">
        <v>-1.6017078161239624</v>
      </c>
      <c r="AP179" s="86">
        <v>-1.3318257331848145</v>
      </c>
      <c r="AQ179" s="86">
        <v>-1.3344802856445313</v>
      </c>
      <c r="AR179" s="86">
        <v>-1.7200086116790771</v>
      </c>
      <c r="AS179" s="86">
        <v>-1.5329385995864868</v>
      </c>
      <c r="AT179" s="86">
        <v>-1.371657133102417</v>
      </c>
      <c r="AU179" s="86">
        <v>-1.2223964929580688</v>
      </c>
      <c r="AV179" s="86">
        <v>-1.1963530778884888</v>
      </c>
      <c r="AW179" s="86">
        <v>-1.2014673948287964</v>
      </c>
      <c r="AX179" s="86">
        <v>-1.0558857917785645</v>
      </c>
      <c r="AY179" s="86">
        <v>-0.30528584122657776</v>
      </c>
      <c r="AZ179" s="86">
        <v>-0.58187711238861084</v>
      </c>
      <c r="BA179" s="86">
        <v>-0.52437299489974976</v>
      </c>
      <c r="BB179" s="86">
        <v>-1.4098695516586304</v>
      </c>
      <c r="BC179" s="86">
        <v>-2.04020094871521</v>
      </c>
      <c r="BD179" s="86">
        <v>-1.7660640478134155</v>
      </c>
      <c r="BE179" s="86">
        <v>-1.3507362604141235</v>
      </c>
      <c r="BF179" s="86">
        <v>-1.3659945726394653</v>
      </c>
      <c r="BG179" s="86">
        <v>-1.1368948221206665</v>
      </c>
      <c r="BH179" s="86">
        <v>-0.81372183561325073</v>
      </c>
      <c r="BI179" s="86">
        <v>-1.0453448295593262</v>
      </c>
      <c r="BJ179" s="86">
        <v>-1.0472574234008789</v>
      </c>
      <c r="BK179" s="86">
        <v>-1.4314333200454712</v>
      </c>
      <c r="BL179" s="86">
        <v>-1.0790016651153564</v>
      </c>
      <c r="BM179" s="86">
        <v>-1.2771133184432983</v>
      </c>
      <c r="BN179" s="86">
        <v>-1.004798412322998</v>
      </c>
      <c r="BO179" s="86">
        <v>-0.9740527868270874</v>
      </c>
      <c r="BP179" s="86">
        <v>-1.3297427892684937</v>
      </c>
      <c r="BQ179" s="86">
        <v>-1.1303929090499878</v>
      </c>
      <c r="BR179" s="86">
        <v>-0.96291005611419678</v>
      </c>
      <c r="BS179" s="86">
        <v>-0.8003576397895813</v>
      </c>
      <c r="BT179" s="86">
        <v>-0.78399503231048584</v>
      </c>
      <c r="BU179" s="86">
        <v>-0.77468889951705933</v>
      </c>
      <c r="BV179" s="86">
        <v>-0.62754100561141968</v>
      </c>
      <c r="BW179" s="86">
        <v>0.11900873482227325</v>
      </c>
      <c r="BX179" s="86">
        <v>-0.15871600806713104</v>
      </c>
      <c r="BY179" s="86">
        <v>-0.10230793803930283</v>
      </c>
      <c r="BZ179" s="86">
        <v>-0.98948419094085693</v>
      </c>
      <c r="CA179" s="86">
        <v>-1.6317611932754517</v>
      </c>
      <c r="CB179" s="86">
        <v>-1.4027773141860962</v>
      </c>
      <c r="CC179" s="86">
        <v>-1.1075179576873779</v>
      </c>
      <c r="CD179" s="86">
        <v>-1.1380113363265991</v>
      </c>
      <c r="CE179" s="86">
        <v>-0.92199563980102539</v>
      </c>
      <c r="CF179" s="86">
        <v>-0.60081088542938232</v>
      </c>
      <c r="CG179" s="86">
        <v>-0.83746159076690674</v>
      </c>
      <c r="CH179" s="86">
        <v>-0.83946913480758667</v>
      </c>
      <c r="CI179" s="86">
        <v>-1.2035121917724609</v>
      </c>
      <c r="CJ179" s="86">
        <v>-0.8504786491394043</v>
      </c>
      <c r="CK179" s="86">
        <v>-1.0523002147674561</v>
      </c>
      <c r="CL179" s="86">
        <v>-0.77830022573471069</v>
      </c>
      <c r="CM179" s="86">
        <v>-0.72442179918289185</v>
      </c>
      <c r="CN179" s="86">
        <v>-1.059445858001709</v>
      </c>
      <c r="CO179" s="86">
        <v>-0.85159099102020264</v>
      </c>
      <c r="CP179" s="86">
        <v>-0.67981308698654175</v>
      </c>
      <c r="CQ179" s="86">
        <v>-0.50805479288101196</v>
      </c>
      <c r="CR179" s="86">
        <v>-0.4983971118927002</v>
      </c>
      <c r="CS179" s="86">
        <v>-0.4791034460067749</v>
      </c>
      <c r="CT179" s="86">
        <v>-0.33087077736854553</v>
      </c>
      <c r="CU179" s="86">
        <v>0.41287386417388916</v>
      </c>
      <c r="CV179" s="86">
        <v>0.13436406850814819</v>
      </c>
      <c r="CW179" s="86">
        <v>0.19001302123069763</v>
      </c>
      <c r="CX179" s="86">
        <v>-0.69832658767700195</v>
      </c>
      <c r="CY179" s="86">
        <v>-1.3488770723342896</v>
      </c>
      <c r="CZ179" s="86">
        <v>-1.1511660814285278</v>
      </c>
      <c r="DA179" s="86">
        <v>-0.8642997145652771</v>
      </c>
      <c r="DB179" s="86">
        <v>-0.91002810001373291</v>
      </c>
      <c r="DC179" s="86">
        <v>-0.70709645748138428</v>
      </c>
      <c r="DD179" s="86">
        <v>-0.38789993524551392</v>
      </c>
      <c r="DE179" s="86">
        <v>-0.6295783519744873</v>
      </c>
      <c r="DF179" s="86">
        <v>-0.63168084621429443</v>
      </c>
      <c r="DG179" s="86">
        <v>-0.97559106349945068</v>
      </c>
      <c r="DH179" s="86">
        <v>-0.62195563316345215</v>
      </c>
      <c r="DI179" s="86">
        <v>-0.82748705148696899</v>
      </c>
      <c r="DJ179" s="86">
        <v>-0.55180203914642334</v>
      </c>
      <c r="DK179" s="86">
        <v>-0.4747907817363739</v>
      </c>
      <c r="DL179" s="86">
        <v>-0.78914892673492432</v>
      </c>
      <c r="DM179" s="86">
        <v>-0.57278907299041748</v>
      </c>
      <c r="DN179" s="86">
        <v>-0.39671611785888672</v>
      </c>
      <c r="DO179" s="86">
        <v>-0.21575196087360382</v>
      </c>
      <c r="DP179" s="86">
        <v>-0.21279917657375336</v>
      </c>
      <c r="DQ179" s="86">
        <v>-0.18351796269416809</v>
      </c>
      <c r="DR179" s="86">
        <v>-3.4200526773929596E-2</v>
      </c>
      <c r="DS179" s="86">
        <v>0.70673900842666626</v>
      </c>
      <c r="DT179" s="86">
        <v>0.42744415998458862</v>
      </c>
      <c r="DU179" s="86">
        <v>0.48233398795127869</v>
      </c>
      <c r="DV179" s="86">
        <v>-0.40716898441314697</v>
      </c>
      <c r="DW179" s="86">
        <v>-1.0659929513931274</v>
      </c>
      <c r="DX179" s="86">
        <v>-0.89955484867095947</v>
      </c>
      <c r="DY179" s="86">
        <v>-0.51313120126724243</v>
      </c>
      <c r="DZ179" s="86">
        <v>-0.5808565616607666</v>
      </c>
      <c r="EA179" s="86">
        <v>-0.39681613445281982</v>
      </c>
      <c r="EB179" s="86">
        <v>-8.0490335822105408E-2</v>
      </c>
      <c r="EC179" s="86">
        <v>-0.32942798733711243</v>
      </c>
      <c r="ED179" s="86">
        <v>-0.33166754245758057</v>
      </c>
      <c r="EE179" s="86">
        <v>-0.64650911092758179</v>
      </c>
      <c r="EF179" s="86">
        <v>-0.29200464487075806</v>
      </c>
      <c r="EG179" s="86">
        <v>-0.50289255380630493</v>
      </c>
      <c r="EH179" s="86">
        <v>-0.22477468848228455</v>
      </c>
      <c r="EI179" s="86">
        <v>-0.11436326056718826</v>
      </c>
      <c r="EJ179" s="86">
        <v>-0.3988831639289856</v>
      </c>
      <c r="EK179" s="86">
        <v>-0.17024335265159607</v>
      </c>
      <c r="EL179" s="86">
        <v>1.2030919082462788E-2</v>
      </c>
      <c r="EM179" s="86">
        <v>0.20628689229488373</v>
      </c>
      <c r="EN179" s="86">
        <v>0.19955888390541077</v>
      </c>
      <c r="EO179" s="86">
        <v>0.24326051771640778</v>
      </c>
      <c r="EP179" s="86">
        <v>0.394144207239151</v>
      </c>
      <c r="EQ179" s="86">
        <v>1.1310335397720337</v>
      </c>
      <c r="ER179" s="86">
        <v>0.85060524940490723</v>
      </c>
      <c r="ES179" s="86">
        <v>0.90439903736114502</v>
      </c>
      <c r="ET179" s="86">
        <v>1.3216373510658741E-2</v>
      </c>
      <c r="EU179" s="86">
        <v>-0.65755307674407959</v>
      </c>
      <c r="EV179" s="86">
        <v>-0.53626817464828491</v>
      </c>
      <c r="EW179" s="86">
        <v>60.967945098876953</v>
      </c>
      <c r="EX179" s="86">
        <v>59.904129028320313</v>
      </c>
      <c r="EY179" s="86">
        <v>59.263210296630859</v>
      </c>
      <c r="EZ179" s="86">
        <v>58.4342041015625</v>
      </c>
      <c r="FA179" s="86">
        <v>57.858718872070313</v>
      </c>
      <c r="FB179" s="86">
        <v>56.982353210449219</v>
      </c>
      <c r="FC179" s="86">
        <v>57.711551666259766</v>
      </c>
      <c r="FD179" s="86">
        <v>60.164970397949219</v>
      </c>
      <c r="FE179" s="86">
        <v>63.946090698242188</v>
      </c>
      <c r="FF179" s="86">
        <v>67.421165466308594</v>
      </c>
      <c r="FG179" s="86">
        <v>70.488983154296875</v>
      </c>
      <c r="FH179" s="86">
        <v>73.693641662597656</v>
      </c>
      <c r="FI179" s="86">
        <v>76.884437561035156</v>
      </c>
      <c r="FJ179" s="86">
        <v>79.334503173828125</v>
      </c>
      <c r="FK179" s="86">
        <v>81.182518005371094</v>
      </c>
      <c r="FL179" s="86">
        <v>82.031562805175781</v>
      </c>
      <c r="FM179" s="86">
        <v>81.997055053710938</v>
      </c>
      <c r="FN179" s="86">
        <v>81.170234680175781</v>
      </c>
      <c r="FO179" s="86">
        <v>79.014396667480469</v>
      </c>
      <c r="FP179" s="86">
        <v>75.258506774902344</v>
      </c>
      <c r="FQ179" s="86">
        <v>72.2188720703125</v>
      </c>
      <c r="FR179" s="86">
        <v>69.648223876953125</v>
      </c>
      <c r="FS179" s="86">
        <v>67.883880615234375</v>
      </c>
      <c r="FT179" s="86">
        <v>66.583549499511719</v>
      </c>
      <c r="FU179" s="86">
        <v>0.23480954766273499</v>
      </c>
      <c r="FV179" s="86">
        <v>0.35355523228645325</v>
      </c>
      <c r="FW179" s="86">
        <v>0.23571392893791199</v>
      </c>
      <c r="FX179" s="86">
        <v>1099</v>
      </c>
      <c r="FY179" s="86">
        <v>1</v>
      </c>
    </row>
    <row r="180" spans="1:181" x14ac:dyDescent="0.25">
      <c r="A180" t="s">
        <v>186</v>
      </c>
      <c r="B180" t="s">
        <v>236</v>
      </c>
      <c r="C180" t="s">
        <v>2</v>
      </c>
      <c r="D180" t="s">
        <v>203</v>
      </c>
      <c r="E180" t="s">
        <v>206</v>
      </c>
      <c r="F180" t="s">
        <v>1</v>
      </c>
      <c r="G180" t="s">
        <v>1</v>
      </c>
      <c r="H180" s="86">
        <v>31933</v>
      </c>
      <c r="I180" s="86">
        <v>38.506309509277344</v>
      </c>
      <c r="J180" s="86">
        <v>35.595970153808594</v>
      </c>
      <c r="K180" s="86">
        <v>34.795070648193359</v>
      </c>
      <c r="L180" s="86">
        <v>33.932830810546875</v>
      </c>
      <c r="M180" s="86">
        <v>34.200237274169922</v>
      </c>
      <c r="N180" s="86">
        <v>36.191429138183594</v>
      </c>
      <c r="O180" s="86">
        <v>39.874366760253906</v>
      </c>
      <c r="P180" s="86">
        <v>43.373081207275391</v>
      </c>
      <c r="Q180" s="86">
        <v>42.324115753173828</v>
      </c>
      <c r="R180" s="86">
        <v>42.312629699707031</v>
      </c>
      <c r="S180" s="86">
        <v>43.091655731201172</v>
      </c>
      <c r="T180" s="86">
        <v>43.188724517822266</v>
      </c>
      <c r="U180" s="86">
        <v>43.169677734375</v>
      </c>
      <c r="V180" s="86">
        <v>43.335624694824219</v>
      </c>
      <c r="W180" s="86">
        <v>45.562271118164063</v>
      </c>
      <c r="X180" s="86">
        <v>47.652275085449219</v>
      </c>
      <c r="Y180" s="86">
        <v>50.889923095703125</v>
      </c>
      <c r="Z180" s="86">
        <v>53.776645660400391</v>
      </c>
      <c r="AA180" s="86">
        <v>56.541049957275391</v>
      </c>
      <c r="AB180" s="86">
        <v>56.187004089355469</v>
      </c>
      <c r="AC180" s="86">
        <v>57.682418823242188</v>
      </c>
      <c r="AD180" s="86">
        <v>58.87164306640625</v>
      </c>
      <c r="AE180" s="86">
        <v>53.8232421875</v>
      </c>
      <c r="AF180" s="86">
        <v>47.517253875732422</v>
      </c>
      <c r="AG180" s="86">
        <v>-10.212596893310547</v>
      </c>
      <c r="AH180" s="86">
        <v>-9.8180999755859375</v>
      </c>
      <c r="AI180" s="86">
        <v>-8.3434419631958008</v>
      </c>
      <c r="AJ180" s="86">
        <v>-7.8745784759521484</v>
      </c>
      <c r="AK180" s="86">
        <v>-7.4106836318969727</v>
      </c>
      <c r="AL180" s="86">
        <v>-6.760075569152832</v>
      </c>
      <c r="AM180" s="86">
        <v>-7.6999263763427734</v>
      </c>
      <c r="AN180" s="86">
        <v>-7.3348417282104492</v>
      </c>
      <c r="AO180" s="86">
        <v>-9.1323728561401367</v>
      </c>
      <c r="AP180" s="86">
        <v>-8.5624418258666992</v>
      </c>
      <c r="AQ180" s="86">
        <v>-7.9573545455932617</v>
      </c>
      <c r="AR180" s="86">
        <v>-9.1630697250366211</v>
      </c>
      <c r="AS180" s="86">
        <v>-9.798975944519043</v>
      </c>
      <c r="AT180" s="86">
        <v>-9.052332878112793</v>
      </c>
      <c r="AU180" s="86">
        <v>-7.5724539756774902</v>
      </c>
      <c r="AV180" s="86">
        <v>-5.9693264961242676</v>
      </c>
      <c r="AW180" s="86">
        <v>-2.9317665100097656</v>
      </c>
      <c r="AX180" s="86">
        <v>-1.6046078205108643</v>
      </c>
      <c r="AY180" s="86">
        <v>-0.34294459223747253</v>
      </c>
      <c r="AZ180" s="86">
        <v>-1.5476800203323364</v>
      </c>
      <c r="BA180" s="86">
        <v>-1.0541647672653198</v>
      </c>
      <c r="BB180" s="86">
        <v>-5.4013733863830566</v>
      </c>
      <c r="BC180" s="86">
        <v>-9.8817129135131836</v>
      </c>
      <c r="BD180" s="86">
        <v>-9.8981075286865234</v>
      </c>
      <c r="BE180" s="86">
        <v>-8.8100767135620117</v>
      </c>
      <c r="BF180" s="86">
        <v>-8.4367923736572266</v>
      </c>
      <c r="BG180" s="86">
        <v>-6.9589614868164063</v>
      </c>
      <c r="BH180" s="86">
        <v>-6.5542254447937012</v>
      </c>
      <c r="BI180" s="86">
        <v>-6.1044754981994629</v>
      </c>
      <c r="BJ180" s="86">
        <v>-5.4257235527038574</v>
      </c>
      <c r="BK180" s="86">
        <v>-6.343602180480957</v>
      </c>
      <c r="BL180" s="86">
        <v>-5.9744424819946289</v>
      </c>
      <c r="BM180" s="86">
        <v>-7.7539629936218262</v>
      </c>
      <c r="BN180" s="86">
        <v>-7.1527419090270996</v>
      </c>
      <c r="BO180" s="86">
        <v>-6.531613826751709</v>
      </c>
      <c r="BP180" s="86">
        <v>-7.6997976303100586</v>
      </c>
      <c r="BQ180" s="86">
        <v>-8.2577333450317383</v>
      </c>
      <c r="BR180" s="86">
        <v>-7.4905581474304199</v>
      </c>
      <c r="BS180" s="86">
        <v>-5.8711986541748047</v>
      </c>
      <c r="BT180" s="86">
        <v>-4.25531005859375</v>
      </c>
      <c r="BU180" s="86">
        <v>-1.2909091711044312</v>
      </c>
      <c r="BV180" s="86">
        <v>6.2141489237546921E-2</v>
      </c>
      <c r="BW180" s="86">
        <v>1.3818470239639282</v>
      </c>
      <c r="BX180" s="86">
        <v>0.19891318678855896</v>
      </c>
      <c r="BY180" s="86">
        <v>0.70204520225524902</v>
      </c>
      <c r="BZ180" s="86">
        <v>-3.6738560199737549</v>
      </c>
      <c r="CA180" s="86">
        <v>-8.2209920883178711</v>
      </c>
      <c r="CB180" s="86">
        <v>-8.3152256011962891</v>
      </c>
      <c r="CC180" s="86">
        <v>-7.8386950492858887</v>
      </c>
      <c r="CD180" s="86">
        <v>-7.4801030158996582</v>
      </c>
      <c r="CE180" s="86">
        <v>-6.0000743865966797</v>
      </c>
      <c r="CF180" s="86">
        <v>-5.6397528648376465</v>
      </c>
      <c r="CG180" s="86">
        <v>-5.1998000144958496</v>
      </c>
      <c r="CH180" s="86">
        <v>-4.5015549659729004</v>
      </c>
      <c r="CI180" s="86">
        <v>-5.4042158126831055</v>
      </c>
      <c r="CJ180" s="86">
        <v>-5.0322341918945313</v>
      </c>
      <c r="CK180" s="86">
        <v>-6.7992801666259766</v>
      </c>
      <c r="CL180" s="86">
        <v>-6.1763882637023926</v>
      </c>
      <c r="CM180" s="86">
        <v>-5.5441503524780273</v>
      </c>
      <c r="CN180" s="86">
        <v>-6.68634033203125</v>
      </c>
      <c r="CO180" s="86">
        <v>-7.1902728080749512</v>
      </c>
      <c r="CP180" s="86">
        <v>-6.4088783264160156</v>
      </c>
      <c r="CQ180" s="86">
        <v>-4.6929144859313965</v>
      </c>
      <c r="CR180" s="86">
        <v>-3.0681872367858887</v>
      </c>
      <c r="CS180" s="86">
        <v>-0.15445633232593536</v>
      </c>
      <c r="CT180" s="86">
        <v>1.216526985168457</v>
      </c>
      <c r="CU180" s="86">
        <v>2.576432466506958</v>
      </c>
      <c r="CV180" s="86">
        <v>1.4085983037948608</v>
      </c>
      <c r="CW180" s="86">
        <v>1.9183908700942993</v>
      </c>
      <c r="CX180" s="86">
        <v>-2.4773828983306885</v>
      </c>
      <c r="CY180" s="86">
        <v>-7.0707817077636719</v>
      </c>
      <c r="CZ180" s="86">
        <v>-7.2189269065856934</v>
      </c>
      <c r="DA180" s="86">
        <v>-6.8673138618469238</v>
      </c>
      <c r="DB180" s="86">
        <v>-6.5234136581420898</v>
      </c>
      <c r="DC180" s="86">
        <v>-5.0411872863769531</v>
      </c>
      <c r="DD180" s="86">
        <v>-4.7252802848815918</v>
      </c>
      <c r="DE180" s="86">
        <v>-4.2951245307922363</v>
      </c>
      <c r="DF180" s="86">
        <v>-3.5773866176605225</v>
      </c>
      <c r="DG180" s="86">
        <v>-4.4648294448852539</v>
      </c>
      <c r="DH180" s="86">
        <v>-4.0900259017944336</v>
      </c>
      <c r="DI180" s="86">
        <v>-5.844597339630127</v>
      </c>
      <c r="DJ180" s="86">
        <v>-5.2000346183776855</v>
      </c>
      <c r="DK180" s="86">
        <v>-4.5566868782043457</v>
      </c>
      <c r="DL180" s="86">
        <v>-5.6728830337524414</v>
      </c>
      <c r="DM180" s="86">
        <v>-6.1228127479553223</v>
      </c>
      <c r="DN180" s="86">
        <v>-5.3271985054016113</v>
      </c>
      <c r="DO180" s="86">
        <v>-3.5146303176879883</v>
      </c>
      <c r="DP180" s="86">
        <v>-1.8810645341873169</v>
      </c>
      <c r="DQ180" s="86">
        <v>0.98199647665023804</v>
      </c>
      <c r="DR180" s="86">
        <v>2.3709125518798828</v>
      </c>
      <c r="DS180" s="86">
        <v>3.7710177898406982</v>
      </c>
      <c r="DT180" s="86">
        <v>2.6182835102081299</v>
      </c>
      <c r="DU180" s="86">
        <v>3.1347365379333496</v>
      </c>
      <c r="DV180" s="86">
        <v>-1.2809096574783325</v>
      </c>
      <c r="DW180" s="86">
        <v>-5.9205713272094727</v>
      </c>
      <c r="DX180" s="86">
        <v>-6.1226277351379395</v>
      </c>
      <c r="DY180" s="86">
        <v>-5.4647936820983887</v>
      </c>
      <c r="DZ180" s="86">
        <v>-5.1421065330505371</v>
      </c>
      <c r="EA180" s="86">
        <v>-3.6567063331604004</v>
      </c>
      <c r="EB180" s="86">
        <v>-3.4049274921417236</v>
      </c>
      <c r="EC180" s="86">
        <v>-2.9889163970947266</v>
      </c>
      <c r="ED180" s="86">
        <v>-2.2430343627929688</v>
      </c>
      <c r="EE180" s="86">
        <v>-3.1085050106048584</v>
      </c>
      <c r="EF180" s="86">
        <v>-2.7296264171600342</v>
      </c>
      <c r="EG180" s="86">
        <v>-4.4661870002746582</v>
      </c>
      <c r="EH180" s="86">
        <v>-3.7903347015380859</v>
      </c>
      <c r="EI180" s="86">
        <v>-3.1309463977813721</v>
      </c>
      <c r="EJ180" s="86">
        <v>-4.2096114158630371</v>
      </c>
      <c r="EK180" s="86">
        <v>-4.5815696716308594</v>
      </c>
      <c r="EL180" s="86">
        <v>-3.7654242515563965</v>
      </c>
      <c r="EM180" s="86">
        <v>-1.8133751153945923</v>
      </c>
      <c r="EN180" s="86">
        <v>-0.16704796254634857</v>
      </c>
      <c r="EO180" s="86">
        <v>2.6228537559509277</v>
      </c>
      <c r="EP180" s="86">
        <v>4.0376615524291992</v>
      </c>
      <c r="EQ180" s="86">
        <v>5.4958095550537109</v>
      </c>
      <c r="ER180" s="86">
        <v>4.3648767471313477</v>
      </c>
      <c r="ES180" s="86">
        <v>4.8909463882446289</v>
      </c>
      <c r="ET180" s="86">
        <v>0.44660758972167969</v>
      </c>
      <c r="EU180" s="86">
        <v>-4.2598505020141602</v>
      </c>
      <c r="EV180" s="86">
        <v>-4.5397462844848633</v>
      </c>
      <c r="EW180" s="86">
        <v>58.670845031738281</v>
      </c>
      <c r="EX180" s="86">
        <v>57.602367401123047</v>
      </c>
      <c r="EY180" s="86">
        <v>57.24591064453125</v>
      </c>
      <c r="EZ180" s="86">
        <v>56.626457214355469</v>
      </c>
      <c r="FA180" s="86">
        <v>56.273872375488281</v>
      </c>
      <c r="FB180" s="86">
        <v>55.699722290039063</v>
      </c>
      <c r="FC180" s="86">
        <v>56.388484954833984</v>
      </c>
      <c r="FD180" s="86">
        <v>58.570663452148438</v>
      </c>
      <c r="FE180" s="86">
        <v>62.050987243652344</v>
      </c>
      <c r="FF180" s="86">
        <v>65.146476745605469</v>
      </c>
      <c r="FG180" s="86">
        <v>68.350662231445313</v>
      </c>
      <c r="FH180" s="86">
        <v>71.440505981445313</v>
      </c>
      <c r="FI180" s="86">
        <v>74.436050415039063</v>
      </c>
      <c r="FJ180" s="86">
        <v>76.647987365722656</v>
      </c>
      <c r="FK180" s="86">
        <v>78.151229858398438</v>
      </c>
      <c r="FL180" s="86">
        <v>78.859832763671875</v>
      </c>
      <c r="FM180" s="86">
        <v>78.55511474609375</v>
      </c>
      <c r="FN180" s="86">
        <v>77.522392272949219</v>
      </c>
      <c r="FO180" s="86">
        <v>74.920074462890625</v>
      </c>
      <c r="FP180" s="86">
        <v>71.300567626953125</v>
      </c>
      <c r="FQ180" s="86">
        <v>67.695335388183594</v>
      </c>
      <c r="FR180" s="86">
        <v>65.4078369140625</v>
      </c>
      <c r="FS180" s="86">
        <v>64.0672607421875</v>
      </c>
      <c r="FT180" s="86">
        <v>62.803447723388672</v>
      </c>
      <c r="FU180" s="86">
        <v>0.98463541269302368</v>
      </c>
      <c r="FV180" s="86">
        <v>1.455623984336853</v>
      </c>
      <c r="FW180" s="86">
        <v>0.98413914442062378</v>
      </c>
      <c r="FX180" s="86">
        <v>3880</v>
      </c>
      <c r="FY180" s="86">
        <v>1</v>
      </c>
    </row>
    <row r="181" spans="1:181" x14ac:dyDescent="0.25">
      <c r="A181" t="s">
        <v>186</v>
      </c>
      <c r="B181" t="s">
        <v>236</v>
      </c>
      <c r="C181" t="s">
        <v>2</v>
      </c>
      <c r="D181" t="s">
        <v>203</v>
      </c>
      <c r="E181" t="s">
        <v>206</v>
      </c>
      <c r="F181" t="s">
        <v>178</v>
      </c>
      <c r="G181" t="s">
        <v>1</v>
      </c>
      <c r="H181" s="86">
        <v>17646</v>
      </c>
      <c r="I181" s="86">
        <v>18.122341156005859</v>
      </c>
      <c r="J181" s="86">
        <v>16.691558837890625</v>
      </c>
      <c r="K181" s="86">
        <v>16.20196533203125</v>
      </c>
      <c r="L181" s="86">
        <v>15.994936943054199</v>
      </c>
      <c r="M181" s="86">
        <v>16.057266235351563</v>
      </c>
      <c r="N181" s="86">
        <v>16.889829635620117</v>
      </c>
      <c r="O181" s="86">
        <v>18.584854125976563</v>
      </c>
      <c r="P181" s="86">
        <v>20.544609069824219</v>
      </c>
      <c r="Q181" s="86">
        <v>19.888034820556641</v>
      </c>
      <c r="R181" s="86">
        <v>20.25526237487793</v>
      </c>
      <c r="S181" s="86">
        <v>20.739418029785156</v>
      </c>
      <c r="T181" s="86">
        <v>21.340194702148438</v>
      </c>
      <c r="U181" s="86">
        <v>21.561723709106445</v>
      </c>
      <c r="V181" s="86">
        <v>21.090127944946289</v>
      </c>
      <c r="W181" s="86">
        <v>21.831600189208984</v>
      </c>
      <c r="X181" s="86">
        <v>22.60767936706543</v>
      </c>
      <c r="Y181" s="86">
        <v>24.468288421630859</v>
      </c>
      <c r="Z181" s="86">
        <v>25.009632110595703</v>
      </c>
      <c r="AA181" s="86">
        <v>25.875259399414063</v>
      </c>
      <c r="AB181" s="86">
        <v>26.025260925292969</v>
      </c>
      <c r="AC181" s="86">
        <v>27.394245147705078</v>
      </c>
      <c r="AD181" s="86">
        <v>28.13679313659668</v>
      </c>
      <c r="AE181" s="86">
        <v>26.384532928466797</v>
      </c>
      <c r="AF181" s="86">
        <v>22.721824645996094</v>
      </c>
      <c r="AG181" s="86">
        <v>-4.652226448059082</v>
      </c>
      <c r="AH181" s="86">
        <v>-4.3071656227111816</v>
      </c>
      <c r="AI181" s="86">
        <v>-3.6365258693695068</v>
      </c>
      <c r="AJ181" s="86">
        <v>-3.1361691951751709</v>
      </c>
      <c r="AK181" s="86">
        <v>-2.8795299530029297</v>
      </c>
      <c r="AL181" s="86">
        <v>-2.9561285972595215</v>
      </c>
      <c r="AM181" s="86">
        <v>-3.807222843170166</v>
      </c>
      <c r="AN181" s="86">
        <v>-3.8425872325897217</v>
      </c>
      <c r="AO181" s="86">
        <v>-4.5443367958068848</v>
      </c>
      <c r="AP181" s="86">
        <v>-3.8941411972045898</v>
      </c>
      <c r="AQ181" s="86">
        <v>-3.7682511806488037</v>
      </c>
      <c r="AR181" s="86">
        <v>-3.9793403148651123</v>
      </c>
      <c r="AS181" s="86">
        <v>-3.5896480083465576</v>
      </c>
      <c r="AT181" s="86">
        <v>-3.5733132362365723</v>
      </c>
      <c r="AU181" s="86">
        <v>-3.0384643077850342</v>
      </c>
      <c r="AV181" s="86">
        <v>-2.2311794757843018</v>
      </c>
      <c r="AW181" s="86">
        <v>-0.23409387469291687</v>
      </c>
      <c r="AX181" s="86">
        <v>-7.8637205064296722E-2</v>
      </c>
      <c r="AY181" s="86">
        <v>-0.29815912246704102</v>
      </c>
      <c r="AZ181" s="86">
        <v>-0.99418812990188599</v>
      </c>
      <c r="BA181" s="86">
        <v>-0.44123321771621704</v>
      </c>
      <c r="BB181" s="86">
        <v>-2.3999538421630859</v>
      </c>
      <c r="BC181" s="86">
        <v>-3.8629641532897949</v>
      </c>
      <c r="BD181" s="86">
        <v>-4.191826343536377</v>
      </c>
      <c r="BE181" s="86">
        <v>-3.9768002033233643</v>
      </c>
      <c r="BF181" s="86">
        <v>-3.6812808513641357</v>
      </c>
      <c r="BG181" s="86">
        <v>-3.0392286777496338</v>
      </c>
      <c r="BH181" s="86">
        <v>-2.5630431175231934</v>
      </c>
      <c r="BI181" s="86">
        <v>-2.3100104331970215</v>
      </c>
      <c r="BJ181" s="86">
        <v>-2.3887677192687988</v>
      </c>
      <c r="BK181" s="86">
        <v>-3.2023003101348877</v>
      </c>
      <c r="BL181" s="86">
        <v>-3.1973550319671631</v>
      </c>
      <c r="BM181" s="86">
        <v>-3.9041123390197754</v>
      </c>
      <c r="BN181" s="86">
        <v>-3.2421207427978516</v>
      </c>
      <c r="BO181" s="86">
        <v>-3.1256108283996582</v>
      </c>
      <c r="BP181" s="86">
        <v>-3.2832460403442383</v>
      </c>
      <c r="BQ181" s="86">
        <v>-2.8470208644866943</v>
      </c>
      <c r="BR181" s="86">
        <v>-2.8036148548126221</v>
      </c>
      <c r="BS181" s="86">
        <v>-2.2337214946746826</v>
      </c>
      <c r="BT181" s="86">
        <v>-1.400068998336792</v>
      </c>
      <c r="BU181" s="86">
        <v>0.60020017623901367</v>
      </c>
      <c r="BV181" s="86">
        <v>0.74952203035354614</v>
      </c>
      <c r="BW181" s="86">
        <v>0.52457702159881592</v>
      </c>
      <c r="BX181" s="86">
        <v>-0.19156435132026672</v>
      </c>
      <c r="BY181" s="86">
        <v>0.32491642236709595</v>
      </c>
      <c r="BZ181" s="86">
        <v>-1.6165299415588379</v>
      </c>
      <c r="CA181" s="86">
        <v>-3.0879547595977783</v>
      </c>
      <c r="CB181" s="86">
        <v>-3.484621524810791</v>
      </c>
      <c r="CC181" s="86">
        <v>-3.5090017318725586</v>
      </c>
      <c r="CD181" s="86">
        <v>-3.2477951049804688</v>
      </c>
      <c r="CE181" s="86">
        <v>-2.6255424022674561</v>
      </c>
      <c r="CF181" s="86">
        <v>-2.16609787940979</v>
      </c>
      <c r="CG181" s="86">
        <v>-1.9155631065368652</v>
      </c>
      <c r="CH181" s="86">
        <v>-1.9958152770996094</v>
      </c>
      <c r="CI181" s="86">
        <v>-2.7833328247070313</v>
      </c>
      <c r="CJ181" s="86">
        <v>-2.7504692077636719</v>
      </c>
      <c r="CK181" s="86">
        <v>-3.4606947898864746</v>
      </c>
      <c r="CL181" s="86">
        <v>-2.7905335426330566</v>
      </c>
      <c r="CM181" s="86">
        <v>-2.6805200576782227</v>
      </c>
      <c r="CN181" s="86">
        <v>-2.8011331558227539</v>
      </c>
      <c r="CO181" s="86">
        <v>-2.3326795101165771</v>
      </c>
      <c r="CP181" s="86">
        <v>-2.2705240249633789</v>
      </c>
      <c r="CQ181" s="86">
        <v>-1.6763591766357422</v>
      </c>
      <c r="CR181" s="86">
        <v>-0.82444435358047485</v>
      </c>
      <c r="CS181" s="86">
        <v>1.1780296564102173</v>
      </c>
      <c r="CT181" s="86">
        <v>1.323102593421936</v>
      </c>
      <c r="CU181" s="86">
        <v>1.0944015979766846</v>
      </c>
      <c r="CV181" s="86">
        <v>0.36433044075965881</v>
      </c>
      <c r="CW181" s="86">
        <v>0.85554933547973633</v>
      </c>
      <c r="CX181" s="86">
        <v>-1.0739328861236572</v>
      </c>
      <c r="CY181" s="86">
        <v>-2.5511856079101563</v>
      </c>
      <c r="CZ181" s="86">
        <v>-2.9948139190673828</v>
      </c>
      <c r="DA181" s="86">
        <v>-3.0412032604217529</v>
      </c>
      <c r="DB181" s="86">
        <v>-2.8143093585968018</v>
      </c>
      <c r="DC181" s="86">
        <v>-2.2118561267852783</v>
      </c>
      <c r="DD181" s="86">
        <v>-1.7691525220870972</v>
      </c>
      <c r="DE181" s="86">
        <v>-1.521115779876709</v>
      </c>
      <c r="DF181" s="86">
        <v>-1.6028628349304199</v>
      </c>
      <c r="DG181" s="86">
        <v>-2.3643653392791748</v>
      </c>
      <c r="DH181" s="86">
        <v>-2.3035833835601807</v>
      </c>
      <c r="DI181" s="86">
        <v>-3.0172772407531738</v>
      </c>
      <c r="DJ181" s="86">
        <v>-2.3389463424682617</v>
      </c>
      <c r="DK181" s="86">
        <v>-2.2354292869567871</v>
      </c>
      <c r="DL181" s="86">
        <v>-2.3190202713012695</v>
      </c>
      <c r="DM181" s="86">
        <v>-1.81833815574646</v>
      </c>
      <c r="DN181" s="86">
        <v>-1.7374331951141357</v>
      </c>
      <c r="DO181" s="86">
        <v>-1.1189968585968018</v>
      </c>
      <c r="DP181" s="86">
        <v>-0.2488197386264801</v>
      </c>
      <c r="DQ181" s="86">
        <v>1.7558591365814209</v>
      </c>
      <c r="DR181" s="86">
        <v>1.8966832160949707</v>
      </c>
      <c r="DS181" s="86">
        <v>1.6642261743545532</v>
      </c>
      <c r="DT181" s="86">
        <v>0.92022520303726196</v>
      </c>
      <c r="DU181" s="86">
        <v>1.3861821889877319</v>
      </c>
      <c r="DV181" s="86">
        <v>-0.53133583068847656</v>
      </c>
      <c r="DW181" s="86">
        <v>-2.0144164562225342</v>
      </c>
      <c r="DX181" s="86">
        <v>-2.5050063133239746</v>
      </c>
      <c r="DY181" s="86">
        <v>-2.3657767772674561</v>
      </c>
      <c r="DZ181" s="86">
        <v>-2.188424825668335</v>
      </c>
      <c r="EA181" s="86">
        <v>-1.6145590543746948</v>
      </c>
      <c r="EB181" s="86">
        <v>-1.1960265636444092</v>
      </c>
      <c r="EC181" s="86">
        <v>-0.95159637928009033</v>
      </c>
      <c r="ED181" s="86">
        <v>-1.0355018377304077</v>
      </c>
      <c r="EE181" s="86">
        <v>-1.759442925453186</v>
      </c>
      <c r="EF181" s="86">
        <v>-1.6583510637283325</v>
      </c>
      <c r="EG181" s="86">
        <v>-2.3770525455474854</v>
      </c>
      <c r="EH181" s="86">
        <v>-1.686926007270813</v>
      </c>
      <c r="EI181" s="86">
        <v>-1.5927889347076416</v>
      </c>
      <c r="EJ181" s="86">
        <v>-1.6229259967803955</v>
      </c>
      <c r="EK181" s="86">
        <v>-1.0757108926773071</v>
      </c>
      <c r="EL181" s="86">
        <v>-0.967734694480896</v>
      </c>
      <c r="EM181" s="86">
        <v>-0.31425413489341736</v>
      </c>
      <c r="EN181" s="86">
        <v>0.58229076862335205</v>
      </c>
      <c r="EO181" s="86">
        <v>2.5901532173156738</v>
      </c>
      <c r="EP181" s="86">
        <v>2.7248423099517822</v>
      </c>
      <c r="EQ181" s="86">
        <v>2.4869623184204102</v>
      </c>
      <c r="ER181" s="86">
        <v>1.7228490114212036</v>
      </c>
      <c r="ES181" s="86">
        <v>2.1523318290710449</v>
      </c>
      <c r="ET181" s="86">
        <v>0.25208818912506104</v>
      </c>
      <c r="EU181" s="86">
        <v>-1.2394071817398071</v>
      </c>
      <c r="EV181" s="86">
        <v>-1.7978017330169678</v>
      </c>
      <c r="EW181" s="86">
        <v>55.155620574951172</v>
      </c>
      <c r="EX181" s="86">
        <v>54.697982788085938</v>
      </c>
      <c r="EY181" s="86">
        <v>54.928508758544922</v>
      </c>
      <c r="EZ181" s="86">
        <v>55.009811401367188</v>
      </c>
      <c r="FA181" s="86">
        <v>55.064506530761719</v>
      </c>
      <c r="FB181" s="86">
        <v>55.006870269775391</v>
      </c>
      <c r="FC181" s="86">
        <v>55.234783172607422</v>
      </c>
      <c r="FD181" s="86">
        <v>56.970252990722656</v>
      </c>
      <c r="FE181" s="86">
        <v>59.507648468017578</v>
      </c>
      <c r="FF181" s="86">
        <v>62.090526580810547</v>
      </c>
      <c r="FG181" s="86">
        <v>64.669242858886719</v>
      </c>
      <c r="FH181" s="86">
        <v>67.297508239746094</v>
      </c>
      <c r="FI181" s="86">
        <v>70.138504028320313</v>
      </c>
      <c r="FJ181" s="86">
        <v>72.210578918457031</v>
      </c>
      <c r="FK181" s="86">
        <v>74.088996887207031</v>
      </c>
      <c r="FL181" s="86">
        <v>74.243995666503906</v>
      </c>
      <c r="FM181" s="86">
        <v>73.592460632324219</v>
      </c>
      <c r="FN181" s="86">
        <v>72.121139526367188</v>
      </c>
      <c r="FO181" s="86">
        <v>68.781204223632813</v>
      </c>
      <c r="FP181" s="86">
        <v>65.765495300292969</v>
      </c>
      <c r="FQ181" s="86">
        <v>62.264621734619141</v>
      </c>
      <c r="FR181" s="86">
        <v>60.359046936035156</v>
      </c>
      <c r="FS181" s="86">
        <v>58.900035858154297</v>
      </c>
      <c r="FT181" s="86">
        <v>57.690444946289063</v>
      </c>
      <c r="FU181" s="86">
        <v>0.42605525255203247</v>
      </c>
      <c r="FV181" s="86">
        <v>0.67114865779876709</v>
      </c>
      <c r="FW181" s="86">
        <v>0.43330132961273193</v>
      </c>
      <c r="FX181" s="86">
        <v>2530</v>
      </c>
      <c r="FY181" s="86">
        <v>1</v>
      </c>
    </row>
    <row r="182" spans="1:181" x14ac:dyDescent="0.25">
      <c r="A182" t="s">
        <v>186</v>
      </c>
      <c r="B182" t="s">
        <v>236</v>
      </c>
      <c r="C182" t="s">
        <v>2</v>
      </c>
      <c r="D182" t="s">
        <v>203</v>
      </c>
      <c r="E182" t="s">
        <v>206</v>
      </c>
      <c r="F182" t="s">
        <v>179</v>
      </c>
      <c r="G182" t="s">
        <v>1</v>
      </c>
      <c r="H182" s="86">
        <v>2155</v>
      </c>
      <c r="I182" s="86">
        <v>3.5997402667999268</v>
      </c>
      <c r="J182" s="86">
        <v>3.2083914279937744</v>
      </c>
      <c r="K182" s="86">
        <v>3.111116886138916</v>
      </c>
      <c r="L182" s="86">
        <v>3.0971014499664307</v>
      </c>
      <c r="M182" s="86">
        <v>3.3051009178161621</v>
      </c>
      <c r="N182" s="86">
        <v>3.4570183753967285</v>
      </c>
      <c r="O182" s="86">
        <v>3.5211100578308105</v>
      </c>
      <c r="P182" s="86">
        <v>3.77423095703125</v>
      </c>
      <c r="Q182" s="86">
        <v>3.485095739364624</v>
      </c>
      <c r="R182" s="86">
        <v>3.3701412677764893</v>
      </c>
      <c r="S182" s="86">
        <v>3.0859594345092773</v>
      </c>
      <c r="T182" s="86">
        <v>2.5211548805236816</v>
      </c>
      <c r="U182" s="86">
        <v>2.4587798118591309</v>
      </c>
      <c r="V182" s="86">
        <v>2.8384251594543457</v>
      </c>
      <c r="W182" s="86">
        <v>3.338170051574707</v>
      </c>
      <c r="X182" s="86">
        <v>3.3903999328613281</v>
      </c>
      <c r="Y182" s="86">
        <v>3.4962778091430664</v>
      </c>
      <c r="Z182" s="86">
        <v>4.1962709426879883</v>
      </c>
      <c r="AA182" s="86">
        <v>4.2662601470947266</v>
      </c>
      <c r="AB182" s="86">
        <v>4.1246051788330078</v>
      </c>
      <c r="AC182" s="86">
        <v>5.0430178642272949</v>
      </c>
      <c r="AD182" s="86">
        <v>5.2825813293457031</v>
      </c>
      <c r="AE182" s="86">
        <v>4.5904541015625</v>
      </c>
      <c r="AF182" s="86">
        <v>4.0201096534729004</v>
      </c>
      <c r="AG182" s="86">
        <v>-0.85499405860900879</v>
      </c>
      <c r="AH182" s="86">
        <v>-0.8741689920425415</v>
      </c>
      <c r="AI182" s="86">
        <v>-0.88431394100189209</v>
      </c>
      <c r="AJ182" s="86">
        <v>-0.82115966081619263</v>
      </c>
      <c r="AK182" s="86">
        <v>-0.66986513137817383</v>
      </c>
      <c r="AL182" s="86">
        <v>-0.35619509220123291</v>
      </c>
      <c r="AM182" s="86">
        <v>-0.73590844869613647</v>
      </c>
      <c r="AN182" s="86">
        <v>-0.26927977800369263</v>
      </c>
      <c r="AO182" s="86">
        <v>-0.99462586641311646</v>
      </c>
      <c r="AP182" s="86">
        <v>-1.2033494710922241</v>
      </c>
      <c r="AQ182" s="86">
        <v>-1.503535270690918</v>
      </c>
      <c r="AR182" s="86">
        <v>-1.8044615983963013</v>
      </c>
      <c r="AS182" s="86">
        <v>-2.3445310592651367</v>
      </c>
      <c r="AT182" s="86">
        <v>-2.0447373390197754</v>
      </c>
      <c r="AU182" s="86">
        <v>-2.0921266078948975</v>
      </c>
      <c r="AV182" s="86">
        <v>-2.0111372470855713</v>
      </c>
      <c r="AW182" s="86">
        <v>-1.8420480489730835</v>
      </c>
      <c r="AX182" s="86">
        <v>-1.6131094694137573</v>
      </c>
      <c r="AY182" s="86">
        <v>-1.8144981861114502</v>
      </c>
      <c r="AZ182" s="86">
        <v>-1.9137202501296997</v>
      </c>
      <c r="BA182" s="86">
        <v>-1.1872904300689697</v>
      </c>
      <c r="BB182" s="86">
        <v>-0.44669899344444275</v>
      </c>
      <c r="BC182" s="86">
        <v>-1.2031186819076538</v>
      </c>
      <c r="BD182" s="86">
        <v>-0.72360521554946899</v>
      </c>
      <c r="BE182" s="86">
        <v>-0.39389500021934509</v>
      </c>
      <c r="BF182" s="86">
        <v>-0.48071765899658203</v>
      </c>
      <c r="BG182" s="86">
        <v>-0.45161557197570801</v>
      </c>
      <c r="BH182" s="86">
        <v>-0.38918641209602356</v>
      </c>
      <c r="BI182" s="86">
        <v>-0.23131802678108215</v>
      </c>
      <c r="BJ182" s="86">
        <v>8.7823763489723206E-2</v>
      </c>
      <c r="BK182" s="86">
        <v>-0.26279431581497192</v>
      </c>
      <c r="BL182" s="86">
        <v>0.10732553899288177</v>
      </c>
      <c r="BM182" s="86">
        <v>-0.47651797533035278</v>
      </c>
      <c r="BN182" s="86">
        <v>-0.63532418012619019</v>
      </c>
      <c r="BO182" s="86">
        <v>-0.89311963319778442</v>
      </c>
      <c r="BP182" s="86">
        <v>-1.2615906000137329</v>
      </c>
      <c r="BQ182" s="86">
        <v>-1.7481337785720825</v>
      </c>
      <c r="BR182" s="86">
        <v>-1.3693448305130005</v>
      </c>
      <c r="BS182" s="86">
        <v>-1.2944382429122925</v>
      </c>
      <c r="BT182" s="86">
        <v>-1.2790067195892334</v>
      </c>
      <c r="BU182" s="86">
        <v>-1.1761201620101929</v>
      </c>
      <c r="BV182" s="86">
        <v>-0.90600305795669556</v>
      </c>
      <c r="BW182" s="86">
        <v>-1.0687763690948486</v>
      </c>
      <c r="BX182" s="86">
        <v>-1.0586810111999512</v>
      </c>
      <c r="BY182" s="86">
        <v>-0.25852793455123901</v>
      </c>
      <c r="BZ182" s="86">
        <v>0.28580039739608765</v>
      </c>
      <c r="CA182" s="86">
        <v>-0.60053426027297974</v>
      </c>
      <c r="CB182" s="86">
        <v>-0.15020197629928589</v>
      </c>
      <c r="CC182" s="86">
        <v>-7.4539162218570709E-2</v>
      </c>
      <c r="CD182" s="86">
        <v>-0.20821446180343628</v>
      </c>
      <c r="CE182" s="86">
        <v>-0.15192995965480804</v>
      </c>
      <c r="CF182" s="86">
        <v>-9.0003028512001038E-2</v>
      </c>
      <c r="CG182" s="86">
        <v>7.2418361902236938E-2</v>
      </c>
      <c r="CH182" s="86">
        <v>0.39534986019134521</v>
      </c>
      <c r="CI182" s="86">
        <v>6.4883090555667877E-2</v>
      </c>
      <c r="CJ182" s="86">
        <v>0.36816123127937317</v>
      </c>
      <c r="CK182" s="86">
        <v>-0.11767805367708206</v>
      </c>
      <c r="CL182" s="86">
        <v>-0.2419116348028183</v>
      </c>
      <c r="CM182" s="86">
        <v>-0.47034764289855957</v>
      </c>
      <c r="CN182" s="86">
        <v>-0.88559973239898682</v>
      </c>
      <c r="CO182" s="86">
        <v>-1.3350708484649658</v>
      </c>
      <c r="CP182" s="86">
        <v>-0.90157008171081543</v>
      </c>
      <c r="CQ182" s="86">
        <v>-0.74196159839630127</v>
      </c>
      <c r="CR182" s="86">
        <v>-0.77193534374237061</v>
      </c>
      <c r="CS182" s="86">
        <v>-0.71490049362182617</v>
      </c>
      <c r="CT182" s="86">
        <v>-0.41626337170600891</v>
      </c>
      <c r="CU182" s="86">
        <v>-0.55229175090789795</v>
      </c>
      <c r="CV182" s="86">
        <v>-0.466483473777771</v>
      </c>
      <c r="CW182" s="86">
        <v>0.38473016023635864</v>
      </c>
      <c r="CX182" s="86">
        <v>0.79312723875045776</v>
      </c>
      <c r="CY182" s="86">
        <v>-0.18318606913089752</v>
      </c>
      <c r="CZ182" s="86">
        <v>0.24693535268306732</v>
      </c>
      <c r="DA182" s="86">
        <v>0.24481666088104248</v>
      </c>
      <c r="DB182" s="86">
        <v>6.4288727939128876E-2</v>
      </c>
      <c r="DC182" s="86">
        <v>0.14775563776493073</v>
      </c>
      <c r="DD182" s="86">
        <v>0.20918035507202148</v>
      </c>
      <c r="DE182" s="86">
        <v>0.37615475058555603</v>
      </c>
      <c r="DF182" s="86">
        <v>0.70287597179412842</v>
      </c>
      <c r="DG182" s="86">
        <v>0.39256051182746887</v>
      </c>
      <c r="DH182" s="86">
        <v>0.62899690866470337</v>
      </c>
      <c r="DI182" s="86">
        <v>0.24116188287734985</v>
      </c>
      <c r="DJ182" s="86">
        <v>0.15150092542171478</v>
      </c>
      <c r="DK182" s="86">
        <v>-4.7575660049915314E-2</v>
      </c>
      <c r="DL182" s="86">
        <v>-0.5096089243888855</v>
      </c>
      <c r="DM182" s="86">
        <v>-0.92200791835784912</v>
      </c>
      <c r="DN182" s="86">
        <v>-0.43379530310630798</v>
      </c>
      <c r="DO182" s="86">
        <v>-0.18948499858379364</v>
      </c>
      <c r="DP182" s="86">
        <v>-0.26486396789550781</v>
      </c>
      <c r="DQ182" s="86">
        <v>-0.25368082523345947</v>
      </c>
      <c r="DR182" s="86">
        <v>7.3476329445838928E-2</v>
      </c>
      <c r="DS182" s="86">
        <v>-3.5807128995656967E-2</v>
      </c>
      <c r="DT182" s="86">
        <v>0.12571409344673157</v>
      </c>
      <c r="DU182" s="86">
        <v>1.0279881954193115</v>
      </c>
      <c r="DV182" s="86">
        <v>1.3004541397094727</v>
      </c>
      <c r="DW182" s="86">
        <v>0.2341621071100235</v>
      </c>
      <c r="DX182" s="86">
        <v>0.64407265186309814</v>
      </c>
      <c r="DY182" s="86">
        <v>0.70591574907302856</v>
      </c>
      <c r="DZ182" s="86">
        <v>0.45774003863334656</v>
      </c>
      <c r="EA182" s="86">
        <v>0.58045405149459839</v>
      </c>
      <c r="EB182" s="86">
        <v>0.64115363359451294</v>
      </c>
      <c r="EC182" s="86">
        <v>0.81470185518264771</v>
      </c>
      <c r="ED182" s="86">
        <v>1.1468948125839233</v>
      </c>
      <c r="EE182" s="86">
        <v>0.86567467451095581</v>
      </c>
      <c r="EF182" s="86">
        <v>1.005602240562439</v>
      </c>
      <c r="EG182" s="86">
        <v>0.75926977396011353</v>
      </c>
      <c r="EH182" s="86">
        <v>0.71952617168426514</v>
      </c>
      <c r="EI182" s="86">
        <v>0.56283992528915405</v>
      </c>
      <c r="EJ182" s="86">
        <v>3.3262092620134354E-2</v>
      </c>
      <c r="EK182" s="86">
        <v>-0.3256106972694397</v>
      </c>
      <c r="EL182" s="86">
        <v>0.24159716069698334</v>
      </c>
      <c r="EM182" s="86">
        <v>0.6082034707069397</v>
      </c>
      <c r="EN182" s="86">
        <v>0.46726658940315247</v>
      </c>
      <c r="EO182" s="86">
        <v>0.41224712133407593</v>
      </c>
      <c r="EP182" s="86">
        <v>0.78058266639709473</v>
      </c>
      <c r="EQ182" s="86">
        <v>0.70991462469100952</v>
      </c>
      <c r="ER182" s="86">
        <v>0.98075330257415771</v>
      </c>
      <c r="ES182" s="86">
        <v>1.956750750541687</v>
      </c>
      <c r="ET182" s="86">
        <v>2.0329535007476807</v>
      </c>
      <c r="EU182" s="86">
        <v>0.83674657344818115</v>
      </c>
      <c r="EV182" s="86">
        <v>1.2174758911132813</v>
      </c>
      <c r="EW182" s="86">
        <v>67.537696838378906</v>
      </c>
      <c r="EX182" s="86">
        <v>65.677139282226563</v>
      </c>
      <c r="EY182" s="86">
        <v>64.085990905761719</v>
      </c>
      <c r="EZ182" s="86">
        <v>62.769771575927734</v>
      </c>
      <c r="FA182" s="86">
        <v>62.53692626953125</v>
      </c>
      <c r="FB182" s="86">
        <v>61.857070922851563</v>
      </c>
      <c r="FC182" s="86">
        <v>62.244113922119141</v>
      </c>
      <c r="FD182" s="86">
        <v>63</v>
      </c>
      <c r="FE182" s="86">
        <v>67.305633544921875</v>
      </c>
      <c r="FF182" s="86">
        <v>71.174140930175781</v>
      </c>
      <c r="FG182" s="86">
        <v>73.55572509765625</v>
      </c>
      <c r="FH182" s="86">
        <v>76.6043701171875</v>
      </c>
      <c r="FI182" s="86">
        <v>80.245048522949219</v>
      </c>
      <c r="FJ182" s="86">
        <v>81.953964233398438</v>
      </c>
      <c r="FK182" s="86">
        <v>84.2069091796875</v>
      </c>
      <c r="FL182" s="86">
        <v>85.129035949707031</v>
      </c>
      <c r="FM182" s="86">
        <v>86.260612487792969</v>
      </c>
      <c r="FN182" s="86">
        <v>85.826423645019531</v>
      </c>
      <c r="FO182" s="86">
        <v>84.93218994140625</v>
      </c>
      <c r="FP182" s="86">
        <v>81.296768188476563</v>
      </c>
      <c r="FQ182" s="86">
        <v>79.620567321777344</v>
      </c>
      <c r="FR182" s="86">
        <v>76.6646728515625</v>
      </c>
      <c r="FS182" s="86">
        <v>75.153617858886719</v>
      </c>
      <c r="FT182" s="86">
        <v>73.931892395019531</v>
      </c>
      <c r="FU182" s="86">
        <v>0.3632558286190033</v>
      </c>
      <c r="FV182" s="86">
        <v>0.68293750286102295</v>
      </c>
      <c r="FW182" s="86">
        <v>0.31709247827529907</v>
      </c>
      <c r="FX182" s="86">
        <v>169</v>
      </c>
      <c r="FY182" s="86">
        <v>1</v>
      </c>
    </row>
    <row r="183" spans="1:181" x14ac:dyDescent="0.25">
      <c r="A183" t="s">
        <v>186</v>
      </c>
      <c r="B183" t="s">
        <v>236</v>
      </c>
      <c r="C183" t="s">
        <v>2</v>
      </c>
      <c r="D183" t="s">
        <v>203</v>
      </c>
      <c r="E183" t="s">
        <v>206</v>
      </c>
      <c r="F183" t="s">
        <v>180</v>
      </c>
      <c r="G183" t="s">
        <v>1</v>
      </c>
      <c r="H183" s="86">
        <v>1250</v>
      </c>
      <c r="I183" s="86">
        <v>2.7273600101470947</v>
      </c>
      <c r="J183" s="86">
        <v>2.7352230548858643</v>
      </c>
      <c r="K183" s="86">
        <v>2.7558627128601074</v>
      </c>
      <c r="L183" s="86">
        <v>2.7492532730102539</v>
      </c>
      <c r="M183" s="86">
        <v>2.6600463390350342</v>
      </c>
      <c r="N183" s="86">
        <v>2.6628983020782471</v>
      </c>
      <c r="O183" s="86">
        <v>2.5834159851074219</v>
      </c>
      <c r="P183" s="86">
        <v>2.7152919769287109</v>
      </c>
      <c r="Q183" s="86">
        <v>2.5522198677062988</v>
      </c>
      <c r="R183" s="86">
        <v>2.4620516300201416</v>
      </c>
      <c r="S183" s="86">
        <v>2.3875432014465332</v>
      </c>
      <c r="T183" s="86">
        <v>2.0933873653411865</v>
      </c>
      <c r="U183" s="86">
        <v>1.8155612945556641</v>
      </c>
      <c r="V183" s="86">
        <v>1.7932199239730835</v>
      </c>
      <c r="W183" s="86">
        <v>1.9232827425003052</v>
      </c>
      <c r="X183" s="86">
        <v>1.7988470792770386</v>
      </c>
      <c r="Y183" s="86">
        <v>2.1056199073791504</v>
      </c>
      <c r="Z183" s="86">
        <v>2.4015951156616211</v>
      </c>
      <c r="AA183" s="86">
        <v>2.9316084384918213</v>
      </c>
      <c r="AB183" s="86">
        <v>3.2124903202056885</v>
      </c>
      <c r="AC183" s="86">
        <v>3.0569748878479004</v>
      </c>
      <c r="AD183" s="86">
        <v>3.3616621494293213</v>
      </c>
      <c r="AE183" s="86">
        <v>3.1830441951751709</v>
      </c>
      <c r="AF183" s="86">
        <v>3.0381631851196289</v>
      </c>
      <c r="AG183" s="86">
        <v>-1.0955551862716675</v>
      </c>
      <c r="AH183" s="86">
        <v>-0.99039971828460693</v>
      </c>
      <c r="AI183" s="86">
        <v>-0.92019307613372803</v>
      </c>
      <c r="AJ183" s="86">
        <v>-0.90225929021835327</v>
      </c>
      <c r="AK183" s="86">
        <v>-0.98208731412887573</v>
      </c>
      <c r="AL183" s="86">
        <v>-1.1132380962371826</v>
      </c>
      <c r="AM183" s="86">
        <v>-1.2357972860336304</v>
      </c>
      <c r="AN183" s="86">
        <v>-1.0974750518798828</v>
      </c>
      <c r="AO183" s="86">
        <v>-1.0519503355026245</v>
      </c>
      <c r="AP183" s="86">
        <v>-0.84427034854888916</v>
      </c>
      <c r="AQ183" s="86">
        <v>-0.61056602001190186</v>
      </c>
      <c r="AR183" s="86">
        <v>-0.76902866363525391</v>
      </c>
      <c r="AS183" s="86">
        <v>-0.8803633451461792</v>
      </c>
      <c r="AT183" s="86">
        <v>-0.60616999864578247</v>
      </c>
      <c r="AU183" s="86">
        <v>-0.49123445153236389</v>
      </c>
      <c r="AV183" s="86">
        <v>-0.3801039457321167</v>
      </c>
      <c r="AW183" s="86">
        <v>-0.17911297082901001</v>
      </c>
      <c r="AX183" s="86">
        <v>-0.12278015911579132</v>
      </c>
      <c r="AY183" s="86">
        <v>9.839533269405365E-2</v>
      </c>
      <c r="AZ183" s="86">
        <v>1.8403012305498123E-2</v>
      </c>
      <c r="BA183" s="86">
        <v>-0.49120095372200012</v>
      </c>
      <c r="BB183" s="86">
        <v>-0.70835417509078979</v>
      </c>
      <c r="BC183" s="86">
        <v>-0.76884132623672485</v>
      </c>
      <c r="BD183" s="86">
        <v>-0.83040636777877808</v>
      </c>
      <c r="BE183" s="86">
        <v>-0.72471177577972412</v>
      </c>
      <c r="BF183" s="86">
        <v>-0.62108677625656128</v>
      </c>
      <c r="BG183" s="86">
        <v>-0.55311787128448486</v>
      </c>
      <c r="BH183" s="86">
        <v>-0.54446476697921753</v>
      </c>
      <c r="BI183" s="86">
        <v>-0.63304829597473145</v>
      </c>
      <c r="BJ183" s="86">
        <v>-0.7535245418548584</v>
      </c>
      <c r="BK183" s="86">
        <v>-0.88983488082885742</v>
      </c>
      <c r="BL183" s="86">
        <v>-0.76200562715530396</v>
      </c>
      <c r="BM183" s="86">
        <v>-0.70947104692459106</v>
      </c>
      <c r="BN183" s="86">
        <v>-0.51373344659805298</v>
      </c>
      <c r="BO183" s="86">
        <v>-0.28875744342803955</v>
      </c>
      <c r="BP183" s="86">
        <v>-0.45733934640884399</v>
      </c>
      <c r="BQ183" s="86">
        <v>-0.58959031105041504</v>
      </c>
      <c r="BR183" s="86">
        <v>-0.33560961484909058</v>
      </c>
      <c r="BS183" s="86">
        <v>-0.1957864910364151</v>
      </c>
      <c r="BT183" s="86">
        <v>-9.8314546048641205E-2</v>
      </c>
      <c r="BU183" s="86">
        <v>0.11507268249988556</v>
      </c>
      <c r="BV183" s="86">
        <v>0.22342345118522644</v>
      </c>
      <c r="BW183" s="86">
        <v>0.48744478821754456</v>
      </c>
      <c r="BX183" s="86">
        <v>0.38734275102615356</v>
      </c>
      <c r="BY183" s="86">
        <v>-9.8100654780864716E-2</v>
      </c>
      <c r="BZ183" s="86">
        <v>-0.29315099120140076</v>
      </c>
      <c r="CA183" s="86">
        <v>-0.39303126931190491</v>
      </c>
      <c r="CB183" s="86">
        <v>-0.46457016468048096</v>
      </c>
      <c r="CC183" s="86">
        <v>-0.46786683797836304</v>
      </c>
      <c r="CD183" s="86">
        <v>-0.36530175805091858</v>
      </c>
      <c r="CE183" s="86">
        <v>-0.29888269305229187</v>
      </c>
      <c r="CF183" s="86">
        <v>-0.29665735363960266</v>
      </c>
      <c r="CG183" s="86">
        <v>-0.39130491018295288</v>
      </c>
      <c r="CH183" s="86">
        <v>-0.50438797473907471</v>
      </c>
      <c r="CI183" s="86">
        <v>-0.65022236108779907</v>
      </c>
      <c r="CJ183" s="86">
        <v>-0.52966052293777466</v>
      </c>
      <c r="CK183" s="86">
        <v>-0.47227096557617188</v>
      </c>
      <c r="CL183" s="86">
        <v>-0.28480455279350281</v>
      </c>
      <c r="CM183" s="86">
        <v>-6.5873824059963226E-2</v>
      </c>
      <c r="CN183" s="86">
        <v>-0.24146430194377899</v>
      </c>
      <c r="CO183" s="86">
        <v>-0.38820183277130127</v>
      </c>
      <c r="CP183" s="86">
        <v>-0.14822028577327728</v>
      </c>
      <c r="CQ183" s="86">
        <v>8.8398642838001251E-3</v>
      </c>
      <c r="CR183" s="86">
        <v>9.6851922571659088E-2</v>
      </c>
      <c r="CS183" s="86">
        <v>0.31882476806640625</v>
      </c>
      <c r="CT183" s="86">
        <v>0.46320301294326782</v>
      </c>
      <c r="CU183" s="86">
        <v>0.75689923763275146</v>
      </c>
      <c r="CV183" s="86">
        <v>0.64286929368972778</v>
      </c>
      <c r="CW183" s="86">
        <v>0.17415940761566162</v>
      </c>
      <c r="CX183" s="86">
        <v>-5.5825193412601948E-3</v>
      </c>
      <c r="CY183" s="86">
        <v>-0.13274635374546051</v>
      </c>
      <c r="CZ183" s="86">
        <v>-0.21119314432144165</v>
      </c>
      <c r="DA183" s="86">
        <v>-0.21102187037467957</v>
      </c>
      <c r="DB183" s="86">
        <v>-0.10951673984527588</v>
      </c>
      <c r="DC183" s="86">
        <v>-4.4647525995969772E-2</v>
      </c>
      <c r="DD183" s="86">
        <v>-4.8849958926439285E-2</v>
      </c>
      <c r="DE183" s="86">
        <v>-0.14956152439117432</v>
      </c>
      <c r="DF183" s="86">
        <v>-0.25525140762329102</v>
      </c>
      <c r="DG183" s="86">
        <v>-0.41060984134674072</v>
      </c>
      <c r="DH183" s="86">
        <v>-0.29731541872024536</v>
      </c>
      <c r="DI183" s="86">
        <v>-0.23507086932659149</v>
      </c>
      <c r="DJ183" s="86">
        <v>-5.5875677615404129E-2</v>
      </c>
      <c r="DK183" s="86">
        <v>0.1570097953081131</v>
      </c>
      <c r="DL183" s="86">
        <v>-2.5589246302843094E-2</v>
      </c>
      <c r="DM183" s="86">
        <v>-0.18681332468986511</v>
      </c>
      <c r="DN183" s="86">
        <v>3.9169032126665115E-2</v>
      </c>
      <c r="DO183" s="86">
        <v>0.21346621215343475</v>
      </c>
      <c r="DP183" s="86">
        <v>0.29201838374137878</v>
      </c>
      <c r="DQ183" s="86">
        <v>0.52257686853408813</v>
      </c>
      <c r="DR183" s="86">
        <v>0.70298260450363159</v>
      </c>
      <c r="DS183" s="86">
        <v>1.0263537168502808</v>
      </c>
      <c r="DT183" s="86">
        <v>0.898395836353302</v>
      </c>
      <c r="DU183" s="86">
        <v>0.44641947746276855</v>
      </c>
      <c r="DV183" s="86">
        <v>0.28198593854904175</v>
      </c>
      <c r="DW183" s="86">
        <v>0.12753854691982269</v>
      </c>
      <c r="DX183" s="86">
        <v>4.2183883488178253E-2</v>
      </c>
      <c r="DY183" s="86">
        <v>0.15982146561145782</v>
      </c>
      <c r="DZ183" s="86">
        <v>0.25979620218276978</v>
      </c>
      <c r="EA183" s="86">
        <v>0.32242769002914429</v>
      </c>
      <c r="EB183" s="86">
        <v>0.30894455313682556</v>
      </c>
      <c r="EC183" s="86">
        <v>0.19947752356529236</v>
      </c>
      <c r="ED183" s="86">
        <v>0.10446219146251678</v>
      </c>
      <c r="EE183" s="86">
        <v>-6.4647451043128967E-2</v>
      </c>
      <c r="EF183" s="86">
        <v>3.8153994828462601E-2</v>
      </c>
      <c r="EG183" s="86">
        <v>0.10740838944911957</v>
      </c>
      <c r="EH183" s="86">
        <v>0.27466127276420593</v>
      </c>
      <c r="EI183" s="86">
        <v>0.47881835699081421</v>
      </c>
      <c r="EJ183" s="86">
        <v>0.28610005974769592</v>
      </c>
      <c r="EK183" s="86">
        <v>0.10395967960357666</v>
      </c>
      <c r="EL183" s="86">
        <v>0.30972945690155029</v>
      </c>
      <c r="EM183" s="86">
        <v>0.50891417264938354</v>
      </c>
      <c r="EN183" s="86">
        <v>0.57380777597427368</v>
      </c>
      <c r="EO183" s="86">
        <v>0.81676250696182251</v>
      </c>
      <c r="EP183" s="86">
        <v>1.0491862297058105</v>
      </c>
      <c r="EQ183" s="86">
        <v>1.4154031276702881</v>
      </c>
      <c r="ER183" s="86">
        <v>1.2673355340957642</v>
      </c>
      <c r="ES183" s="86">
        <v>0.83951973915100098</v>
      </c>
      <c r="ET183" s="86">
        <v>0.69718915224075317</v>
      </c>
      <c r="EU183" s="86">
        <v>0.50334864854812622</v>
      </c>
      <c r="EV183" s="86">
        <v>0.40802007913589478</v>
      </c>
      <c r="EW183" s="86">
        <v>56.039665222167969</v>
      </c>
      <c r="EX183" s="86">
        <v>54.916000366210938</v>
      </c>
      <c r="EY183" s="86">
        <v>54.136985778808594</v>
      </c>
      <c r="EZ183" s="86">
        <v>53.768238067626953</v>
      </c>
      <c r="FA183" s="86">
        <v>52.771339416503906</v>
      </c>
      <c r="FB183" s="86">
        <v>51.763599395751953</v>
      </c>
      <c r="FC183" s="86">
        <v>52.588535308837891</v>
      </c>
      <c r="FD183" s="86">
        <v>54.78045654296875</v>
      </c>
      <c r="FE183" s="86">
        <v>58.118453979492188</v>
      </c>
      <c r="FF183" s="86">
        <v>60.050544738769531</v>
      </c>
      <c r="FG183" s="86">
        <v>62.149559020996094</v>
      </c>
      <c r="FH183" s="86">
        <v>64.788787841796875</v>
      </c>
      <c r="FI183" s="86">
        <v>64.736297607421875</v>
      </c>
      <c r="FJ183" s="86">
        <v>66.440536499023438</v>
      </c>
      <c r="FK183" s="86">
        <v>67.361221313476563</v>
      </c>
      <c r="FL183" s="86">
        <v>68.465370178222656</v>
      </c>
      <c r="FM183" s="86">
        <v>67.103050231933594</v>
      </c>
      <c r="FN183" s="86">
        <v>67.232986450195313</v>
      </c>
      <c r="FO183" s="86">
        <v>66.923210144042969</v>
      </c>
      <c r="FP183" s="86">
        <v>64.747085571289063</v>
      </c>
      <c r="FQ183" s="86">
        <v>61.854518890380859</v>
      </c>
      <c r="FR183" s="86">
        <v>59.694419860839844</v>
      </c>
      <c r="FS183" s="86">
        <v>58.517021179199219</v>
      </c>
      <c r="FT183" s="86">
        <v>58.395076751708984</v>
      </c>
      <c r="FU183" s="86">
        <v>0.26331111788749695</v>
      </c>
      <c r="FV183" s="86">
        <v>0.31992587447166443</v>
      </c>
      <c r="FW183" s="86">
        <v>0.2670152485370636</v>
      </c>
      <c r="FX183" s="86">
        <v>205</v>
      </c>
      <c r="FY183" s="86">
        <v>1</v>
      </c>
    </row>
    <row r="184" spans="1:181" x14ac:dyDescent="0.25">
      <c r="A184" t="s">
        <v>186</v>
      </c>
      <c r="B184" t="s">
        <v>236</v>
      </c>
      <c r="C184" t="s">
        <v>2</v>
      </c>
      <c r="D184" t="s">
        <v>203</v>
      </c>
      <c r="E184" t="s">
        <v>206</v>
      </c>
      <c r="F184" t="s">
        <v>181</v>
      </c>
      <c r="G184" t="s">
        <v>1</v>
      </c>
      <c r="H184" s="86">
        <v>605</v>
      </c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86"/>
      <c r="BB184" s="86"/>
      <c r="BC184" s="86"/>
      <c r="BD184" s="86"/>
      <c r="BE184" s="86"/>
      <c r="BF184" s="86"/>
      <c r="BG184" s="86"/>
      <c r="BH184" s="86"/>
      <c r="BI184" s="86"/>
      <c r="BJ184" s="86"/>
      <c r="BK184" s="86"/>
      <c r="BL184" s="86"/>
      <c r="BM184" s="86"/>
      <c r="BN184" s="86"/>
      <c r="BO184" s="86"/>
      <c r="BP184" s="86"/>
      <c r="BQ184" s="86"/>
      <c r="BR184" s="86"/>
      <c r="BS184" s="86"/>
      <c r="BT184" s="86"/>
      <c r="BU184" s="86"/>
      <c r="BV184" s="86"/>
      <c r="BW184" s="86"/>
      <c r="BX184" s="86"/>
      <c r="BY184" s="86"/>
      <c r="BZ184" s="86"/>
      <c r="CA184" s="86"/>
      <c r="CB184" s="86"/>
      <c r="CC184" s="86"/>
      <c r="CD184" s="86"/>
      <c r="CE184" s="86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CU184" s="86"/>
      <c r="CV184" s="86"/>
      <c r="CW184" s="86"/>
      <c r="CX184" s="86"/>
      <c r="CY184" s="86"/>
      <c r="CZ184" s="86"/>
      <c r="DA184" s="86"/>
      <c r="DB184" s="86"/>
      <c r="DC184" s="86"/>
      <c r="DD184" s="86"/>
      <c r="DE184" s="86"/>
      <c r="DF184" s="86"/>
      <c r="DG184" s="86"/>
      <c r="DH184" s="86"/>
      <c r="DI184" s="86"/>
      <c r="DJ184" s="86"/>
      <c r="DK184" s="86"/>
      <c r="DL184" s="86"/>
      <c r="DM184" s="86"/>
      <c r="DN184" s="86"/>
      <c r="DO184" s="86"/>
      <c r="DP184" s="86"/>
      <c r="DQ184" s="86"/>
      <c r="DR184" s="86"/>
      <c r="DS184" s="86"/>
      <c r="DT184" s="86"/>
      <c r="DU184" s="86"/>
      <c r="DV184" s="86"/>
      <c r="DW184" s="86"/>
      <c r="DX184" s="86"/>
      <c r="DY184" s="86"/>
      <c r="DZ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  <c r="EX184" s="86"/>
      <c r="EY184" s="86"/>
      <c r="EZ184" s="86"/>
      <c r="FA184" s="86"/>
      <c r="FB184" s="86"/>
      <c r="FC184" s="86"/>
      <c r="FD184" s="86"/>
      <c r="FE184" s="86"/>
      <c r="FF184" s="86"/>
      <c r="FG184" s="86"/>
      <c r="FH184" s="86"/>
      <c r="FI184" s="86"/>
      <c r="FJ184" s="86"/>
      <c r="FK184" s="86"/>
      <c r="FL184" s="86"/>
      <c r="FM184" s="86"/>
      <c r="FN184" s="86"/>
      <c r="FO184" s="86"/>
      <c r="FP184" s="86"/>
      <c r="FQ184" s="86"/>
      <c r="FR184" s="86"/>
      <c r="FS184" s="86"/>
      <c r="FT184" s="86"/>
      <c r="FU184" s="86"/>
      <c r="FV184" s="86"/>
      <c r="FW184" s="86"/>
      <c r="FX184" s="86">
        <v>37</v>
      </c>
      <c r="FY184" s="86">
        <v>0</v>
      </c>
    </row>
    <row r="185" spans="1:181" x14ac:dyDescent="0.25">
      <c r="A185" t="s">
        <v>186</v>
      </c>
      <c r="B185" t="s">
        <v>236</v>
      </c>
      <c r="C185" t="s">
        <v>2</v>
      </c>
      <c r="D185" t="s">
        <v>203</v>
      </c>
      <c r="E185" t="s">
        <v>206</v>
      </c>
      <c r="F185" t="s">
        <v>182</v>
      </c>
      <c r="G185" t="s">
        <v>1</v>
      </c>
      <c r="H185" s="86">
        <v>3091</v>
      </c>
      <c r="I185" s="86">
        <v>3.245680570602417</v>
      </c>
      <c r="J185" s="86">
        <v>3.0834062099456787</v>
      </c>
      <c r="K185" s="86">
        <v>2.9391181468963623</v>
      </c>
      <c r="L185" s="86">
        <v>2.7372496128082275</v>
      </c>
      <c r="M185" s="86">
        <v>2.7642209529876709</v>
      </c>
      <c r="N185" s="86">
        <v>2.9746928215026855</v>
      </c>
      <c r="O185" s="86">
        <v>3.6397294998168945</v>
      </c>
      <c r="P185" s="86">
        <v>4.495816707611084</v>
      </c>
      <c r="Q185" s="86">
        <v>4.407254695892334</v>
      </c>
      <c r="R185" s="86">
        <v>4.1808371543884277</v>
      </c>
      <c r="S185" s="86">
        <v>3.9012629985809326</v>
      </c>
      <c r="T185" s="86">
        <v>4.277794361114502</v>
      </c>
      <c r="U185" s="86">
        <v>3.9349911212921143</v>
      </c>
      <c r="V185" s="86">
        <v>3.8917152881622314</v>
      </c>
      <c r="W185" s="86">
        <v>3.8609695434570313</v>
      </c>
      <c r="X185" s="86">
        <v>4.1841335296630859</v>
      </c>
      <c r="Y185" s="86">
        <v>4.0723042488098145</v>
      </c>
      <c r="Z185" s="86">
        <v>4.594963550567627</v>
      </c>
      <c r="AA185" s="86">
        <v>4.7019014358520508</v>
      </c>
      <c r="AB185" s="86">
        <v>4.5142784118652344</v>
      </c>
      <c r="AC185" s="86">
        <v>4.8257536888122559</v>
      </c>
      <c r="AD185" s="86">
        <v>4.4870896339416504</v>
      </c>
      <c r="AE185" s="86">
        <v>4.0331249237060547</v>
      </c>
      <c r="AF185" s="86">
        <v>3.8406462669372559</v>
      </c>
      <c r="AG185" s="86">
        <v>-1.394906759262085</v>
      </c>
      <c r="AH185" s="86">
        <v>-1.2288223505020142</v>
      </c>
      <c r="AI185" s="86">
        <v>-1.1793516874313354</v>
      </c>
      <c r="AJ185" s="86">
        <v>-1.3053402900695801</v>
      </c>
      <c r="AK185" s="86">
        <v>-1.3575114011764526</v>
      </c>
      <c r="AL185" s="86">
        <v>-1.4253389835357666</v>
      </c>
      <c r="AM185" s="86">
        <v>-1.0409986972808838</v>
      </c>
      <c r="AN185" s="86">
        <v>-0.6669495701789856</v>
      </c>
      <c r="AO185" s="86">
        <v>-0.74603772163391113</v>
      </c>
      <c r="AP185" s="86">
        <v>-1.1804274320602417</v>
      </c>
      <c r="AQ185" s="86">
        <v>-1.3661153316497803</v>
      </c>
      <c r="AR185" s="86">
        <v>-1.1574244499206543</v>
      </c>
      <c r="AS185" s="86">
        <v>-1.4257794618606567</v>
      </c>
      <c r="AT185" s="86">
        <v>-1.6363581418991089</v>
      </c>
      <c r="AU185" s="86">
        <v>-1.462800145149231</v>
      </c>
      <c r="AV185" s="86">
        <v>-0.9837990403175354</v>
      </c>
      <c r="AW185" s="86">
        <v>-0.87433135509490967</v>
      </c>
      <c r="AX185" s="86">
        <v>-0.5552106499671936</v>
      </c>
      <c r="AY185" s="86">
        <v>-0.48334357142448425</v>
      </c>
      <c r="AZ185" s="86">
        <v>-0.86089879274368286</v>
      </c>
      <c r="BA185" s="86">
        <v>-0.5978400707244873</v>
      </c>
      <c r="BB185" s="86">
        <v>-1.741523265838623</v>
      </c>
      <c r="BC185" s="86">
        <v>-1.8262176513671875</v>
      </c>
      <c r="BD185" s="86">
        <v>-1.3244509696960449</v>
      </c>
      <c r="BE185" s="86">
        <v>-1.0401519536972046</v>
      </c>
      <c r="BF185" s="86">
        <v>-0.89606392383575439</v>
      </c>
      <c r="BG185" s="86">
        <v>-0.83508896827697754</v>
      </c>
      <c r="BH185" s="86">
        <v>-0.96905869245529175</v>
      </c>
      <c r="BI185" s="86">
        <v>-1.0217075347900391</v>
      </c>
      <c r="BJ185" s="86">
        <v>-1.0865055322647095</v>
      </c>
      <c r="BK185" s="86">
        <v>-0.69574350118637085</v>
      </c>
      <c r="BL185" s="86">
        <v>-0.30756011605262756</v>
      </c>
      <c r="BM185" s="86">
        <v>-0.42600619792938232</v>
      </c>
      <c r="BN185" s="86">
        <v>-0.83288943767547607</v>
      </c>
      <c r="BO185" s="86">
        <v>-1.0373450517654419</v>
      </c>
      <c r="BP185" s="86">
        <v>-0.82461905479431152</v>
      </c>
      <c r="BQ185" s="86">
        <v>-1.0856573581695557</v>
      </c>
      <c r="BR185" s="86">
        <v>-1.2680220603942871</v>
      </c>
      <c r="BS185" s="86">
        <v>-1.125618577003479</v>
      </c>
      <c r="BT185" s="86">
        <v>-0.63987088203430176</v>
      </c>
      <c r="BU185" s="86">
        <v>-0.53793388605117798</v>
      </c>
      <c r="BV185" s="86">
        <v>-0.19390276074409485</v>
      </c>
      <c r="BW185" s="86">
        <v>-0.13109248876571655</v>
      </c>
      <c r="BX185" s="86">
        <v>-0.47916302084922791</v>
      </c>
      <c r="BY185" s="86">
        <v>-0.22481118142604828</v>
      </c>
      <c r="BZ185" s="86">
        <v>-1.3292235136032104</v>
      </c>
      <c r="CA185" s="86">
        <v>-1.4379819631576538</v>
      </c>
      <c r="CB185" s="86">
        <v>-0.95717549324035645</v>
      </c>
      <c r="CC185" s="86">
        <v>-0.79444986581802368</v>
      </c>
      <c r="CD185" s="86">
        <v>-0.66559642553329468</v>
      </c>
      <c r="CE185" s="86">
        <v>-0.59665364027023315</v>
      </c>
      <c r="CF185" s="86">
        <v>-0.73615109920501709</v>
      </c>
      <c r="CG185" s="86">
        <v>-0.78913086652755737</v>
      </c>
      <c r="CH185" s="86">
        <v>-0.85183048248291016</v>
      </c>
      <c r="CI185" s="86">
        <v>-0.45662078261375427</v>
      </c>
      <c r="CJ185" s="86">
        <v>-5.8648098260164261E-2</v>
      </c>
      <c r="CK185" s="86">
        <v>-0.20435337722301483</v>
      </c>
      <c r="CL185" s="86">
        <v>-0.59218567609786987</v>
      </c>
      <c r="CM185" s="86">
        <v>-0.80963975191116333</v>
      </c>
      <c r="CN185" s="86">
        <v>-0.59411901235580444</v>
      </c>
      <c r="CO185" s="86">
        <v>-0.8500899076461792</v>
      </c>
      <c r="CP185" s="86">
        <v>-1.0129135847091675</v>
      </c>
      <c r="CQ185" s="86">
        <v>-0.89208757877349854</v>
      </c>
      <c r="CR185" s="86">
        <v>-0.40166729688644409</v>
      </c>
      <c r="CS185" s="86">
        <v>-0.30494603514671326</v>
      </c>
      <c r="CT185" s="86">
        <v>5.6337997317314148E-2</v>
      </c>
      <c r="CU185" s="86">
        <v>0.11287552118301392</v>
      </c>
      <c r="CV185" s="86">
        <v>-0.21477396786212921</v>
      </c>
      <c r="CW185" s="86">
        <v>3.3547483384609222E-2</v>
      </c>
      <c r="CX185" s="86">
        <v>-1.0436660051345825</v>
      </c>
      <c r="CY185" s="86">
        <v>-1.1690911054611206</v>
      </c>
      <c r="CZ185" s="86">
        <v>-0.70280158519744873</v>
      </c>
      <c r="DA185" s="86">
        <v>-0.54874777793884277</v>
      </c>
      <c r="DB185" s="86">
        <v>-0.43512895703315735</v>
      </c>
      <c r="DC185" s="86">
        <v>-0.35821831226348877</v>
      </c>
      <c r="DD185" s="86">
        <v>-0.50324350595474243</v>
      </c>
      <c r="DE185" s="86">
        <v>-0.55655413866043091</v>
      </c>
      <c r="DF185" s="86">
        <v>-0.61715543270111084</v>
      </c>
      <c r="DG185" s="86">
        <v>-0.21749807894229889</v>
      </c>
      <c r="DH185" s="86">
        <v>0.19026392698287964</v>
      </c>
      <c r="DI185" s="86">
        <v>1.7299454659223557E-2</v>
      </c>
      <c r="DJ185" s="86">
        <v>-0.35148191452026367</v>
      </c>
      <c r="DK185" s="86">
        <v>-0.58193445205688477</v>
      </c>
      <c r="DL185" s="86">
        <v>-0.36361899971961975</v>
      </c>
      <c r="DM185" s="86">
        <v>-0.61452239751815796</v>
      </c>
      <c r="DN185" s="86">
        <v>-0.75780510902404785</v>
      </c>
      <c r="DO185" s="86">
        <v>-0.65855658054351807</v>
      </c>
      <c r="DP185" s="86">
        <v>-0.16346371173858643</v>
      </c>
      <c r="DQ185" s="86">
        <v>-7.1958176791667938E-2</v>
      </c>
      <c r="DR185" s="86">
        <v>0.30657875537872314</v>
      </c>
      <c r="DS185" s="86">
        <v>0.35684353113174438</v>
      </c>
      <c r="DT185" s="86">
        <v>4.9615077674388885E-2</v>
      </c>
      <c r="DU185" s="86">
        <v>0.29190614819526672</v>
      </c>
      <c r="DV185" s="86">
        <v>-0.75810843706130981</v>
      </c>
      <c r="DW185" s="86">
        <v>-0.9002002477645874</v>
      </c>
      <c r="DX185" s="86">
        <v>-0.44842767715454102</v>
      </c>
      <c r="DY185" s="86">
        <v>-0.19399300217628479</v>
      </c>
      <c r="DZ185" s="86">
        <v>-0.10237050801515579</v>
      </c>
      <c r="EA185" s="86">
        <v>-1.3955572620034218E-2</v>
      </c>
      <c r="EB185" s="86">
        <v>-0.16696187853813171</v>
      </c>
      <c r="EC185" s="86">
        <v>-0.22075028717517853</v>
      </c>
      <c r="ED185" s="86">
        <v>-0.2783220112323761</v>
      </c>
      <c r="EE185" s="86">
        <v>0.12775711715221405</v>
      </c>
      <c r="EF185" s="86">
        <v>0.54965335130691528</v>
      </c>
      <c r="EG185" s="86">
        <v>0.33733093738555908</v>
      </c>
      <c r="EH185" s="86">
        <v>-3.9439182728528976E-3</v>
      </c>
      <c r="EI185" s="86">
        <v>-0.25316417217254639</v>
      </c>
      <c r="EJ185" s="86">
        <v>-3.0813556164503098E-2</v>
      </c>
      <c r="EK185" s="86">
        <v>-0.27440035343170166</v>
      </c>
      <c r="EL185" s="86">
        <v>-0.38946899771690369</v>
      </c>
      <c r="EM185" s="86">
        <v>-0.32137498259544373</v>
      </c>
      <c r="EN185" s="86">
        <v>0.18046444654464722</v>
      </c>
      <c r="EO185" s="86">
        <v>0.26443928480148315</v>
      </c>
      <c r="EP185" s="86">
        <v>0.66788667440414429</v>
      </c>
      <c r="EQ185" s="86">
        <v>0.7090945839881897</v>
      </c>
      <c r="ER185" s="86">
        <v>0.43135085701942444</v>
      </c>
      <c r="ES185" s="86">
        <v>0.66493499279022217</v>
      </c>
      <c r="ET185" s="86">
        <v>-0.34580868482589722</v>
      </c>
      <c r="EU185" s="86">
        <v>-0.51196461915969849</v>
      </c>
      <c r="EV185" s="86">
        <v>-8.1152155995368958E-2</v>
      </c>
      <c r="EW185" s="86">
        <v>54.998844146728516</v>
      </c>
      <c r="EX185" s="86">
        <v>53.623035430908203</v>
      </c>
      <c r="EY185" s="86">
        <v>52.898086547851563</v>
      </c>
      <c r="EZ185" s="86">
        <v>52.588092803955078</v>
      </c>
      <c r="FA185" s="86">
        <v>52.501449584960938</v>
      </c>
      <c r="FB185" s="86">
        <v>52.173274993896484</v>
      </c>
      <c r="FC185" s="86">
        <v>52.796943664550781</v>
      </c>
      <c r="FD185" s="86">
        <v>54.329341888427734</v>
      </c>
      <c r="FE185" s="86">
        <v>57.191539764404297</v>
      </c>
      <c r="FF185" s="86">
        <v>61.303409576416016</v>
      </c>
      <c r="FG185" s="86">
        <v>67.002983093261719</v>
      </c>
      <c r="FH185" s="86">
        <v>71.632354736328125</v>
      </c>
      <c r="FI185" s="86">
        <v>76.115104675292969</v>
      </c>
      <c r="FJ185" s="86">
        <v>79.203292846679688</v>
      </c>
      <c r="FK185" s="86">
        <v>79.772689819335938</v>
      </c>
      <c r="FL185" s="86">
        <v>80.000106811523438</v>
      </c>
      <c r="FM185" s="86">
        <v>78.091270446777344</v>
      </c>
      <c r="FN185" s="86">
        <v>75.978347778320313</v>
      </c>
      <c r="FO185" s="86">
        <v>71.484588623046875</v>
      </c>
      <c r="FP185" s="86">
        <v>65.98236083984375</v>
      </c>
      <c r="FQ185" s="86">
        <v>61.373687744140625</v>
      </c>
      <c r="FR185" s="86">
        <v>59.912189483642578</v>
      </c>
      <c r="FS185" s="86">
        <v>58.343395233154297</v>
      </c>
      <c r="FT185" s="86">
        <v>57.362865447998047</v>
      </c>
      <c r="FU185" s="86">
        <v>0.19679926335811615</v>
      </c>
      <c r="FV185" s="86">
        <v>0.29168820381164551</v>
      </c>
      <c r="FW185" s="86">
        <v>0.20865306258201599</v>
      </c>
      <c r="FX185" s="86">
        <v>347</v>
      </c>
      <c r="FY185" s="86">
        <v>1</v>
      </c>
    </row>
    <row r="186" spans="1:181" x14ac:dyDescent="0.25">
      <c r="A186" t="s">
        <v>186</v>
      </c>
      <c r="B186" t="s">
        <v>236</v>
      </c>
      <c r="C186" t="s">
        <v>2</v>
      </c>
      <c r="D186" t="s">
        <v>203</v>
      </c>
      <c r="E186" t="s">
        <v>206</v>
      </c>
      <c r="F186" t="s">
        <v>183</v>
      </c>
      <c r="G186" t="s">
        <v>1</v>
      </c>
      <c r="H186" s="86">
        <v>3655</v>
      </c>
      <c r="I186" s="86">
        <v>5.0785770416259766</v>
      </c>
      <c r="J186" s="86">
        <v>4.480804443359375</v>
      </c>
      <c r="K186" s="86">
        <v>4.3200016021728516</v>
      </c>
      <c r="L186" s="86">
        <v>4.2109646797180176</v>
      </c>
      <c r="M186" s="86">
        <v>4.0432095527648926</v>
      </c>
      <c r="N186" s="86">
        <v>4.5292677879333496</v>
      </c>
      <c r="O186" s="86">
        <v>4.9943175315856934</v>
      </c>
      <c r="P186" s="86">
        <v>5.2022156715393066</v>
      </c>
      <c r="Q186" s="86">
        <v>4.8258662223815918</v>
      </c>
      <c r="R186" s="86">
        <v>4.8986124992370605</v>
      </c>
      <c r="S186" s="86">
        <v>4.9221735000610352</v>
      </c>
      <c r="T186" s="86">
        <v>5.2507948875427246</v>
      </c>
      <c r="U186" s="86">
        <v>5.4237780570983887</v>
      </c>
      <c r="V186" s="86">
        <v>5.1949477195739746</v>
      </c>
      <c r="W186" s="86">
        <v>6.0669717788696289</v>
      </c>
      <c r="X186" s="86">
        <v>7.1556053161621094</v>
      </c>
      <c r="Y186" s="86">
        <v>7.6135172843933105</v>
      </c>
      <c r="Z186" s="86">
        <v>7.9012494087219238</v>
      </c>
      <c r="AA186" s="86">
        <v>8.5262041091918945</v>
      </c>
      <c r="AB186" s="86">
        <v>8.0207099914550781</v>
      </c>
      <c r="AC186" s="86">
        <v>7.6079897880554199</v>
      </c>
      <c r="AD186" s="86">
        <v>7.8463878631591797</v>
      </c>
      <c r="AE186" s="86">
        <v>7.0574326515197754</v>
      </c>
      <c r="AF186" s="86">
        <v>6.3135523796081543</v>
      </c>
      <c r="AG186" s="86">
        <v>-2.5899367332458496</v>
      </c>
      <c r="AH186" s="86">
        <v>-2.7231788635253906</v>
      </c>
      <c r="AI186" s="86">
        <v>-2.5763294696807861</v>
      </c>
      <c r="AJ186" s="86">
        <v>-2.5534365177154541</v>
      </c>
      <c r="AK186" s="86">
        <v>-2.7215514183044434</v>
      </c>
      <c r="AL186" s="86">
        <v>-2.1147072315216064</v>
      </c>
      <c r="AM186" s="86">
        <v>-2.2466788291931152</v>
      </c>
      <c r="AN186" s="86">
        <v>-2.2252445220947266</v>
      </c>
      <c r="AO186" s="86">
        <v>-2.5698692798614502</v>
      </c>
      <c r="AP186" s="86">
        <v>-1.8424341678619385</v>
      </c>
      <c r="AQ186" s="86">
        <v>-2.0584146976470947</v>
      </c>
      <c r="AR186" s="86">
        <v>-1.9470257759094238</v>
      </c>
      <c r="AS186" s="86">
        <v>-2.1501395702362061</v>
      </c>
      <c r="AT186" s="86">
        <v>-2.5050055980682373</v>
      </c>
      <c r="AU186" s="86">
        <v>-1.8022224903106689</v>
      </c>
      <c r="AV186" s="86">
        <v>-1.1275594234466553</v>
      </c>
      <c r="AW186" s="86">
        <v>-1.2726523876190186</v>
      </c>
      <c r="AX186" s="86">
        <v>-1.3247168064117432</v>
      </c>
      <c r="AY186" s="86">
        <v>-0.90299451351165771</v>
      </c>
      <c r="AZ186" s="86">
        <v>-1.1032273769378662</v>
      </c>
      <c r="BA186" s="86">
        <v>-1.2464125156402588</v>
      </c>
      <c r="BB186" s="86">
        <v>-2.1323139667510986</v>
      </c>
      <c r="BC186" s="86">
        <v>-3.0326266288757324</v>
      </c>
      <c r="BD186" s="86">
        <v>-2.9145803451538086</v>
      </c>
      <c r="BE186" s="86">
        <v>-1.8339519500732422</v>
      </c>
      <c r="BF186" s="86">
        <v>-1.9637486934661865</v>
      </c>
      <c r="BG186" s="86">
        <v>-1.8015469312667847</v>
      </c>
      <c r="BH186" s="86">
        <v>-1.8134024143218994</v>
      </c>
      <c r="BI186" s="86">
        <v>-2.0258944034576416</v>
      </c>
      <c r="BJ186" s="86">
        <v>-1.4347001314163208</v>
      </c>
      <c r="BK186" s="86">
        <v>-1.5256797075271606</v>
      </c>
      <c r="BL186" s="86">
        <v>-1.5357475280761719</v>
      </c>
      <c r="BM186" s="86">
        <v>-1.9226201772689819</v>
      </c>
      <c r="BN186" s="86">
        <v>-1.2088773250579834</v>
      </c>
      <c r="BO186" s="86">
        <v>-1.3597475290298462</v>
      </c>
      <c r="BP186" s="86">
        <v>-1.2207685708999634</v>
      </c>
      <c r="BQ186" s="86">
        <v>-1.4063704013824463</v>
      </c>
      <c r="BR186" s="86">
        <v>-1.8055984973907471</v>
      </c>
      <c r="BS186" s="86">
        <v>-1.0197012424468994</v>
      </c>
      <c r="BT186" s="86">
        <v>-0.2994692325592041</v>
      </c>
      <c r="BU186" s="86">
        <v>-0.45942467451095581</v>
      </c>
      <c r="BV186" s="86">
        <v>-0.52994978427886963</v>
      </c>
      <c r="BW186" s="86">
        <v>-8.2747086707968265E-5</v>
      </c>
      <c r="BX186" s="86">
        <v>-0.25027924776077271</v>
      </c>
      <c r="BY186" s="86">
        <v>-0.39997121691703796</v>
      </c>
      <c r="BZ186" s="86">
        <v>-1.2639656066894531</v>
      </c>
      <c r="CA186" s="86">
        <v>-2.1892738342285156</v>
      </c>
      <c r="CB186" s="86">
        <v>-2.1205959320068359</v>
      </c>
      <c r="CC186" s="86">
        <v>-1.3103592395782471</v>
      </c>
      <c r="CD186" s="86">
        <v>-1.4377696514129639</v>
      </c>
      <c r="CE186" s="86">
        <v>-1.2649348974227905</v>
      </c>
      <c r="CF186" s="86">
        <v>-1.3008571863174438</v>
      </c>
      <c r="CG186" s="86">
        <v>-1.5440844297409058</v>
      </c>
      <c r="CH186" s="86">
        <v>-0.96372932195663452</v>
      </c>
      <c r="CI186" s="86">
        <v>-1.0263179540634155</v>
      </c>
      <c r="CJ186" s="86">
        <v>-1.0582040548324585</v>
      </c>
      <c r="CK186" s="86">
        <v>-1.4743374586105347</v>
      </c>
      <c r="CL186" s="86">
        <v>-0.77007788419723511</v>
      </c>
      <c r="CM186" s="86">
        <v>-0.87585282325744629</v>
      </c>
      <c r="CN186" s="86">
        <v>-0.71776509284973145</v>
      </c>
      <c r="CO186" s="86">
        <v>-0.89123803377151489</v>
      </c>
      <c r="CP186" s="86">
        <v>-1.3211913108825684</v>
      </c>
      <c r="CQ186" s="86">
        <v>-0.4777294397354126</v>
      </c>
      <c r="CR186" s="86">
        <v>0.27406355738639832</v>
      </c>
      <c r="CS186" s="86">
        <v>0.10381437838077545</v>
      </c>
      <c r="CT186" s="86">
        <v>2.0503487437963486E-2</v>
      </c>
      <c r="CU186" s="86">
        <v>0.62527120113372803</v>
      </c>
      <c r="CV186" s="86">
        <v>0.34047001600265503</v>
      </c>
      <c r="CW186" s="86">
        <v>0.18627148866653442</v>
      </c>
      <c r="CX186" s="86">
        <v>-0.66255021095275879</v>
      </c>
      <c r="CY186" s="86">
        <v>-1.6051702499389648</v>
      </c>
      <c r="CZ186" s="86">
        <v>-1.5706846714019775</v>
      </c>
      <c r="DA186" s="86">
        <v>-0.78676646947860718</v>
      </c>
      <c r="DB186" s="86">
        <v>-0.91179060935974121</v>
      </c>
      <c r="DC186" s="86">
        <v>-0.72832286357879639</v>
      </c>
      <c r="DD186" s="86">
        <v>-0.78831189870834351</v>
      </c>
      <c r="DE186" s="86">
        <v>-1.0622745752334595</v>
      </c>
      <c r="DF186" s="86">
        <v>-0.49275845289230347</v>
      </c>
      <c r="DG186" s="86">
        <v>-0.52695620059967041</v>
      </c>
      <c r="DH186" s="86">
        <v>-0.58066058158874512</v>
      </c>
      <c r="DI186" s="86">
        <v>-1.0260547399520874</v>
      </c>
      <c r="DJ186" s="86">
        <v>-0.33127841353416443</v>
      </c>
      <c r="DK186" s="86">
        <v>-0.39195811748504639</v>
      </c>
      <c r="DL186" s="86">
        <v>-0.21476159989833832</v>
      </c>
      <c r="DM186" s="86">
        <v>-0.37610569596290588</v>
      </c>
      <c r="DN186" s="86">
        <v>-0.83678412437438965</v>
      </c>
      <c r="DO186" s="86">
        <v>6.4242370426654816E-2</v>
      </c>
      <c r="DP186" s="86">
        <v>0.84759634733200073</v>
      </c>
      <c r="DQ186" s="86">
        <v>0.66705340147018433</v>
      </c>
      <c r="DR186" s="86">
        <v>0.5709567666053772</v>
      </c>
      <c r="DS186" s="86">
        <v>1.2506251335144043</v>
      </c>
      <c r="DT186" s="86">
        <v>0.93121927976608276</v>
      </c>
      <c r="DU186" s="86">
        <v>0.77251416444778442</v>
      </c>
      <c r="DV186" s="86">
        <v>-6.1134804040193558E-2</v>
      </c>
      <c r="DW186" s="86">
        <v>-1.0210666656494141</v>
      </c>
      <c r="DX186" s="86">
        <v>-1.0207734107971191</v>
      </c>
      <c r="DY186" s="86">
        <v>-3.078167699277401E-2</v>
      </c>
      <c r="DZ186" s="86">
        <v>-0.15236039459705353</v>
      </c>
      <c r="EA186" s="86">
        <v>4.6459745615720749E-2</v>
      </c>
      <c r="EB186" s="86">
        <v>-4.8277944326400757E-2</v>
      </c>
      <c r="EC186" s="86">
        <v>-0.36661753058433533</v>
      </c>
      <c r="ED186" s="86">
        <v>0.18724866211414337</v>
      </c>
      <c r="EE186" s="86">
        <v>0.19404292106628418</v>
      </c>
      <c r="EF186" s="86">
        <v>0.10883639007806778</v>
      </c>
      <c r="EG186" s="86">
        <v>-0.37880557775497437</v>
      </c>
      <c r="EH186" s="86">
        <v>0.30227833986282349</v>
      </c>
      <c r="EI186" s="86">
        <v>0.30670896172523499</v>
      </c>
      <c r="EJ186" s="86">
        <v>0.51149559020996094</v>
      </c>
      <c r="EK186" s="86">
        <v>0.36766359210014343</v>
      </c>
      <c r="EL186" s="86">
        <v>-0.13737708330154419</v>
      </c>
      <c r="EM186" s="86">
        <v>0.84676361083984375</v>
      </c>
      <c r="EN186" s="86">
        <v>1.6756865978240967</v>
      </c>
      <c r="EO186" s="86">
        <v>1.4802811145782471</v>
      </c>
      <c r="EP186" s="86">
        <v>1.3657238483428955</v>
      </c>
      <c r="EQ186" s="86">
        <v>2.1535370349884033</v>
      </c>
      <c r="ER186" s="86">
        <v>1.7841674089431763</v>
      </c>
      <c r="ES186" s="86">
        <v>1.6189554929733276</v>
      </c>
      <c r="ET186" s="86">
        <v>0.80721354484558105</v>
      </c>
      <c r="EU186" s="86">
        <v>-0.17771381139755249</v>
      </c>
      <c r="EV186" s="86">
        <v>-0.22678887844085693</v>
      </c>
      <c r="EW186" s="86">
        <v>61.358779907226563</v>
      </c>
      <c r="EX186" s="86">
        <v>59.697319030761719</v>
      </c>
      <c r="EY186" s="86">
        <v>59.216506958007813</v>
      </c>
      <c r="EZ186" s="86">
        <v>58.073890686035156</v>
      </c>
      <c r="FA186" s="86">
        <v>57.627147674560547</v>
      </c>
      <c r="FB186" s="86">
        <v>57.053737640380859</v>
      </c>
      <c r="FC186" s="86">
        <v>58.436115264892578</v>
      </c>
      <c r="FD186" s="86">
        <v>61.284049987792969</v>
      </c>
      <c r="FE186" s="86">
        <v>65.729881286621094</v>
      </c>
      <c r="FF186" s="86">
        <v>69.190765380859375</v>
      </c>
      <c r="FG186" s="86">
        <v>74.112472534179688</v>
      </c>
      <c r="FH186" s="86">
        <v>78.184974670410156</v>
      </c>
      <c r="FI186" s="86">
        <v>81.011566162109375</v>
      </c>
      <c r="FJ186" s="86">
        <v>82.538993835449219</v>
      </c>
      <c r="FK186" s="86">
        <v>83.327896118164063</v>
      </c>
      <c r="FL186" s="86">
        <v>84.125823974609375</v>
      </c>
      <c r="FM186" s="86">
        <v>84.053726196289063</v>
      </c>
      <c r="FN186" s="86">
        <v>82.938491821289063</v>
      </c>
      <c r="FO186" s="86">
        <v>81.563995361328125</v>
      </c>
      <c r="FP186" s="86">
        <v>78.351806640625</v>
      </c>
      <c r="FQ186" s="86">
        <v>74.116470336914063</v>
      </c>
      <c r="FR186" s="86">
        <v>72.416473388671875</v>
      </c>
      <c r="FS186" s="86">
        <v>71.057029724121094</v>
      </c>
      <c r="FT186" s="86">
        <v>69.001686096191406</v>
      </c>
      <c r="FU186" s="86">
        <v>0.5447196364402771</v>
      </c>
      <c r="FV186" s="86">
        <v>0.73536044359207153</v>
      </c>
      <c r="FW186" s="86">
        <v>0.54597717523574829</v>
      </c>
      <c r="FX186" s="86">
        <v>268</v>
      </c>
      <c r="FY186" s="86">
        <v>1</v>
      </c>
    </row>
    <row r="187" spans="1:181" x14ac:dyDescent="0.25">
      <c r="A187" t="s">
        <v>186</v>
      </c>
      <c r="B187" t="s">
        <v>236</v>
      </c>
      <c r="C187" t="s">
        <v>2</v>
      </c>
      <c r="D187" t="s">
        <v>203</v>
      </c>
      <c r="E187" t="s">
        <v>206</v>
      </c>
      <c r="F187" t="s">
        <v>184</v>
      </c>
      <c r="G187" t="s">
        <v>1</v>
      </c>
      <c r="H187" s="86">
        <v>2522</v>
      </c>
      <c r="I187" s="86">
        <v>2.9668662548065186</v>
      </c>
      <c r="J187" s="86">
        <v>2.7675564289093018</v>
      </c>
      <c r="K187" s="86">
        <v>2.9406816959381104</v>
      </c>
      <c r="L187" s="86">
        <v>3.0162646770477295</v>
      </c>
      <c r="M187" s="86">
        <v>3.0875101089477539</v>
      </c>
      <c r="N187" s="86">
        <v>3.1168005466461182</v>
      </c>
      <c r="O187" s="86">
        <v>4.0043091773986816</v>
      </c>
      <c r="P187" s="86">
        <v>4.0544261932373047</v>
      </c>
      <c r="Q187" s="86">
        <v>4.3994722366333008</v>
      </c>
      <c r="R187" s="86">
        <v>3.9421110153198242</v>
      </c>
      <c r="S187" s="86">
        <v>4.4570178985595703</v>
      </c>
      <c r="T187" s="86">
        <v>4.5915560722351074</v>
      </c>
      <c r="U187" s="86">
        <v>4.6628670692443848</v>
      </c>
      <c r="V187" s="86">
        <v>5.0058069229125977</v>
      </c>
      <c r="W187" s="86">
        <v>5.2401857376098633</v>
      </c>
      <c r="X187" s="86">
        <v>5.1439199447631836</v>
      </c>
      <c r="Y187" s="86">
        <v>5.4627795219421387</v>
      </c>
      <c r="Z187" s="86">
        <v>5.7390246391296387</v>
      </c>
      <c r="AA187" s="86">
        <v>6.0887842178344727</v>
      </c>
      <c r="AB187" s="86">
        <v>5.9215011596679688</v>
      </c>
      <c r="AC187" s="86">
        <v>5.8309040069580078</v>
      </c>
      <c r="AD187" s="86">
        <v>5.9157075881958008</v>
      </c>
      <c r="AE187" s="86">
        <v>5.0091204643249512</v>
      </c>
      <c r="AF187" s="86">
        <v>4.1201629638671875</v>
      </c>
      <c r="AG187" s="86">
        <v>-2.3018333911895752</v>
      </c>
      <c r="AH187" s="86">
        <v>-2.3219048976898193</v>
      </c>
      <c r="AI187" s="86">
        <v>-1.8179253339767456</v>
      </c>
      <c r="AJ187" s="86">
        <v>-1.4740889072418213</v>
      </c>
      <c r="AK187" s="86">
        <v>-1.4116368293762207</v>
      </c>
      <c r="AL187" s="86">
        <v>-1.3963568210601807</v>
      </c>
      <c r="AM187" s="86">
        <v>-1.182146430015564</v>
      </c>
      <c r="AN187" s="86">
        <v>-1.8227030038833618</v>
      </c>
      <c r="AO187" s="86">
        <v>-1.7550824880599976</v>
      </c>
      <c r="AP187" s="86">
        <v>-2.3757359981536865</v>
      </c>
      <c r="AQ187" s="86">
        <v>-1.7627289295196533</v>
      </c>
      <c r="AR187" s="86">
        <v>-1.9613070487976074</v>
      </c>
      <c r="AS187" s="86">
        <v>-2.0256218910217285</v>
      </c>
      <c r="AT187" s="86">
        <v>-1.4078363180160522</v>
      </c>
      <c r="AU187" s="86">
        <v>-1.4652446508407593</v>
      </c>
      <c r="AV187" s="86">
        <v>-1.9829262495040894</v>
      </c>
      <c r="AW187" s="86">
        <v>-1.5703247785568237</v>
      </c>
      <c r="AX187" s="86">
        <v>-1.3778811693191528</v>
      </c>
      <c r="AY187" s="86">
        <v>-0.97996979951858521</v>
      </c>
      <c r="AZ187" s="86">
        <v>-0.99991273880004883</v>
      </c>
      <c r="BA187" s="86">
        <v>-0.9198344349861145</v>
      </c>
      <c r="BB187" s="86">
        <v>-1.3120766878128052</v>
      </c>
      <c r="BC187" s="86">
        <v>-2.2671451568603516</v>
      </c>
      <c r="BD187" s="86">
        <v>-2.9192419052124023</v>
      </c>
      <c r="BE187" s="86">
        <v>-1.8322814702987671</v>
      </c>
      <c r="BF187" s="86">
        <v>-1.8279838562011719</v>
      </c>
      <c r="BG187" s="86">
        <v>-1.3686447143554688</v>
      </c>
      <c r="BH187" s="86">
        <v>-1.067043662071228</v>
      </c>
      <c r="BI187" s="86">
        <v>-0.97645670175552368</v>
      </c>
      <c r="BJ187" s="86">
        <v>-0.973216712474823</v>
      </c>
      <c r="BK187" s="86">
        <v>-0.73190081119537354</v>
      </c>
      <c r="BL187" s="86">
        <v>-1.2586419582366943</v>
      </c>
      <c r="BM187" s="86">
        <v>-1.2266846895217896</v>
      </c>
      <c r="BN187" s="86">
        <v>-1.8052499294281006</v>
      </c>
      <c r="BO187" s="86">
        <v>-1.252604603767395</v>
      </c>
      <c r="BP187" s="86">
        <v>-1.4251753091812134</v>
      </c>
      <c r="BQ187" s="86">
        <v>-1.4313342571258545</v>
      </c>
      <c r="BR187" s="86">
        <v>-0.79346948862075806</v>
      </c>
      <c r="BS187" s="86">
        <v>-0.82658928632736206</v>
      </c>
      <c r="BT187" s="86">
        <v>-1.2849656343460083</v>
      </c>
      <c r="BU187" s="86">
        <v>-0.90192192792892456</v>
      </c>
      <c r="BV187" s="86">
        <v>-0.70514589548110962</v>
      </c>
      <c r="BW187" s="86">
        <v>-0.34174379706382751</v>
      </c>
      <c r="BX187" s="86">
        <v>-0.36330229043960571</v>
      </c>
      <c r="BY187" s="86">
        <v>-0.31520652770996094</v>
      </c>
      <c r="BZ187" s="86">
        <v>-0.71620732545852661</v>
      </c>
      <c r="CA187" s="86">
        <v>-1.6546540260314941</v>
      </c>
      <c r="CB187" s="86">
        <v>-2.3116557598114014</v>
      </c>
      <c r="CC187" s="86">
        <v>-1.5070713758468628</v>
      </c>
      <c r="CD187" s="86">
        <v>-1.4858957529067993</v>
      </c>
      <c r="CE187" s="86">
        <v>-1.0574742555618286</v>
      </c>
      <c r="CF187" s="86">
        <v>-0.78512531518936157</v>
      </c>
      <c r="CG187" s="86">
        <v>-0.6750522255897522</v>
      </c>
      <c r="CH187" s="86">
        <v>-0.68015110492706299</v>
      </c>
      <c r="CI187" s="86">
        <v>-0.42006206512451172</v>
      </c>
      <c r="CJ187" s="86">
        <v>-0.86797505617141724</v>
      </c>
      <c r="CK187" s="86">
        <v>-0.8607180118560791</v>
      </c>
      <c r="CL187" s="86">
        <v>-1.4101330041885376</v>
      </c>
      <c r="CM187" s="86">
        <v>-0.89929407835006714</v>
      </c>
      <c r="CN187" s="86">
        <v>-1.0538522005081177</v>
      </c>
      <c r="CO187" s="86">
        <v>-1.0197323560714722</v>
      </c>
      <c r="CP187" s="86">
        <v>-0.36796095967292786</v>
      </c>
      <c r="CQ187" s="86">
        <v>-0.3842584490776062</v>
      </c>
      <c r="CR187" s="86">
        <v>-0.80156028270721436</v>
      </c>
      <c r="CS187" s="86">
        <v>-0.4389880895614624</v>
      </c>
      <c r="CT187" s="86">
        <v>-0.23921148478984833</v>
      </c>
      <c r="CU187" s="86">
        <v>0.10028956085443497</v>
      </c>
      <c r="CV187" s="86">
        <v>7.7612169086933136E-2</v>
      </c>
      <c r="CW187" s="86">
        <v>0.10355693101882935</v>
      </c>
      <c r="CX187" s="86">
        <v>-0.30351001024246216</v>
      </c>
      <c r="CY187" s="86">
        <v>-1.2304446697235107</v>
      </c>
      <c r="CZ187" s="86">
        <v>-1.890843391418457</v>
      </c>
      <c r="DA187" s="86">
        <v>-1.1818612813949585</v>
      </c>
      <c r="DB187" s="86">
        <v>-1.1438076496124268</v>
      </c>
      <c r="DC187" s="86">
        <v>-0.74630385637283325</v>
      </c>
      <c r="DD187" s="86">
        <v>-0.50320696830749512</v>
      </c>
      <c r="DE187" s="86">
        <v>-0.37364774942398071</v>
      </c>
      <c r="DF187" s="86">
        <v>-0.38708549737930298</v>
      </c>
      <c r="DG187" s="86">
        <v>-0.1082233190536499</v>
      </c>
      <c r="DH187" s="86">
        <v>-0.47730809450149536</v>
      </c>
      <c r="DI187" s="86">
        <v>-0.49475133419036865</v>
      </c>
      <c r="DJ187" s="86">
        <v>-1.0150160789489746</v>
      </c>
      <c r="DK187" s="86">
        <v>-0.54598355293273926</v>
      </c>
      <c r="DL187" s="86">
        <v>-0.6825290322303772</v>
      </c>
      <c r="DM187" s="86">
        <v>-0.60813045501708984</v>
      </c>
      <c r="DN187" s="86">
        <v>5.7547587901353836E-2</v>
      </c>
      <c r="DO187" s="86">
        <v>5.8072362095117569E-2</v>
      </c>
      <c r="DP187" s="86">
        <v>-0.31815493106842041</v>
      </c>
      <c r="DQ187" s="86">
        <v>2.3945728316903114E-2</v>
      </c>
      <c r="DR187" s="86">
        <v>0.22672289609909058</v>
      </c>
      <c r="DS187" s="86">
        <v>0.54232293367385864</v>
      </c>
      <c r="DT187" s="86">
        <v>0.51852661371231079</v>
      </c>
      <c r="DU187" s="86">
        <v>0.52232038974761963</v>
      </c>
      <c r="DV187" s="86">
        <v>0.10918731987476349</v>
      </c>
      <c r="DW187" s="86">
        <v>-0.80623525381088257</v>
      </c>
      <c r="DX187" s="86">
        <v>-1.4700310230255127</v>
      </c>
      <c r="DY187" s="86">
        <v>-0.71230942010879517</v>
      </c>
      <c r="DZ187" s="86">
        <v>-0.64988672733306885</v>
      </c>
      <c r="EA187" s="86">
        <v>-0.29702317714691162</v>
      </c>
      <c r="EB187" s="86">
        <v>-9.6161693334579468E-2</v>
      </c>
      <c r="EC187" s="86">
        <v>6.1532419174909592E-2</v>
      </c>
      <c r="ED187" s="86">
        <v>3.6054663360118866E-2</v>
      </c>
      <c r="EE187" s="86">
        <v>0.34202229976654053</v>
      </c>
      <c r="EF187" s="86">
        <v>8.6752943694591522E-2</v>
      </c>
      <c r="EG187" s="86">
        <v>3.3646408468484879E-2</v>
      </c>
      <c r="EH187" s="86">
        <v>-0.44453009963035583</v>
      </c>
      <c r="EI187" s="86">
        <v>-3.5859208554029465E-2</v>
      </c>
      <c r="EJ187" s="86">
        <v>-0.14639738202095032</v>
      </c>
      <c r="EK187" s="86">
        <v>-1.3842741027474403E-2</v>
      </c>
      <c r="EL187" s="86">
        <v>0.67191433906555176</v>
      </c>
      <c r="EM187" s="86">
        <v>0.69672781229019165</v>
      </c>
      <c r="EN187" s="86">
        <v>0.37980565428733826</v>
      </c>
      <c r="EO187" s="86">
        <v>0.6923486590385437</v>
      </c>
      <c r="EP187" s="86">
        <v>0.89945816993713379</v>
      </c>
      <c r="EQ187" s="86">
        <v>1.1805489063262939</v>
      </c>
      <c r="ER187" s="86">
        <v>1.1551370620727539</v>
      </c>
      <c r="ES187" s="86">
        <v>1.1269482374191284</v>
      </c>
      <c r="ET187" s="86">
        <v>0.70505672693252563</v>
      </c>
      <c r="EU187" s="86">
        <v>-0.1937442421913147</v>
      </c>
      <c r="EV187" s="86">
        <v>-0.86244481801986694</v>
      </c>
      <c r="EW187" s="86">
        <v>62.8948974609375</v>
      </c>
      <c r="EX187" s="86">
        <v>61.445652008056641</v>
      </c>
      <c r="EY187" s="86">
        <v>60.831752777099609</v>
      </c>
      <c r="EZ187" s="86">
        <v>58.527736663818359</v>
      </c>
      <c r="FA187" s="86">
        <v>57.263328552246094</v>
      </c>
      <c r="FB187" s="86">
        <v>55.137939453125</v>
      </c>
      <c r="FC187" s="86">
        <v>57.145195007324219</v>
      </c>
      <c r="FD187" s="86">
        <v>62.418117523193359</v>
      </c>
      <c r="FE187" s="86">
        <v>67.918235778808594</v>
      </c>
      <c r="FF187" s="86">
        <v>72.298042297363281</v>
      </c>
      <c r="FG187" s="86">
        <v>74.898468017578125</v>
      </c>
      <c r="FH187" s="86">
        <v>77.373260498046875</v>
      </c>
      <c r="FI187" s="86">
        <v>79.472068786621094</v>
      </c>
      <c r="FJ187" s="86">
        <v>82.333221435546875</v>
      </c>
      <c r="FK187" s="86">
        <v>83.281150817871094</v>
      </c>
      <c r="FL187" s="86">
        <v>84.241363525390625</v>
      </c>
      <c r="FM187" s="86">
        <v>84.523300170898438</v>
      </c>
      <c r="FN187" s="86">
        <v>84.680534362792969</v>
      </c>
      <c r="FO187" s="86">
        <v>82.98284912109375</v>
      </c>
      <c r="FP187" s="86">
        <v>79.07012939453125</v>
      </c>
      <c r="FQ187" s="86">
        <v>75.994720458984375</v>
      </c>
      <c r="FR187" s="86">
        <v>72.844337463378906</v>
      </c>
      <c r="FS187" s="86">
        <v>71.029678344726563</v>
      </c>
      <c r="FT187" s="86">
        <v>69.666549682617188</v>
      </c>
      <c r="FU187" s="86">
        <v>0.36322608590126038</v>
      </c>
      <c r="FV187" s="86">
        <v>0.55471307039260864</v>
      </c>
      <c r="FW187" s="86">
        <v>0.35411545634269714</v>
      </c>
      <c r="FX187" s="86">
        <v>244</v>
      </c>
      <c r="FY187" s="86">
        <v>1</v>
      </c>
    </row>
    <row r="188" spans="1:181" x14ac:dyDescent="0.25">
      <c r="A188" t="s">
        <v>186</v>
      </c>
      <c r="B188" t="s">
        <v>236</v>
      </c>
      <c r="C188" t="s">
        <v>2</v>
      </c>
      <c r="D188" t="s">
        <v>203</v>
      </c>
      <c r="E188" t="s">
        <v>206</v>
      </c>
      <c r="F188" t="s">
        <v>185</v>
      </c>
      <c r="G188" t="s">
        <v>1</v>
      </c>
      <c r="H188" s="86">
        <v>1009</v>
      </c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86"/>
      <c r="BB188" s="86"/>
      <c r="BC188" s="86"/>
      <c r="BD188" s="86"/>
      <c r="BE188" s="86"/>
      <c r="BF188" s="86"/>
      <c r="BG188" s="86"/>
      <c r="BH188" s="86"/>
      <c r="BI188" s="86"/>
      <c r="BJ188" s="86"/>
      <c r="BK188" s="86"/>
      <c r="BL188" s="86"/>
      <c r="BM188" s="86"/>
      <c r="BN188" s="86"/>
      <c r="BO188" s="86"/>
      <c r="BP188" s="86"/>
      <c r="BQ188" s="86"/>
      <c r="BR188" s="86"/>
      <c r="BS188" s="86"/>
      <c r="BT188" s="86"/>
      <c r="BU188" s="86"/>
      <c r="BV188" s="86"/>
      <c r="BW188" s="86"/>
      <c r="BX188" s="86"/>
      <c r="BY188" s="86"/>
      <c r="BZ188" s="86"/>
      <c r="CA188" s="86"/>
      <c r="CB188" s="86"/>
      <c r="CC188" s="86"/>
      <c r="CD188" s="86"/>
      <c r="CE188" s="86"/>
      <c r="CF188" s="86"/>
      <c r="CG188" s="86"/>
      <c r="CH188" s="86"/>
      <c r="CI188" s="86"/>
      <c r="CJ188" s="86"/>
      <c r="CK188" s="86"/>
      <c r="CL188" s="86"/>
      <c r="CM188" s="86"/>
      <c r="CN188" s="86"/>
      <c r="CO188" s="86"/>
      <c r="CP188" s="86"/>
      <c r="CQ188" s="86"/>
      <c r="CR188" s="86"/>
      <c r="CS188" s="86"/>
      <c r="CT188" s="86"/>
      <c r="CU188" s="86"/>
      <c r="CV188" s="86"/>
      <c r="CW188" s="86"/>
      <c r="CX188" s="86"/>
      <c r="CY188" s="86"/>
      <c r="CZ188" s="86"/>
      <c r="DA188" s="86"/>
      <c r="DB188" s="86"/>
      <c r="DC188" s="86"/>
      <c r="DD188" s="86"/>
      <c r="DE188" s="86"/>
      <c r="DF188" s="86"/>
      <c r="DG188" s="86"/>
      <c r="DH188" s="86"/>
      <c r="DI188" s="86"/>
      <c r="DJ188" s="86"/>
      <c r="DK188" s="86"/>
      <c r="DL188" s="86"/>
      <c r="DM188" s="86"/>
      <c r="DN188" s="86"/>
      <c r="DO188" s="86"/>
      <c r="DP188" s="86"/>
      <c r="DQ188" s="86"/>
      <c r="DR188" s="86"/>
      <c r="DS188" s="86"/>
      <c r="DT188" s="86"/>
      <c r="DU188" s="86"/>
      <c r="DV188" s="86"/>
      <c r="DW188" s="86"/>
      <c r="DX188" s="86"/>
      <c r="DY188" s="86"/>
      <c r="DZ188" s="86"/>
      <c r="EA188" s="86"/>
      <c r="EB188" s="86"/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  <c r="EM188" s="86"/>
      <c r="EN188" s="86"/>
      <c r="EO188" s="86"/>
      <c r="EP188" s="86"/>
      <c r="EQ188" s="86"/>
      <c r="ER188" s="86"/>
      <c r="ES188" s="86"/>
      <c r="ET188" s="86"/>
      <c r="EU188" s="86"/>
      <c r="EV188" s="86"/>
      <c r="EW188" s="86"/>
      <c r="EX188" s="86"/>
      <c r="EY188" s="86"/>
      <c r="EZ188" s="86"/>
      <c r="FA188" s="86"/>
      <c r="FB188" s="86"/>
      <c r="FC188" s="86"/>
      <c r="FD188" s="86"/>
      <c r="FE188" s="86"/>
      <c r="FF188" s="86"/>
      <c r="FG188" s="86"/>
      <c r="FH188" s="86"/>
      <c r="FI188" s="86"/>
      <c r="FJ188" s="86"/>
      <c r="FK188" s="86"/>
      <c r="FL188" s="86"/>
      <c r="FM188" s="86"/>
      <c r="FN188" s="86"/>
      <c r="FO188" s="86"/>
      <c r="FP188" s="86"/>
      <c r="FQ188" s="86"/>
      <c r="FR188" s="86"/>
      <c r="FS188" s="86"/>
      <c r="FT188" s="86"/>
      <c r="FU188" s="86"/>
      <c r="FV188" s="86"/>
      <c r="FW188" s="86"/>
      <c r="FX188" s="86">
        <v>80</v>
      </c>
      <c r="FY188" s="86">
        <v>0</v>
      </c>
    </row>
    <row r="189" spans="1:181" x14ac:dyDescent="0.25">
      <c r="A189" t="s">
        <v>186</v>
      </c>
      <c r="B189" t="s">
        <v>236</v>
      </c>
      <c r="C189" t="s">
        <v>2</v>
      </c>
      <c r="D189" t="s">
        <v>203</v>
      </c>
      <c r="E189" t="s">
        <v>207</v>
      </c>
      <c r="F189" t="s">
        <v>1</v>
      </c>
      <c r="G189" t="s">
        <v>198</v>
      </c>
      <c r="H189" s="86">
        <v>26516</v>
      </c>
      <c r="I189" s="86">
        <v>49.303924560546875</v>
      </c>
      <c r="J189" s="86">
        <v>45.280685424804688</v>
      </c>
      <c r="K189" s="86">
        <v>40.956027984619141</v>
      </c>
      <c r="L189" s="86">
        <v>38.294071197509766</v>
      </c>
      <c r="M189" s="86">
        <v>37.050327301025391</v>
      </c>
      <c r="N189" s="86">
        <v>37.414573669433594</v>
      </c>
      <c r="O189" s="86">
        <v>39.532119750976563</v>
      </c>
      <c r="P189" s="86">
        <v>43.478912353515625</v>
      </c>
      <c r="Q189" s="86">
        <v>48.090286254882813</v>
      </c>
      <c r="R189" s="86">
        <v>51.915653228759766</v>
      </c>
      <c r="S189" s="86">
        <v>57.28936767578125</v>
      </c>
      <c r="T189" s="86">
        <v>62.168525695800781</v>
      </c>
      <c r="U189" s="86">
        <v>65.630668640136719</v>
      </c>
      <c r="V189" s="86">
        <v>71.207679748535156</v>
      </c>
      <c r="W189" s="86">
        <v>73.989044189453125</v>
      </c>
      <c r="X189" s="86">
        <v>76.306182861328125</v>
      </c>
      <c r="Y189" s="86">
        <v>77.867897033691406</v>
      </c>
      <c r="Z189" s="86">
        <v>77.559783935546875</v>
      </c>
      <c r="AA189" s="86">
        <v>79.201377868652344</v>
      </c>
      <c r="AB189" s="86">
        <v>78.09637451171875</v>
      </c>
      <c r="AC189" s="86">
        <v>78.5352783203125</v>
      </c>
      <c r="AD189" s="86">
        <v>77.246429443359375</v>
      </c>
      <c r="AE189" s="86">
        <v>68.653755187988281</v>
      </c>
      <c r="AF189" s="86">
        <v>59.475688934326172</v>
      </c>
      <c r="AG189" s="86">
        <v>-5.7211389541625977</v>
      </c>
      <c r="AH189" s="86">
        <v>-4.3132967948913574</v>
      </c>
      <c r="AI189" s="86">
        <v>-4.9022493362426758</v>
      </c>
      <c r="AJ189" s="86">
        <v>-4.5217747688293457</v>
      </c>
      <c r="AK189" s="86">
        <v>-4.1142973899841309</v>
      </c>
      <c r="AL189" s="86">
        <v>-2.8105924129486084</v>
      </c>
      <c r="AM189" s="86">
        <v>-3.2074844837188721</v>
      </c>
      <c r="AN189" s="86">
        <v>-3.04115891456604</v>
      </c>
      <c r="AO189" s="86">
        <v>-2.0759356021881104</v>
      </c>
      <c r="AP189" s="86">
        <v>-0.59419417381286621</v>
      </c>
      <c r="AQ189" s="86">
        <v>-0.78630900382995605</v>
      </c>
      <c r="AR189" s="86">
        <v>-1.6769949197769165</v>
      </c>
      <c r="AS189" s="86">
        <v>-2.9926841259002686</v>
      </c>
      <c r="AT189" s="86">
        <v>-2.4617569446563721</v>
      </c>
      <c r="AU189" s="86">
        <v>-3.6779162883758545</v>
      </c>
      <c r="AV189" s="86">
        <v>-2.6233196258544922</v>
      </c>
      <c r="AW189" s="86">
        <v>-0.81749683618545532</v>
      </c>
      <c r="AX189" s="86">
        <v>-2.9396865367889404</v>
      </c>
      <c r="AY189" s="86">
        <v>-2.8136284351348877</v>
      </c>
      <c r="AZ189" s="86">
        <v>-2.2489109039306641</v>
      </c>
      <c r="BA189" s="86">
        <v>1.7130963802337646</v>
      </c>
      <c r="BB189" s="86">
        <v>-1.9147970676422119</v>
      </c>
      <c r="BC189" s="86">
        <v>-5.0070843696594238</v>
      </c>
      <c r="BD189" s="86">
        <v>-4.6076722145080566</v>
      </c>
      <c r="BE189" s="86">
        <v>-4.3026833534240723</v>
      </c>
      <c r="BF189" s="86">
        <v>-2.9753708839416504</v>
      </c>
      <c r="BG189" s="86">
        <v>-3.6095058917999268</v>
      </c>
      <c r="BH189" s="86">
        <v>-3.2702670097351074</v>
      </c>
      <c r="BI189" s="86">
        <v>-2.9301068782806396</v>
      </c>
      <c r="BJ189" s="86">
        <v>-1.6609566211700439</v>
      </c>
      <c r="BK189" s="86">
        <v>-2.0117247104644775</v>
      </c>
      <c r="BL189" s="86">
        <v>-1.8042151927947998</v>
      </c>
      <c r="BM189" s="86">
        <v>-0.69348925352096558</v>
      </c>
      <c r="BN189" s="86">
        <v>0.77803492546081543</v>
      </c>
      <c r="BO189" s="86">
        <v>0.71137863397598267</v>
      </c>
      <c r="BP189" s="86">
        <v>-6.9285914301872253E-2</v>
      </c>
      <c r="BQ189" s="86">
        <v>-1.3287439346313477</v>
      </c>
      <c r="BR189" s="86">
        <v>-0.74597704410552979</v>
      </c>
      <c r="BS189" s="86">
        <v>-1.9664642810821533</v>
      </c>
      <c r="BT189" s="86">
        <v>-0.85947376489639282</v>
      </c>
      <c r="BU189" s="86">
        <v>0.90784323215484619</v>
      </c>
      <c r="BV189" s="86">
        <v>-1.2016617059707642</v>
      </c>
      <c r="BW189" s="86">
        <v>-1.0088950395584106</v>
      </c>
      <c r="BX189" s="86">
        <v>-0.55143582820892334</v>
      </c>
      <c r="BY189" s="86">
        <v>3.3970353603363037</v>
      </c>
      <c r="BZ189" s="86">
        <v>-0.24031980335712433</v>
      </c>
      <c r="CA189" s="86">
        <v>-3.3314905166625977</v>
      </c>
      <c r="CB189" s="86">
        <v>-2.9735827445983887</v>
      </c>
      <c r="CC189" s="86">
        <v>-3.3202650547027588</v>
      </c>
      <c r="CD189" s="86">
        <v>-2.0487277507781982</v>
      </c>
      <c r="CE189" s="86">
        <v>-2.7141556739807129</v>
      </c>
      <c r="CF189" s="86">
        <v>-2.4034767150878906</v>
      </c>
      <c r="CG189" s="86">
        <v>-2.1099402904510498</v>
      </c>
      <c r="CH189" s="86">
        <v>-0.86472225189208984</v>
      </c>
      <c r="CI189" s="86">
        <v>-1.1835449934005737</v>
      </c>
      <c r="CJ189" s="86">
        <v>-0.94751167297363281</v>
      </c>
      <c r="CK189" s="86">
        <v>0.26398882269859314</v>
      </c>
      <c r="CL189" s="86">
        <v>1.7284365892410278</v>
      </c>
      <c r="CM189" s="86">
        <v>1.7486724853515625</v>
      </c>
      <c r="CN189" s="86">
        <v>1.0442084074020386</v>
      </c>
      <c r="CO189" s="86">
        <v>-0.17630390822887421</v>
      </c>
      <c r="CP189" s="86">
        <v>0.44236686825752258</v>
      </c>
      <c r="CQ189" s="86">
        <v>-0.78111773729324341</v>
      </c>
      <c r="CR189" s="86">
        <v>0.36216047406196594</v>
      </c>
      <c r="CS189" s="86">
        <v>2.1028084754943848</v>
      </c>
      <c r="CT189" s="86">
        <v>2.0889625884592533E-3</v>
      </c>
      <c r="CU189" s="86">
        <v>0.24105788767337799</v>
      </c>
      <c r="CV189" s="86">
        <v>0.62423032522201538</v>
      </c>
      <c r="CW189" s="86">
        <v>4.563326358795166</v>
      </c>
      <c r="CX189" s="86">
        <v>0.91941803693771362</v>
      </c>
      <c r="CY189" s="86">
        <v>-2.1709794998168945</v>
      </c>
      <c r="CZ189" s="86">
        <v>-1.8418172597885132</v>
      </c>
      <c r="DA189" s="86">
        <v>-2.3378469944000244</v>
      </c>
      <c r="DB189" s="86">
        <v>-1.1220844984054565</v>
      </c>
      <c r="DC189" s="86">
        <v>-1.818805456161499</v>
      </c>
      <c r="DD189" s="86">
        <v>-1.5366864204406738</v>
      </c>
      <c r="DE189" s="86">
        <v>-1.28977370262146</v>
      </c>
      <c r="DF189" s="86">
        <v>-6.8487934768199921E-2</v>
      </c>
      <c r="DG189" s="86">
        <v>-0.35536530613899231</v>
      </c>
      <c r="DH189" s="86">
        <v>-9.0808160603046417E-2</v>
      </c>
      <c r="DI189" s="86">
        <v>1.2214668989181519</v>
      </c>
      <c r="DJ189" s="86">
        <v>2.6788382530212402</v>
      </c>
      <c r="DK189" s="86">
        <v>2.7859663963317871</v>
      </c>
      <c r="DL189" s="86">
        <v>2.1577026844024658</v>
      </c>
      <c r="DM189" s="86">
        <v>0.97613608837127686</v>
      </c>
      <c r="DN189" s="86">
        <v>1.6307107210159302</v>
      </c>
      <c r="DO189" s="86">
        <v>0.40422877669334412</v>
      </c>
      <c r="DP189" s="86">
        <v>1.5837947130203247</v>
      </c>
      <c r="DQ189" s="86">
        <v>3.2977738380432129</v>
      </c>
      <c r="DR189" s="86">
        <v>1.2058396339416504</v>
      </c>
      <c r="DS189" s="86">
        <v>1.4910107851028442</v>
      </c>
      <c r="DT189" s="86">
        <v>1.7998964786529541</v>
      </c>
      <c r="DU189" s="86">
        <v>5.7296171188354492</v>
      </c>
      <c r="DV189" s="86">
        <v>2.0791559219360352</v>
      </c>
      <c r="DW189" s="86">
        <v>-1.0104683637619019</v>
      </c>
      <c r="DX189" s="86">
        <v>-0.71005189418792725</v>
      </c>
      <c r="DY189" s="86">
        <v>-0.91939127445220947</v>
      </c>
      <c r="DZ189" s="86">
        <v>0.21584111452102661</v>
      </c>
      <c r="EA189" s="86">
        <v>-0.52606201171875</v>
      </c>
      <c r="EB189" s="86">
        <v>-0.28517889976501465</v>
      </c>
      <c r="EC189" s="86">
        <v>-0.10558339208364487</v>
      </c>
      <c r="ED189" s="86">
        <v>1.0811479091644287</v>
      </c>
      <c r="EE189" s="86">
        <v>0.84039461612701416</v>
      </c>
      <c r="EF189" s="86">
        <v>1.146135687828064</v>
      </c>
      <c r="EG189" s="86">
        <v>2.6039130687713623</v>
      </c>
      <c r="EH189" s="86">
        <v>4.0510673522949219</v>
      </c>
      <c r="EI189" s="86">
        <v>4.2836542129516602</v>
      </c>
      <c r="EJ189" s="86">
        <v>3.7654116153717041</v>
      </c>
      <c r="EK189" s="86">
        <v>2.6400763988494873</v>
      </c>
      <c r="EL189" s="86">
        <v>3.3464906215667725</v>
      </c>
      <c r="EM189" s="86">
        <v>2.1156809329986572</v>
      </c>
      <c r="EN189" s="86">
        <v>3.3476405143737793</v>
      </c>
      <c r="EO189" s="86">
        <v>5.0231137275695801</v>
      </c>
      <c r="EP189" s="86">
        <v>2.9438643455505371</v>
      </c>
      <c r="EQ189" s="86">
        <v>3.2957441806793213</v>
      </c>
      <c r="ER189" s="86">
        <v>3.4973716735839844</v>
      </c>
      <c r="ES189" s="86">
        <v>7.4135560989379883</v>
      </c>
      <c r="ET189" s="86">
        <v>3.7536330223083496</v>
      </c>
      <c r="EU189" s="86">
        <v>0.66512525081634521</v>
      </c>
      <c r="EV189" s="86">
        <v>0.92403757572174072</v>
      </c>
      <c r="EW189" s="86">
        <v>78.371124267578125</v>
      </c>
      <c r="EX189" s="86">
        <v>75.458366394042969</v>
      </c>
      <c r="EY189" s="86">
        <v>73.794265747070313</v>
      </c>
      <c r="EZ189" s="86">
        <v>72.197799682617188</v>
      </c>
      <c r="FA189" s="86">
        <v>71.20098876953125</v>
      </c>
      <c r="FB189" s="86">
        <v>69.907020568847656</v>
      </c>
      <c r="FC189" s="86">
        <v>69.297416687011719</v>
      </c>
      <c r="FD189" s="86">
        <v>70.804206848144531</v>
      </c>
      <c r="FE189" s="86">
        <v>75.700942993164063</v>
      </c>
      <c r="FF189" s="86">
        <v>80.548408508300781</v>
      </c>
      <c r="FG189" s="86">
        <v>85.287918090820313</v>
      </c>
      <c r="FH189" s="86">
        <v>89.1312255859375</v>
      </c>
      <c r="FI189" s="86">
        <v>92.870330810546875</v>
      </c>
      <c r="FJ189" s="86">
        <v>95.541023254394531</v>
      </c>
      <c r="FK189" s="86">
        <v>97.784622192382813</v>
      </c>
      <c r="FL189" s="86">
        <v>98.995635986328125</v>
      </c>
      <c r="FM189" s="86">
        <v>99.719688415527344</v>
      </c>
      <c r="FN189" s="86">
        <v>99.392066955566406</v>
      </c>
      <c r="FO189" s="86">
        <v>97.313934326171875</v>
      </c>
      <c r="FP189" s="86">
        <v>94.838592529296875</v>
      </c>
      <c r="FQ189" s="86">
        <v>91.323844909667969</v>
      </c>
      <c r="FR189" s="86">
        <v>86.726516723632813</v>
      </c>
      <c r="FS189" s="86">
        <v>82.925064086914063</v>
      </c>
      <c r="FT189" s="86">
        <v>80.622932434082031</v>
      </c>
      <c r="FU189" s="86">
        <v>1.0020008087158203</v>
      </c>
      <c r="FV189" s="86">
        <v>1.496949315071106</v>
      </c>
      <c r="FW189" s="86">
        <v>0.99226182699203491</v>
      </c>
      <c r="FX189" s="86">
        <v>2848</v>
      </c>
      <c r="FY189" s="86">
        <v>1</v>
      </c>
    </row>
    <row r="190" spans="1:181" x14ac:dyDescent="0.25">
      <c r="A190" t="s">
        <v>186</v>
      </c>
      <c r="B190" t="s">
        <v>236</v>
      </c>
      <c r="C190" t="s">
        <v>2</v>
      </c>
      <c r="D190" t="s">
        <v>203</v>
      </c>
      <c r="E190" t="s">
        <v>207</v>
      </c>
      <c r="F190" t="s">
        <v>1</v>
      </c>
      <c r="G190" t="s">
        <v>200</v>
      </c>
      <c r="H190" s="86">
        <v>5825</v>
      </c>
      <c r="I190" s="86">
        <v>9.4325895309448242</v>
      </c>
      <c r="J190" s="86">
        <v>8.500645637512207</v>
      </c>
      <c r="K190" s="86">
        <v>7.6088070869445801</v>
      </c>
      <c r="L190" s="86">
        <v>7.1819972991943359</v>
      </c>
      <c r="M190" s="86">
        <v>6.8800716400146484</v>
      </c>
      <c r="N190" s="86">
        <v>6.8366422653198242</v>
      </c>
      <c r="O190" s="86">
        <v>7.0054106712341309</v>
      </c>
      <c r="P190" s="86">
        <v>7.5751104354858398</v>
      </c>
      <c r="Q190" s="86">
        <v>8.357513427734375</v>
      </c>
      <c r="R190" s="86">
        <v>9.2555646896362305</v>
      </c>
      <c r="S190" s="86">
        <v>10.055461883544922</v>
      </c>
      <c r="T190" s="86">
        <v>11.277584075927734</v>
      </c>
      <c r="U190" s="86">
        <v>12.667242050170898</v>
      </c>
      <c r="V190" s="86">
        <v>13.786033630371094</v>
      </c>
      <c r="W190" s="86">
        <v>14.942276954650879</v>
      </c>
      <c r="X190" s="86">
        <v>15.454545974731445</v>
      </c>
      <c r="Y190" s="86">
        <v>15.79810905456543</v>
      </c>
      <c r="Z190" s="86">
        <v>16.548624038696289</v>
      </c>
      <c r="AA190" s="86">
        <v>16.283485412597656</v>
      </c>
      <c r="AB190" s="86">
        <v>15.590924263000488</v>
      </c>
      <c r="AC190" s="86">
        <v>15.427160263061523</v>
      </c>
      <c r="AD190" s="86">
        <v>15.157011985778809</v>
      </c>
      <c r="AE190" s="86">
        <v>13.728194236755371</v>
      </c>
      <c r="AF190" s="86">
        <v>11.845532417297363</v>
      </c>
      <c r="AG190" s="86">
        <v>-1.3515013456344604</v>
      </c>
      <c r="AH190" s="86">
        <v>-1.0442984104156494</v>
      </c>
      <c r="AI190" s="86">
        <v>-1.1651445627212524</v>
      </c>
      <c r="AJ190" s="86">
        <v>-0.7898862361907959</v>
      </c>
      <c r="AK190" s="86">
        <v>-0.74883800745010376</v>
      </c>
      <c r="AL190" s="86">
        <v>-0.68591797351837158</v>
      </c>
      <c r="AM190" s="86">
        <v>-0.95910924673080444</v>
      </c>
      <c r="AN190" s="86">
        <v>-0.81554716825485229</v>
      </c>
      <c r="AO190" s="86">
        <v>-0.82368004322052002</v>
      </c>
      <c r="AP190" s="86">
        <v>-0.84171432256698608</v>
      </c>
      <c r="AQ190" s="86">
        <v>-1.1260806322097778</v>
      </c>
      <c r="AR190" s="86">
        <v>-1.1680957078933716</v>
      </c>
      <c r="AS190" s="86">
        <v>-1.2040494680404663</v>
      </c>
      <c r="AT190" s="86">
        <v>-0.95948868989944458</v>
      </c>
      <c r="AU190" s="86">
        <v>-0.67700773477554321</v>
      </c>
      <c r="AV190" s="86">
        <v>-0.40962380170822144</v>
      </c>
      <c r="AW190" s="86">
        <v>-0.39148065447807312</v>
      </c>
      <c r="AX190" s="86">
        <v>0.21690812706947327</v>
      </c>
      <c r="AY190" s="86">
        <v>0.19986698031425476</v>
      </c>
      <c r="AZ190" s="86">
        <v>-0.13188214600086212</v>
      </c>
      <c r="BA190" s="86">
        <v>0.1168946772813797</v>
      </c>
      <c r="BB190" s="86">
        <v>-0.732391357421875</v>
      </c>
      <c r="BC190" s="86">
        <v>-1.2911418676376343</v>
      </c>
      <c r="BD190" s="86">
        <v>-1.3328920602798462</v>
      </c>
      <c r="BE190" s="86">
        <v>-0.95191192626953125</v>
      </c>
      <c r="BF190" s="86">
        <v>-0.66045421361923218</v>
      </c>
      <c r="BG190" s="86">
        <v>-0.79892289638519287</v>
      </c>
      <c r="BH190" s="86">
        <v>-0.44366258382797241</v>
      </c>
      <c r="BI190" s="86">
        <v>-0.40765297412872314</v>
      </c>
      <c r="BJ190" s="86">
        <v>-0.34414640069007874</v>
      </c>
      <c r="BK190" s="86">
        <v>-0.60494732856750488</v>
      </c>
      <c r="BL190" s="86">
        <v>-0.4490678608417511</v>
      </c>
      <c r="BM190" s="86">
        <v>-0.4489874541759491</v>
      </c>
      <c r="BN190" s="86">
        <v>-0.4731546938419342</v>
      </c>
      <c r="BO190" s="86">
        <v>-0.73410284519195557</v>
      </c>
      <c r="BP190" s="86">
        <v>-0.77091223001480103</v>
      </c>
      <c r="BQ190" s="86">
        <v>-0.79147946834564209</v>
      </c>
      <c r="BR190" s="86">
        <v>-0.52594512701034546</v>
      </c>
      <c r="BS190" s="86">
        <v>-0.22644300758838654</v>
      </c>
      <c r="BT190" s="86">
        <v>3.1600426882505417E-2</v>
      </c>
      <c r="BU190" s="86">
        <v>4.959183931350708E-2</v>
      </c>
      <c r="BV190" s="86">
        <v>0.66403698921203613</v>
      </c>
      <c r="BW190" s="86">
        <v>0.64518755674362183</v>
      </c>
      <c r="BX190" s="86">
        <v>0.31982868909835815</v>
      </c>
      <c r="BY190" s="86">
        <v>0.5721551775932312</v>
      </c>
      <c r="BZ190" s="86">
        <v>-0.26209160685539246</v>
      </c>
      <c r="CA190" s="86">
        <v>-0.81061774492263794</v>
      </c>
      <c r="CB190" s="86">
        <v>-0.88257426023483276</v>
      </c>
      <c r="CC190" s="86">
        <v>-0.67515754699707031</v>
      </c>
      <c r="CD190" s="86">
        <v>-0.39460495114326477</v>
      </c>
      <c r="CE190" s="86">
        <v>-0.54527884721755981</v>
      </c>
      <c r="CF190" s="86">
        <v>-0.20386913418769836</v>
      </c>
      <c r="CG190" s="86">
        <v>-0.17134927213191986</v>
      </c>
      <c r="CH190" s="86">
        <v>-0.10743643343448639</v>
      </c>
      <c r="CI190" s="86">
        <v>-0.35965585708618164</v>
      </c>
      <c r="CJ190" s="86">
        <v>-0.19524537026882172</v>
      </c>
      <c r="CK190" s="86">
        <v>-0.18947654962539673</v>
      </c>
      <c r="CL190" s="86">
        <v>-0.21789142489433289</v>
      </c>
      <c r="CM190" s="86">
        <v>-0.46262019872665405</v>
      </c>
      <c r="CN190" s="86">
        <v>-0.4958241879940033</v>
      </c>
      <c r="CO190" s="86">
        <v>-0.50573474168777466</v>
      </c>
      <c r="CP190" s="86">
        <v>-0.22567418217658997</v>
      </c>
      <c r="CQ190" s="86">
        <v>8.5616752505302429E-2</v>
      </c>
      <c r="CR190" s="86">
        <v>0.33719098567962646</v>
      </c>
      <c r="CS190" s="86">
        <v>0.35507729649543762</v>
      </c>
      <c r="CT190" s="86">
        <v>0.9737170934677124</v>
      </c>
      <c r="CU190" s="86">
        <v>0.95361518859863281</v>
      </c>
      <c r="CV190" s="86">
        <v>0.63268226385116577</v>
      </c>
      <c r="CW190" s="86">
        <v>0.88746720552444458</v>
      </c>
      <c r="CX190" s="86">
        <v>6.3636548817157745E-2</v>
      </c>
      <c r="CY190" s="86">
        <v>-0.4778081476688385</v>
      </c>
      <c r="CZ190" s="86">
        <v>-0.57068550586700439</v>
      </c>
      <c r="DA190" s="86">
        <v>-0.39840316772460938</v>
      </c>
      <c r="DB190" s="86">
        <v>-0.12875567376613617</v>
      </c>
      <c r="DC190" s="86">
        <v>-0.29163479804992676</v>
      </c>
      <c r="DD190" s="86">
        <v>3.5924308001995087E-2</v>
      </c>
      <c r="DE190" s="86">
        <v>6.495443731546402E-2</v>
      </c>
      <c r="DF190" s="86">
        <v>0.12927351891994476</v>
      </c>
      <c r="DG190" s="86">
        <v>-0.114364393055439</v>
      </c>
      <c r="DH190" s="86">
        <v>5.8577109128236771E-2</v>
      </c>
      <c r="DI190" s="86">
        <v>7.0034369826316833E-2</v>
      </c>
      <c r="DJ190" s="86">
        <v>3.7371847778558731E-2</v>
      </c>
      <c r="DK190" s="86">
        <v>-0.19113756716251373</v>
      </c>
      <c r="DL190" s="86">
        <v>-0.22073613107204437</v>
      </c>
      <c r="DM190" s="86">
        <v>-0.21999001502990723</v>
      </c>
      <c r="DN190" s="86">
        <v>7.4596777558326721E-2</v>
      </c>
      <c r="DO190" s="86">
        <v>0.3976764976978302</v>
      </c>
      <c r="DP190" s="86">
        <v>0.64278155565261841</v>
      </c>
      <c r="DQ190" s="86">
        <v>0.66056275367736816</v>
      </c>
      <c r="DR190" s="86">
        <v>1.2833971977233887</v>
      </c>
      <c r="DS190" s="86">
        <v>1.2620428800582886</v>
      </c>
      <c r="DT190" s="86">
        <v>0.94553583860397339</v>
      </c>
      <c r="DU190" s="86">
        <v>1.2027792930603027</v>
      </c>
      <c r="DV190" s="86">
        <v>0.38936471939086914</v>
      </c>
      <c r="DW190" s="86">
        <v>-0.14499856531620026</v>
      </c>
      <c r="DX190" s="86">
        <v>-0.25879675149917603</v>
      </c>
      <c r="DY190" s="86">
        <v>1.1862302199006081E-3</v>
      </c>
      <c r="DZ190" s="86">
        <v>0.2550884485244751</v>
      </c>
      <c r="EA190" s="86">
        <v>7.45868980884552E-2</v>
      </c>
      <c r="EB190" s="86">
        <v>0.38214793801307678</v>
      </c>
      <c r="EC190" s="86">
        <v>0.40613946318626404</v>
      </c>
      <c r="ED190" s="86">
        <v>0.4710451066493988</v>
      </c>
      <c r="EE190" s="86">
        <v>0.23979751765727997</v>
      </c>
      <c r="EF190" s="86">
        <v>0.42505645751953125</v>
      </c>
      <c r="EG190" s="86">
        <v>0.44472691416740417</v>
      </c>
      <c r="EH190" s="86">
        <v>0.40593147277832031</v>
      </c>
      <c r="EI190" s="86">
        <v>0.20084021985530853</v>
      </c>
      <c r="EJ190" s="86">
        <v>0.17644733190536499</v>
      </c>
      <c r="EK190" s="86">
        <v>0.1925799697637558</v>
      </c>
      <c r="EL190" s="86">
        <v>0.50814032554626465</v>
      </c>
      <c r="EM190" s="86">
        <v>0.84824120998382568</v>
      </c>
      <c r="EN190" s="86">
        <v>1.0840058326721191</v>
      </c>
      <c r="EO190" s="86">
        <v>1.101635217666626</v>
      </c>
      <c r="EP190" s="86">
        <v>1.7305260896682739</v>
      </c>
      <c r="EQ190" s="86">
        <v>1.7073633670806885</v>
      </c>
      <c r="ER190" s="86">
        <v>1.3972467184066772</v>
      </c>
      <c r="ES190" s="86">
        <v>1.6580396890640259</v>
      </c>
      <c r="ET190" s="86">
        <v>0.8596644401550293</v>
      </c>
      <c r="EU190" s="86">
        <v>0.33552560210227966</v>
      </c>
      <c r="EV190" s="86">
        <v>0.1915210634469986</v>
      </c>
      <c r="EW190" s="86">
        <v>80.781356811523438</v>
      </c>
      <c r="EX190" s="86">
        <v>77.189552307128906</v>
      </c>
      <c r="EY190" s="86">
        <v>75.546798706054688</v>
      </c>
      <c r="EZ190" s="86">
        <v>74.064826965332031</v>
      </c>
      <c r="FA190" s="86">
        <v>72.800140380859375</v>
      </c>
      <c r="FB190" s="86">
        <v>71.460540771484375</v>
      </c>
      <c r="FC190" s="86">
        <v>70.806694030761719</v>
      </c>
      <c r="FD190" s="86">
        <v>72.178512573242188</v>
      </c>
      <c r="FE190" s="86">
        <v>76.379356384277344</v>
      </c>
      <c r="FF190" s="86">
        <v>81.252166748046875</v>
      </c>
      <c r="FG190" s="86">
        <v>85.55255126953125</v>
      </c>
      <c r="FH190" s="86">
        <v>89.410484313964844</v>
      </c>
      <c r="FI190" s="86">
        <v>93.058197021484375</v>
      </c>
      <c r="FJ190" s="86">
        <v>95.792678833007813</v>
      </c>
      <c r="FK190" s="86">
        <v>98.080970764160156</v>
      </c>
      <c r="FL190" s="86">
        <v>99.415786743164063</v>
      </c>
      <c r="FM190" s="86">
        <v>100.12859344482422</v>
      </c>
      <c r="FN190" s="86">
        <v>100.26038360595703</v>
      </c>
      <c r="FO190" s="86">
        <v>98.701324462890625</v>
      </c>
      <c r="FP190" s="86">
        <v>96.469581604003906</v>
      </c>
      <c r="FQ190" s="86">
        <v>93.409339904785156</v>
      </c>
      <c r="FR190" s="86">
        <v>88.969429016113281</v>
      </c>
      <c r="FS190" s="86">
        <v>85.336204528808594</v>
      </c>
      <c r="FT190" s="86">
        <v>82.738868713378906</v>
      </c>
      <c r="FU190" s="86">
        <v>0.26196342706680298</v>
      </c>
      <c r="FV190" s="86">
        <v>0.38254669308662415</v>
      </c>
      <c r="FW190" s="86">
        <v>0.26619881391525269</v>
      </c>
      <c r="FX190" s="86">
        <v>1126</v>
      </c>
      <c r="FY190" s="86">
        <v>1</v>
      </c>
    </row>
    <row r="191" spans="1:181" x14ac:dyDescent="0.25">
      <c r="A191" t="s">
        <v>186</v>
      </c>
      <c r="B191" t="s">
        <v>236</v>
      </c>
      <c r="C191" t="s">
        <v>2</v>
      </c>
      <c r="D191" t="s">
        <v>203</v>
      </c>
      <c r="E191" t="s">
        <v>207</v>
      </c>
      <c r="F191" t="s">
        <v>1</v>
      </c>
      <c r="G191" t="s">
        <v>1</v>
      </c>
      <c r="H191" s="86">
        <v>32341</v>
      </c>
      <c r="I191" s="86">
        <v>58.73651123046875</v>
      </c>
      <c r="J191" s="86">
        <v>53.781330108642578</v>
      </c>
      <c r="K191" s="86">
        <v>48.564834594726563</v>
      </c>
      <c r="L191" s="86">
        <v>45.476070404052734</v>
      </c>
      <c r="M191" s="86">
        <v>43.930400848388672</v>
      </c>
      <c r="N191" s="86">
        <v>44.251216888427734</v>
      </c>
      <c r="O191" s="86">
        <v>46.537532806396484</v>
      </c>
      <c r="P191" s="86">
        <v>51.054023742675781</v>
      </c>
      <c r="Q191" s="86">
        <v>56.447799682617188</v>
      </c>
      <c r="R191" s="86">
        <v>61.171218872070313</v>
      </c>
      <c r="S191" s="86">
        <v>67.344833374023438</v>
      </c>
      <c r="T191" s="86">
        <v>73.44610595703125</v>
      </c>
      <c r="U191" s="86">
        <v>78.297904968261719</v>
      </c>
      <c r="V191" s="86">
        <v>84.99371337890625</v>
      </c>
      <c r="W191" s="86">
        <v>88.931327819824219</v>
      </c>
      <c r="X191" s="86">
        <v>91.760726928710938</v>
      </c>
      <c r="Y191" s="86">
        <v>93.666007995605469</v>
      </c>
      <c r="Z191" s="86">
        <v>94.108413696289063</v>
      </c>
      <c r="AA191" s="86">
        <v>95.48486328125</v>
      </c>
      <c r="AB191" s="86">
        <v>93.687301635742188</v>
      </c>
      <c r="AC191" s="86">
        <v>93.962432861328125</v>
      </c>
      <c r="AD191" s="86">
        <v>92.4034423828125</v>
      </c>
      <c r="AE191" s="86">
        <v>82.381950378417969</v>
      </c>
      <c r="AF191" s="86">
        <v>71.321220397949219</v>
      </c>
      <c r="AG191" s="86">
        <v>-6.4897432327270508</v>
      </c>
      <c r="AH191" s="86">
        <v>-4.7992558479309082</v>
      </c>
      <c r="AI191" s="86">
        <v>-5.5336346626281738</v>
      </c>
      <c r="AJ191" s="86">
        <v>-4.805208683013916</v>
      </c>
      <c r="AK191" s="86">
        <v>-4.367180347442627</v>
      </c>
      <c r="AL191" s="86">
        <v>-3.0021960735321045</v>
      </c>
      <c r="AM191" s="86">
        <v>-3.654047966003418</v>
      </c>
      <c r="AN191" s="86">
        <v>-3.3263626098632813</v>
      </c>
      <c r="AO191" s="86">
        <v>-2.3498351573944092</v>
      </c>
      <c r="AP191" s="86">
        <v>-0.8944014310836792</v>
      </c>
      <c r="AQ191" s="86">
        <v>-1.3343123197555542</v>
      </c>
      <c r="AR191" s="86">
        <v>-2.2546312808990479</v>
      </c>
      <c r="AS191" s="86">
        <v>-3.58370041847229</v>
      </c>
      <c r="AT191" s="86">
        <v>-2.7787067890167236</v>
      </c>
      <c r="AU191" s="86">
        <v>-3.6910040378570557</v>
      </c>
      <c r="AV191" s="86">
        <v>-2.3781187534332275</v>
      </c>
      <c r="AW191" s="86">
        <v>-0.55633586645126343</v>
      </c>
      <c r="AX191" s="86">
        <v>-2.0617592334747314</v>
      </c>
      <c r="AY191" s="86">
        <v>-1.9516335725784302</v>
      </c>
      <c r="AZ191" s="86">
        <v>-1.716217041015625</v>
      </c>
      <c r="BA191" s="86">
        <v>2.4982366561889648</v>
      </c>
      <c r="BB191" s="86">
        <v>-1.9608263969421387</v>
      </c>
      <c r="BC191" s="86">
        <v>-5.5992116928100586</v>
      </c>
      <c r="BD191" s="86">
        <v>-5.2814593315124512</v>
      </c>
      <c r="BE191" s="86">
        <v>-5.0160784721374512</v>
      </c>
      <c r="BF191" s="86">
        <v>-3.4073572158813477</v>
      </c>
      <c r="BG191" s="86">
        <v>-4.1900186538696289</v>
      </c>
      <c r="BH191" s="86">
        <v>-3.5066936016082764</v>
      </c>
      <c r="BI191" s="86">
        <v>-3.1348190307617188</v>
      </c>
      <c r="BJ191" s="86">
        <v>-1.8028335571289063</v>
      </c>
      <c r="BK191" s="86">
        <v>-2.4069423675537109</v>
      </c>
      <c r="BL191" s="86">
        <v>-2.0362708568572998</v>
      </c>
      <c r="BM191" s="86">
        <v>-0.917510986328125</v>
      </c>
      <c r="BN191" s="86">
        <v>0.52646052837371826</v>
      </c>
      <c r="BO191" s="86">
        <v>0.21382036805152893</v>
      </c>
      <c r="BP191" s="86">
        <v>-0.59858697652816772</v>
      </c>
      <c r="BQ191" s="86">
        <v>-1.8693751096725464</v>
      </c>
      <c r="BR191" s="86">
        <v>-1.0090005397796631</v>
      </c>
      <c r="BS191" s="86">
        <v>-1.921236515045166</v>
      </c>
      <c r="BT191" s="86">
        <v>-0.5599244236946106</v>
      </c>
      <c r="BU191" s="86">
        <v>1.224490761756897</v>
      </c>
      <c r="BV191" s="86">
        <v>-0.26714101433753967</v>
      </c>
      <c r="BW191" s="86">
        <v>-9.2770084738731384E-2</v>
      </c>
      <c r="BX191" s="86">
        <v>4.0332052856683731E-2</v>
      </c>
      <c r="BY191" s="86">
        <v>4.2426314353942871</v>
      </c>
      <c r="BZ191" s="86">
        <v>-0.22155767679214478</v>
      </c>
      <c r="CA191" s="86">
        <v>-3.8560771942138672</v>
      </c>
      <c r="CB191" s="86">
        <v>-3.5864565372467041</v>
      </c>
      <c r="CC191" s="86">
        <v>-3.9954226016998291</v>
      </c>
      <c r="CD191" s="86">
        <v>-2.4433326721191406</v>
      </c>
      <c r="CE191" s="86">
        <v>-3.2594344615936279</v>
      </c>
      <c r="CF191" s="86">
        <v>-2.6073458194732666</v>
      </c>
      <c r="CG191" s="86">
        <v>-2.2812895774841309</v>
      </c>
      <c r="CH191" s="86">
        <v>-0.97215867042541504</v>
      </c>
      <c r="CI191" s="86">
        <v>-1.5432008504867554</v>
      </c>
      <c r="CJ191" s="86">
        <v>-1.1427570581436157</v>
      </c>
      <c r="CK191" s="86">
        <v>7.4512273073196411E-2</v>
      </c>
      <c r="CL191" s="86">
        <v>1.5105452537536621</v>
      </c>
      <c r="CM191" s="86">
        <v>1.2860523462295532</v>
      </c>
      <c r="CN191" s="86">
        <v>0.54838424921035767</v>
      </c>
      <c r="CO191" s="86">
        <v>-0.68203860521316528</v>
      </c>
      <c r="CP191" s="86">
        <v>0.21669268608093262</v>
      </c>
      <c r="CQ191" s="86">
        <v>-0.69550096988677979</v>
      </c>
      <c r="CR191" s="86">
        <v>0.69935148954391479</v>
      </c>
      <c r="CS191" s="86">
        <v>2.4578857421875</v>
      </c>
      <c r="CT191" s="86">
        <v>0.97580605745315552</v>
      </c>
      <c r="CU191" s="86">
        <v>1.1946730613708496</v>
      </c>
      <c r="CV191" s="86">
        <v>1.2569125890731812</v>
      </c>
      <c r="CW191" s="86">
        <v>5.4507937431335449</v>
      </c>
      <c r="CX191" s="86">
        <v>0.98305457830429077</v>
      </c>
      <c r="CY191" s="86">
        <v>-2.6487874984741211</v>
      </c>
      <c r="CZ191" s="86">
        <v>-2.4125027656555176</v>
      </c>
      <c r="DA191" s="86">
        <v>-2.974766731262207</v>
      </c>
      <c r="DB191" s="86">
        <v>-1.479308009147644</v>
      </c>
      <c r="DC191" s="86">
        <v>-2.3288500308990479</v>
      </c>
      <c r="DD191" s="86">
        <v>-1.7079981565475464</v>
      </c>
      <c r="DE191" s="86">
        <v>-1.4277600049972534</v>
      </c>
      <c r="DF191" s="86">
        <v>-0.14148382842540741</v>
      </c>
      <c r="DG191" s="86">
        <v>-0.67945927381515503</v>
      </c>
      <c r="DH191" s="86">
        <v>-0.2492433488368988</v>
      </c>
      <c r="DI191" s="86">
        <v>1.0665355920791626</v>
      </c>
      <c r="DJ191" s="86">
        <v>2.4946298599243164</v>
      </c>
      <c r="DK191" s="86">
        <v>2.3582842350006104</v>
      </c>
      <c r="DL191" s="86">
        <v>1.6953555345535278</v>
      </c>
      <c r="DM191" s="86">
        <v>0.50529789924621582</v>
      </c>
      <c r="DN191" s="86">
        <v>1.4423859119415283</v>
      </c>
      <c r="DO191" s="86">
        <v>0.53023457527160645</v>
      </c>
      <c r="DP191" s="86">
        <v>1.9586273431777954</v>
      </c>
      <c r="DQ191" s="86">
        <v>3.6912808418273926</v>
      </c>
      <c r="DR191" s="86">
        <v>2.2187530994415283</v>
      </c>
      <c r="DS191" s="86">
        <v>2.4821162223815918</v>
      </c>
      <c r="DT191" s="86">
        <v>2.4734930992126465</v>
      </c>
      <c r="DU191" s="86">
        <v>6.6589560508728027</v>
      </c>
      <c r="DV191" s="86">
        <v>2.1876668930053711</v>
      </c>
      <c r="DW191" s="86">
        <v>-1.4414979219436646</v>
      </c>
      <c r="DX191" s="86">
        <v>-1.2385489940643311</v>
      </c>
      <c r="DY191" s="86">
        <v>-1.5011018514633179</v>
      </c>
      <c r="DZ191" s="86">
        <v>-8.7409570813179016E-2</v>
      </c>
      <c r="EA191" s="86">
        <v>-0.98523408174514771</v>
      </c>
      <c r="EB191" s="86">
        <v>-0.40948283672332764</v>
      </c>
      <c r="EC191" s="86">
        <v>-0.19539892673492432</v>
      </c>
      <c r="ED191" s="86">
        <v>1.0578787326812744</v>
      </c>
      <c r="EE191" s="86">
        <v>0.567646324634552</v>
      </c>
      <c r="EF191" s="86">
        <v>1.0408484935760498</v>
      </c>
      <c r="EG191" s="86">
        <v>2.4988596439361572</v>
      </c>
      <c r="EH191" s="86">
        <v>3.915492057800293</v>
      </c>
      <c r="EI191" s="86">
        <v>3.9064168930053711</v>
      </c>
      <c r="EJ191" s="86">
        <v>3.3513998985290527</v>
      </c>
      <c r="EK191" s="86">
        <v>2.219623327255249</v>
      </c>
      <c r="EL191" s="86">
        <v>3.2120921611785889</v>
      </c>
      <c r="EM191" s="86">
        <v>2.3000020980834961</v>
      </c>
      <c r="EN191" s="86">
        <v>3.7768218517303467</v>
      </c>
      <c r="EO191" s="86">
        <v>5.4721074104309082</v>
      </c>
      <c r="EP191" s="86">
        <v>4.013371467590332</v>
      </c>
      <c r="EQ191" s="86">
        <v>4.3409795761108398</v>
      </c>
      <c r="ER191" s="86">
        <v>4.2300419807434082</v>
      </c>
      <c r="ES191" s="86">
        <v>8.403350830078125</v>
      </c>
      <c r="ET191" s="86">
        <v>3.9269356727600098</v>
      </c>
      <c r="EU191" s="86">
        <v>0.30163654685020447</v>
      </c>
      <c r="EV191" s="86">
        <v>0.45645377039909363</v>
      </c>
      <c r="EW191" s="86">
        <v>78.759475708007813</v>
      </c>
      <c r="EX191" s="86">
        <v>75.732254028320313</v>
      </c>
      <c r="EY191" s="86">
        <v>74.07000732421875</v>
      </c>
      <c r="EZ191" s="86">
        <v>72.484588623046875</v>
      </c>
      <c r="FA191" s="86">
        <v>71.444999694824219</v>
      </c>
      <c r="FB191" s="86">
        <v>70.14556884765625</v>
      </c>
      <c r="FC191" s="86">
        <v>69.528610229492188</v>
      </c>
      <c r="FD191" s="86">
        <v>71.008796691894531</v>
      </c>
      <c r="FE191" s="86">
        <v>75.803802490234375</v>
      </c>
      <c r="FF191" s="86">
        <v>80.66015625</v>
      </c>
      <c r="FG191" s="86">
        <v>85.330055236816406</v>
      </c>
      <c r="FH191" s="86">
        <v>89.17633056640625</v>
      </c>
      <c r="FI191" s="86">
        <v>92.901664733886719</v>
      </c>
      <c r="FJ191" s="86">
        <v>95.582611083984375</v>
      </c>
      <c r="FK191" s="86">
        <v>97.833740234375</v>
      </c>
      <c r="FL191" s="86">
        <v>99.065383911132813</v>
      </c>
      <c r="FM191" s="86">
        <v>99.788925170898438</v>
      </c>
      <c r="FN191" s="86">
        <v>99.537277221679688</v>
      </c>
      <c r="FO191" s="86">
        <v>97.539497375488281</v>
      </c>
      <c r="FP191" s="86">
        <v>95.1025390625</v>
      </c>
      <c r="FQ191" s="86">
        <v>91.666427612304688</v>
      </c>
      <c r="FR191" s="86">
        <v>87.096817016601563</v>
      </c>
      <c r="FS191" s="86">
        <v>83.327888488769531</v>
      </c>
      <c r="FT191" s="86">
        <v>80.979240417480469</v>
      </c>
      <c r="FU191" s="86">
        <v>1.0356787443161011</v>
      </c>
      <c r="FV191" s="86">
        <v>1.5450563430786133</v>
      </c>
      <c r="FW191" s="86">
        <v>1.0273486375808716</v>
      </c>
      <c r="FX191" s="86">
        <v>3974</v>
      </c>
      <c r="FY191" s="86">
        <v>1</v>
      </c>
    </row>
    <row r="192" spans="1:181" x14ac:dyDescent="0.25">
      <c r="A192" t="s">
        <v>186</v>
      </c>
      <c r="B192" t="s">
        <v>236</v>
      </c>
      <c r="C192" t="s">
        <v>2</v>
      </c>
      <c r="D192" t="s">
        <v>203</v>
      </c>
      <c r="E192" t="s">
        <v>207</v>
      </c>
      <c r="F192" t="s">
        <v>178</v>
      </c>
      <c r="G192" t="s">
        <v>1</v>
      </c>
      <c r="H192" s="86">
        <v>17832</v>
      </c>
      <c r="I192" s="86">
        <v>30.181735992431641</v>
      </c>
      <c r="J192" s="86">
        <v>27.326101303100586</v>
      </c>
      <c r="K192" s="86">
        <v>24.263355255126953</v>
      </c>
      <c r="L192" s="86">
        <v>22.380990982055664</v>
      </c>
      <c r="M192" s="86">
        <v>21.201738357543945</v>
      </c>
      <c r="N192" s="86">
        <v>21.206031799316406</v>
      </c>
      <c r="O192" s="86">
        <v>22.39869499206543</v>
      </c>
      <c r="P192" s="86">
        <v>24.655355453491211</v>
      </c>
      <c r="Q192" s="86">
        <v>27.168291091918945</v>
      </c>
      <c r="R192" s="86">
        <v>29.571504592895508</v>
      </c>
      <c r="S192" s="86">
        <v>32.758876800537109</v>
      </c>
      <c r="T192" s="86">
        <v>36.223739624023438</v>
      </c>
      <c r="U192" s="86">
        <v>38.608856201171875</v>
      </c>
      <c r="V192" s="86">
        <v>41.672771453857422</v>
      </c>
      <c r="W192" s="86">
        <v>43.594749450683594</v>
      </c>
      <c r="X192" s="86">
        <v>44.705154418945313</v>
      </c>
      <c r="Y192" s="86">
        <v>45.550884246826172</v>
      </c>
      <c r="Z192" s="86">
        <v>45.278881072998047</v>
      </c>
      <c r="AA192" s="86">
        <v>46.376144409179688</v>
      </c>
      <c r="AB192" s="86">
        <v>44.810070037841797</v>
      </c>
      <c r="AC192" s="86">
        <v>45.270332336425781</v>
      </c>
      <c r="AD192" s="86">
        <v>44.784313201904297</v>
      </c>
      <c r="AE192" s="86">
        <v>41.119194030761719</v>
      </c>
      <c r="AF192" s="86">
        <v>35.575607299804688</v>
      </c>
      <c r="AG192" s="86">
        <v>-2.2028424739837646</v>
      </c>
      <c r="AH192" s="86">
        <v>-1.7915856838226318</v>
      </c>
      <c r="AI192" s="86">
        <v>-2.3427400588989258</v>
      </c>
      <c r="AJ192" s="86">
        <v>-1.9168204069137573</v>
      </c>
      <c r="AK192" s="86">
        <v>-1.5624778270721436</v>
      </c>
      <c r="AL192" s="86">
        <v>-1.0423725843429565</v>
      </c>
      <c r="AM192" s="86">
        <v>-0.89522463083267212</v>
      </c>
      <c r="AN192" s="86">
        <v>-0.89661473035812378</v>
      </c>
      <c r="AO192" s="86">
        <v>-1.3435110449790955E-2</v>
      </c>
      <c r="AP192" s="86">
        <v>-0.15599192678928375</v>
      </c>
      <c r="AQ192" s="86">
        <v>-0.11874877661466599</v>
      </c>
      <c r="AR192" s="86">
        <v>-0.19604595005512238</v>
      </c>
      <c r="AS192" s="86">
        <v>-0.63669818639755249</v>
      </c>
      <c r="AT192" s="86">
        <v>-5.6800652295351028E-2</v>
      </c>
      <c r="AU192" s="86">
        <v>-0.31474187970161438</v>
      </c>
      <c r="AV192" s="86">
        <v>-0.54179936647415161</v>
      </c>
      <c r="AW192" s="86">
        <v>0.64556914567947388</v>
      </c>
      <c r="AX192" s="86">
        <v>-0.40705353021621704</v>
      </c>
      <c r="AY192" s="86">
        <v>0.21619290113449097</v>
      </c>
      <c r="AZ192" s="86">
        <v>-1.2493574619293213</v>
      </c>
      <c r="BA192" s="86">
        <v>-5.7082157582044601E-2</v>
      </c>
      <c r="BB192" s="86">
        <v>-2.1538991928100586</v>
      </c>
      <c r="BC192" s="86">
        <v>-2.994558572769165</v>
      </c>
      <c r="BD192" s="86">
        <v>-2.9888591766357422</v>
      </c>
      <c r="BE192" s="86">
        <v>-1.334084153175354</v>
      </c>
      <c r="BF192" s="86">
        <v>-0.95430982112884521</v>
      </c>
      <c r="BG192" s="86">
        <v>-1.5752023458480835</v>
      </c>
      <c r="BH192" s="86">
        <v>-1.2134732007980347</v>
      </c>
      <c r="BI192" s="86">
        <v>-0.8991854190826416</v>
      </c>
      <c r="BJ192" s="86">
        <v>-0.40735155344009399</v>
      </c>
      <c r="BK192" s="86">
        <v>-0.23765729367733002</v>
      </c>
      <c r="BL192" s="86">
        <v>-0.21791115403175354</v>
      </c>
      <c r="BM192" s="86">
        <v>0.68349367380142212</v>
      </c>
      <c r="BN192" s="86">
        <v>0.59618145227432251</v>
      </c>
      <c r="BO192" s="86">
        <v>0.68731057643890381</v>
      </c>
      <c r="BP192" s="86">
        <v>0.68292254209518433</v>
      </c>
      <c r="BQ192" s="86">
        <v>0.29808503389358521</v>
      </c>
      <c r="BR192" s="86">
        <v>0.92404890060424805</v>
      </c>
      <c r="BS192" s="86">
        <v>0.72082728147506714</v>
      </c>
      <c r="BT192" s="86">
        <v>0.50654071569442749</v>
      </c>
      <c r="BU192" s="86">
        <v>1.6858977079391479</v>
      </c>
      <c r="BV192" s="86">
        <v>0.62235552072525024</v>
      </c>
      <c r="BW192" s="86">
        <v>1.2551870346069336</v>
      </c>
      <c r="BX192" s="86">
        <v>-0.22754298150539398</v>
      </c>
      <c r="BY192" s="86">
        <v>0.95363974571228027</v>
      </c>
      <c r="BZ192" s="86">
        <v>-1.1492071151733398</v>
      </c>
      <c r="CA192" s="86">
        <v>-2.0189220905303955</v>
      </c>
      <c r="CB192" s="86">
        <v>-2.0751159191131592</v>
      </c>
      <c r="CC192" s="86">
        <v>-0.73238474130630493</v>
      </c>
      <c r="CD192" s="86">
        <v>-0.37441512942314148</v>
      </c>
      <c r="CE192" s="86">
        <v>-1.0436080694198608</v>
      </c>
      <c r="CF192" s="86">
        <v>-0.72633707523345947</v>
      </c>
      <c r="CG192" s="86">
        <v>-0.43979108333587646</v>
      </c>
      <c r="CH192" s="86">
        <v>3.246210515499115E-2</v>
      </c>
      <c r="CI192" s="86">
        <v>0.21777185797691345</v>
      </c>
      <c r="CJ192" s="86">
        <v>0.25215685367584229</v>
      </c>
      <c r="CK192" s="86">
        <v>1.1661844253540039</v>
      </c>
      <c r="CL192" s="86">
        <v>1.1171344518661499</v>
      </c>
      <c r="CM192" s="86">
        <v>1.2455848455429077</v>
      </c>
      <c r="CN192" s="86">
        <v>1.2916934490203857</v>
      </c>
      <c r="CO192" s="86">
        <v>0.94551306962966919</v>
      </c>
      <c r="CP192" s="86">
        <v>1.6033823490142822</v>
      </c>
      <c r="CQ192" s="86">
        <v>1.4380593299865723</v>
      </c>
      <c r="CR192" s="86">
        <v>1.2326178550720215</v>
      </c>
      <c r="CS192" s="86">
        <v>2.4064261913299561</v>
      </c>
      <c r="CT192" s="86">
        <v>1.3353210687637329</v>
      </c>
      <c r="CU192" s="86">
        <v>1.9747911691665649</v>
      </c>
      <c r="CV192" s="86">
        <v>0.48016265034675598</v>
      </c>
      <c r="CW192" s="86">
        <v>1.6536626815795898</v>
      </c>
      <c r="CX192" s="86">
        <v>-0.45336043834686279</v>
      </c>
      <c r="CY192" s="86">
        <v>-1.3431992530822754</v>
      </c>
      <c r="CZ192" s="86">
        <v>-1.4422599077224731</v>
      </c>
      <c r="DA192" s="86">
        <v>-0.13068538904190063</v>
      </c>
      <c r="DB192" s="86">
        <v>0.20547957718372345</v>
      </c>
      <c r="DC192" s="86">
        <v>-0.51201379299163818</v>
      </c>
      <c r="DD192" s="86">
        <v>-0.23920093476772308</v>
      </c>
      <c r="DE192" s="86">
        <v>1.960323378443718E-2</v>
      </c>
      <c r="DF192" s="86">
        <v>0.47227576375007629</v>
      </c>
      <c r="DG192" s="86">
        <v>0.67320102453231812</v>
      </c>
      <c r="DH192" s="86">
        <v>0.7222248911857605</v>
      </c>
      <c r="DI192" s="86">
        <v>1.6488752365112305</v>
      </c>
      <c r="DJ192" s="86">
        <v>1.6380873918533325</v>
      </c>
      <c r="DK192" s="86">
        <v>1.8038591146469116</v>
      </c>
      <c r="DL192" s="86">
        <v>1.9004642963409424</v>
      </c>
      <c r="DM192" s="86">
        <v>1.5929410457611084</v>
      </c>
      <c r="DN192" s="86">
        <v>2.2827157974243164</v>
      </c>
      <c r="DO192" s="86">
        <v>2.1552913188934326</v>
      </c>
      <c r="DP192" s="86">
        <v>1.9586950540542603</v>
      </c>
      <c r="DQ192" s="86">
        <v>3.1269545555114746</v>
      </c>
      <c r="DR192" s="86">
        <v>2.0482866764068604</v>
      </c>
      <c r="DS192" s="86">
        <v>2.6943953037261963</v>
      </c>
      <c r="DT192" s="86">
        <v>1.1878682374954224</v>
      </c>
      <c r="DU192" s="86">
        <v>2.3536856174468994</v>
      </c>
      <c r="DV192" s="86">
        <v>0.24248620867729187</v>
      </c>
      <c r="DW192" s="86">
        <v>-0.66747647523880005</v>
      </c>
      <c r="DX192" s="86">
        <v>-0.80940401554107666</v>
      </c>
      <c r="DY192" s="86">
        <v>0.73807293176651001</v>
      </c>
      <c r="DZ192" s="86">
        <v>1.0427553653717041</v>
      </c>
      <c r="EA192" s="86">
        <v>0.25552386045455933</v>
      </c>
      <c r="EB192" s="86">
        <v>0.46414628624916077</v>
      </c>
      <c r="EC192" s="86">
        <v>0.68289566040039063</v>
      </c>
      <c r="ED192" s="86">
        <v>1.1072968244552612</v>
      </c>
      <c r="EE192" s="86">
        <v>1.330768346786499</v>
      </c>
      <c r="EF192" s="86">
        <v>1.4009283781051636</v>
      </c>
      <c r="EG192" s="86">
        <v>2.34580397605896</v>
      </c>
      <c r="EH192" s="86">
        <v>2.3902609348297119</v>
      </c>
      <c r="EI192" s="86">
        <v>2.6099183559417725</v>
      </c>
      <c r="EJ192" s="86">
        <v>2.7794327735900879</v>
      </c>
      <c r="EK192" s="86">
        <v>2.5277242660522461</v>
      </c>
      <c r="EL192" s="86">
        <v>3.2635653018951416</v>
      </c>
      <c r="EM192" s="86">
        <v>3.1908605098724365</v>
      </c>
      <c r="EN192" s="86">
        <v>3.0070350170135498</v>
      </c>
      <c r="EO192" s="86">
        <v>4.1672830581665039</v>
      </c>
      <c r="EP192" s="86">
        <v>3.0776956081390381</v>
      </c>
      <c r="EQ192" s="86">
        <v>3.7333893775939941</v>
      </c>
      <c r="ER192" s="86">
        <v>2.2096827030181885</v>
      </c>
      <c r="ES192" s="86">
        <v>3.3644075393676758</v>
      </c>
      <c r="ET192" s="86">
        <v>1.2471781969070435</v>
      </c>
      <c r="EU192" s="86">
        <v>0.30815994739532471</v>
      </c>
      <c r="EV192" s="86">
        <v>0.10433942824602127</v>
      </c>
      <c r="EW192" s="86">
        <v>77.791267395019531</v>
      </c>
      <c r="EX192" s="86">
        <v>76.297698974609375</v>
      </c>
      <c r="EY192" s="86">
        <v>74.928939819335938</v>
      </c>
      <c r="EZ192" s="86">
        <v>72.931068420410156</v>
      </c>
      <c r="FA192" s="86">
        <v>72.508804321289063</v>
      </c>
      <c r="FB192" s="86">
        <v>71.332107543945313</v>
      </c>
      <c r="FC192" s="86">
        <v>70.172531127929688</v>
      </c>
      <c r="FD192" s="86">
        <v>71.593170166015625</v>
      </c>
      <c r="FE192" s="86">
        <v>76.491111755371094</v>
      </c>
      <c r="FF192" s="86">
        <v>80.976371765136719</v>
      </c>
      <c r="FG192" s="86">
        <v>86.068267822265625</v>
      </c>
      <c r="FH192" s="86">
        <v>89.20623779296875</v>
      </c>
      <c r="FI192" s="86">
        <v>93.075752258300781</v>
      </c>
      <c r="FJ192" s="86">
        <v>95.668197631835938</v>
      </c>
      <c r="FK192" s="86">
        <v>97.888931274414063</v>
      </c>
      <c r="FL192" s="86">
        <v>98.889274597167969</v>
      </c>
      <c r="FM192" s="86">
        <v>99.42840576171875</v>
      </c>
      <c r="FN192" s="86">
        <v>98.627532958984375</v>
      </c>
      <c r="FO192" s="86">
        <v>95.757820129394531</v>
      </c>
      <c r="FP192" s="86">
        <v>92.762962341308594</v>
      </c>
      <c r="FQ192" s="86">
        <v>89.272933959960938</v>
      </c>
      <c r="FR192" s="86">
        <v>85.563529968261719</v>
      </c>
      <c r="FS192" s="86">
        <v>81.984588623046875</v>
      </c>
      <c r="FT192" s="86">
        <v>80.050949096679688</v>
      </c>
      <c r="FU192" s="86">
        <v>0.58953416347503662</v>
      </c>
      <c r="FV192" s="86">
        <v>0.91340476274490356</v>
      </c>
      <c r="FW192" s="86">
        <v>0.57901322841644287</v>
      </c>
      <c r="FX192" s="86">
        <v>2598</v>
      </c>
      <c r="FY192" s="86">
        <v>1</v>
      </c>
    </row>
    <row r="193" spans="1:181" x14ac:dyDescent="0.25">
      <c r="A193" t="s">
        <v>186</v>
      </c>
      <c r="B193" t="s">
        <v>236</v>
      </c>
      <c r="C193" t="s">
        <v>2</v>
      </c>
      <c r="D193" t="s">
        <v>203</v>
      </c>
      <c r="E193" t="s">
        <v>207</v>
      </c>
      <c r="F193" t="s">
        <v>179</v>
      </c>
      <c r="G193" t="s">
        <v>1</v>
      </c>
      <c r="H193" s="86">
        <v>2179</v>
      </c>
      <c r="I193" s="86">
        <v>4.7722887992858887</v>
      </c>
      <c r="J193" s="86">
        <v>4.5720796585083008</v>
      </c>
      <c r="K193" s="86">
        <v>4.2273960113525391</v>
      </c>
      <c r="L193" s="86">
        <v>3.9853436946868896</v>
      </c>
      <c r="M193" s="86">
        <v>4.0067691802978516</v>
      </c>
      <c r="N193" s="86">
        <v>3.9211547374725342</v>
      </c>
      <c r="O193" s="86">
        <v>3.9159202575683594</v>
      </c>
      <c r="P193" s="86">
        <v>4.341738224029541</v>
      </c>
      <c r="Q193" s="86">
        <v>4.8673563003540039</v>
      </c>
      <c r="R193" s="86">
        <v>5.4203696250915527</v>
      </c>
      <c r="S193" s="86">
        <v>5.8719081878662109</v>
      </c>
      <c r="T193" s="86">
        <v>6.2037596702575684</v>
      </c>
      <c r="U193" s="86">
        <v>6.4399189949035645</v>
      </c>
      <c r="V193" s="86">
        <v>7.5534567832946777</v>
      </c>
      <c r="W193" s="86">
        <v>8.1897726058959961</v>
      </c>
      <c r="X193" s="86">
        <v>8.0634994506835938</v>
      </c>
      <c r="Y193" s="86">
        <v>8.7771482467651367</v>
      </c>
      <c r="Z193" s="86">
        <v>8.6930580139160156</v>
      </c>
      <c r="AA193" s="86">
        <v>8.8782291412353516</v>
      </c>
      <c r="AB193" s="86">
        <v>7.941925048828125</v>
      </c>
      <c r="AC193" s="86">
        <v>7.8942461013793945</v>
      </c>
      <c r="AD193" s="86">
        <v>8.0311985015869141</v>
      </c>
      <c r="AE193" s="86">
        <v>7.3326168060302734</v>
      </c>
      <c r="AF193" s="86">
        <v>6.5371642112731934</v>
      </c>
      <c r="AG193" s="86">
        <v>-0.84845829010009766</v>
      </c>
      <c r="AH193" s="86">
        <v>-0.49088916182518005</v>
      </c>
      <c r="AI193" s="86">
        <v>-0.749775230884552</v>
      </c>
      <c r="AJ193" s="86">
        <v>-0.52416050434112549</v>
      </c>
      <c r="AK193" s="86">
        <v>-0.37486612796783447</v>
      </c>
      <c r="AL193" s="86">
        <v>-0.15817521512508392</v>
      </c>
      <c r="AM193" s="86">
        <v>-0.60073399543762207</v>
      </c>
      <c r="AN193" s="86">
        <v>-0.56055796146392822</v>
      </c>
      <c r="AO193" s="86">
        <v>-0.65573388338088989</v>
      </c>
      <c r="AP193" s="86">
        <v>-0.34032389521598816</v>
      </c>
      <c r="AQ193" s="86">
        <v>-0.55065512657165527</v>
      </c>
      <c r="AR193" s="86">
        <v>-1.1991888284683228</v>
      </c>
      <c r="AS193" s="86">
        <v>-1.7098095417022705</v>
      </c>
      <c r="AT193" s="86">
        <v>-1.1463346481323242</v>
      </c>
      <c r="AU193" s="86">
        <v>-0.8323826789855957</v>
      </c>
      <c r="AV193" s="86">
        <v>-0.98287999629974365</v>
      </c>
      <c r="AW193" s="86">
        <v>-0.75070983171463013</v>
      </c>
      <c r="AX193" s="86">
        <v>-0.84511715173721313</v>
      </c>
      <c r="AY193" s="86">
        <v>-0.84880232810974121</v>
      </c>
      <c r="AZ193" s="86">
        <v>-0.90365594625473022</v>
      </c>
      <c r="BA193" s="86">
        <v>6.9482587277889252E-2</v>
      </c>
      <c r="BB193" s="86">
        <v>-0.404339998960495</v>
      </c>
      <c r="BC193" s="86">
        <v>-0.20101739466190338</v>
      </c>
      <c r="BD193" s="86">
        <v>-6.089257076382637E-2</v>
      </c>
      <c r="BE193" s="86">
        <v>-0.40279269218444824</v>
      </c>
      <c r="BF193" s="86">
        <v>-7.4827134609222412E-2</v>
      </c>
      <c r="BG193" s="86">
        <v>-0.32916659116744995</v>
      </c>
      <c r="BH193" s="86">
        <v>-0.12435559928417206</v>
      </c>
      <c r="BI193" s="86">
        <v>-1.1441427282989025E-2</v>
      </c>
      <c r="BJ193" s="86">
        <v>0.18737965822219849</v>
      </c>
      <c r="BK193" s="86">
        <v>-0.19480772316455841</v>
      </c>
      <c r="BL193" s="86">
        <v>-0.16012881696224213</v>
      </c>
      <c r="BM193" s="86">
        <v>-7.6199911534786224E-2</v>
      </c>
      <c r="BN193" s="86">
        <v>0.19798527657985687</v>
      </c>
      <c r="BO193" s="86">
        <v>6.2856465578079224E-2</v>
      </c>
      <c r="BP193" s="86">
        <v>-0.47269633412361145</v>
      </c>
      <c r="BQ193" s="86">
        <v>-1.0318745374679565</v>
      </c>
      <c r="BR193" s="86">
        <v>-0.45458501577377319</v>
      </c>
      <c r="BS193" s="86">
        <v>-0.1789051741361618</v>
      </c>
      <c r="BT193" s="86">
        <v>-0.3163568377494812</v>
      </c>
      <c r="BU193" s="86">
        <v>-0.16261716187000275</v>
      </c>
      <c r="BV193" s="86">
        <v>-0.22696202993392944</v>
      </c>
      <c r="BW193" s="86">
        <v>-0.20607618987560272</v>
      </c>
      <c r="BX193" s="86">
        <v>-0.27931851148605347</v>
      </c>
      <c r="BY193" s="86">
        <v>0.68053078651428223</v>
      </c>
      <c r="BZ193" s="86">
        <v>0.27802804112434387</v>
      </c>
      <c r="CA193" s="86">
        <v>0.44651365280151367</v>
      </c>
      <c r="CB193" s="86">
        <v>0.56396645307540894</v>
      </c>
      <c r="CC193" s="86">
        <v>-9.4126075506210327E-2</v>
      </c>
      <c r="CD193" s="86">
        <v>0.21333616971969604</v>
      </c>
      <c r="CE193" s="86">
        <v>-3.7854339927434921E-2</v>
      </c>
      <c r="CF193" s="86">
        <v>0.15254807472229004</v>
      </c>
      <c r="CG193" s="86">
        <v>0.24026541411876678</v>
      </c>
      <c r="CH193" s="86">
        <v>0.42670992016792297</v>
      </c>
      <c r="CI193" s="86">
        <v>8.6335554718971252E-2</v>
      </c>
      <c r="CJ193" s="86">
        <v>0.11720721423625946</v>
      </c>
      <c r="CK193" s="86">
        <v>0.32518357038497925</v>
      </c>
      <c r="CL193" s="86">
        <v>0.57081657648086548</v>
      </c>
      <c r="CM193" s="86">
        <v>0.48777273297309875</v>
      </c>
      <c r="CN193" s="86">
        <v>3.0470184981822968E-2</v>
      </c>
      <c r="CO193" s="86">
        <v>-0.56233876943588257</v>
      </c>
      <c r="CP193" s="86">
        <v>2.4518707767128944E-2</v>
      </c>
      <c r="CQ193" s="86">
        <v>0.27369135618209839</v>
      </c>
      <c r="CR193" s="86">
        <v>0.1452750563621521</v>
      </c>
      <c r="CS193" s="86">
        <v>0.24469400942325592</v>
      </c>
      <c r="CT193" s="86">
        <v>0.20117031037807465</v>
      </c>
      <c r="CU193" s="86">
        <v>0.2390739917755127</v>
      </c>
      <c r="CV193" s="86">
        <v>0.15309567749500275</v>
      </c>
      <c r="CW193" s="86">
        <v>1.103740930557251</v>
      </c>
      <c r="CX193" s="86">
        <v>0.75063407421112061</v>
      </c>
      <c r="CY193" s="86">
        <v>0.89499169588088989</v>
      </c>
      <c r="CZ193" s="86">
        <v>0.9967418909072876</v>
      </c>
      <c r="DA193" s="86">
        <v>0.21454054117202759</v>
      </c>
      <c r="DB193" s="86">
        <v>0.5014994740486145</v>
      </c>
      <c r="DC193" s="86">
        <v>0.25345790386199951</v>
      </c>
      <c r="DD193" s="86">
        <v>0.42945173382759094</v>
      </c>
      <c r="DE193" s="86">
        <v>0.49197226762771606</v>
      </c>
      <c r="DF193" s="86">
        <v>0.66604018211364746</v>
      </c>
      <c r="DG193" s="86">
        <v>0.36747884750366211</v>
      </c>
      <c r="DH193" s="86">
        <v>0.39454323053359985</v>
      </c>
      <c r="DI193" s="86">
        <v>0.72656702995300293</v>
      </c>
      <c r="DJ193" s="86">
        <v>0.94364786148071289</v>
      </c>
      <c r="DK193" s="86">
        <v>0.9126889705657959</v>
      </c>
      <c r="DL193" s="86">
        <v>0.53363668918609619</v>
      </c>
      <c r="DM193" s="86">
        <v>-9.2803008854389191E-2</v>
      </c>
      <c r="DN193" s="86">
        <v>0.50362241268157959</v>
      </c>
      <c r="DO193" s="86">
        <v>0.72628790140151978</v>
      </c>
      <c r="DP193" s="86">
        <v>0.6069069504737854</v>
      </c>
      <c r="DQ193" s="86">
        <v>0.65200519561767578</v>
      </c>
      <c r="DR193" s="86">
        <v>0.62930268049240112</v>
      </c>
      <c r="DS193" s="86">
        <v>0.68422418832778931</v>
      </c>
      <c r="DT193" s="86">
        <v>0.58550989627838135</v>
      </c>
      <c r="DU193" s="86">
        <v>1.5269510746002197</v>
      </c>
      <c r="DV193" s="86">
        <v>1.2232401371002197</v>
      </c>
      <c r="DW193" s="86">
        <v>1.3434697389602661</v>
      </c>
      <c r="DX193" s="86">
        <v>1.429517388343811</v>
      </c>
      <c r="DY193" s="86">
        <v>0.660206139087677</v>
      </c>
      <c r="DZ193" s="86">
        <v>0.91756153106689453</v>
      </c>
      <c r="EA193" s="86">
        <v>0.67406654357910156</v>
      </c>
      <c r="EB193" s="86">
        <v>0.82925665378570557</v>
      </c>
      <c r="EC193" s="86">
        <v>0.85539698600769043</v>
      </c>
      <c r="ED193" s="86">
        <v>1.0115950107574463</v>
      </c>
      <c r="EE193" s="86">
        <v>0.77340507507324219</v>
      </c>
      <c r="EF193" s="86">
        <v>0.79497241973876953</v>
      </c>
      <c r="EG193" s="86">
        <v>1.3061010837554932</v>
      </c>
      <c r="EH193" s="86">
        <v>1.4819570779800415</v>
      </c>
      <c r="EI193" s="86">
        <v>1.5262006521224976</v>
      </c>
      <c r="EJ193" s="86">
        <v>1.2601292133331299</v>
      </c>
      <c r="EK193" s="86">
        <v>0.58513206243515015</v>
      </c>
      <c r="EL193" s="86">
        <v>1.1953721046447754</v>
      </c>
      <c r="EM193" s="86">
        <v>1.3797653913497925</v>
      </c>
      <c r="EN193" s="86">
        <v>1.2734301090240479</v>
      </c>
      <c r="EO193" s="86">
        <v>1.2400978803634644</v>
      </c>
      <c r="EP193" s="86">
        <v>1.24745774269104</v>
      </c>
      <c r="EQ193" s="86">
        <v>1.3269503116607666</v>
      </c>
      <c r="ER193" s="86">
        <v>1.2098473310470581</v>
      </c>
      <c r="ES193" s="86">
        <v>2.1379992961883545</v>
      </c>
      <c r="ET193" s="86">
        <v>1.9056081771850586</v>
      </c>
      <c r="EU193" s="86">
        <v>1.991000771522522</v>
      </c>
      <c r="EV193" s="86">
        <v>2.0543763637542725</v>
      </c>
      <c r="EW193" s="86">
        <v>86.613273620605469</v>
      </c>
      <c r="EX193" s="86">
        <v>82.647178649902344</v>
      </c>
      <c r="EY193" s="86">
        <v>81.424674987792969</v>
      </c>
      <c r="EZ193" s="86">
        <v>79.550567626953125</v>
      </c>
      <c r="FA193" s="86">
        <v>76.761634826660156</v>
      </c>
      <c r="FB193" s="86">
        <v>74.774314880371094</v>
      </c>
      <c r="FC193" s="86">
        <v>74.830741882324219</v>
      </c>
      <c r="FD193" s="86">
        <v>75.165534973144531</v>
      </c>
      <c r="FE193" s="86">
        <v>79.223098754882813</v>
      </c>
      <c r="FF193" s="86">
        <v>83</v>
      </c>
      <c r="FG193" s="86">
        <v>85.327430725097656</v>
      </c>
      <c r="FH193" s="86">
        <v>90.097137451171875</v>
      </c>
      <c r="FI193" s="86">
        <v>93.288070678710938</v>
      </c>
      <c r="FJ193" s="86">
        <v>96.456024169921875</v>
      </c>
      <c r="FK193" s="86">
        <v>99.198654174804688</v>
      </c>
      <c r="FL193" s="86">
        <v>100.18085479736328</v>
      </c>
      <c r="FM193" s="86">
        <v>100.97756958007813</v>
      </c>
      <c r="FN193" s="86">
        <v>101.62240600585938</v>
      </c>
      <c r="FO193" s="86">
        <v>100.69639587402344</v>
      </c>
      <c r="FP193" s="86">
        <v>99.705474853515625</v>
      </c>
      <c r="FQ193" s="86">
        <v>98.40972900390625</v>
      </c>
      <c r="FR193" s="86">
        <v>93.530723571777344</v>
      </c>
      <c r="FS193" s="86">
        <v>91.991897583007813</v>
      </c>
      <c r="FT193" s="86">
        <v>89.167205810546875</v>
      </c>
      <c r="FU193" s="86">
        <v>0.3406682014465332</v>
      </c>
      <c r="FV193" s="86">
        <v>0.51515406370162964</v>
      </c>
      <c r="FW193" s="86">
        <v>0.33583196997642517</v>
      </c>
      <c r="FX193" s="86">
        <v>177</v>
      </c>
      <c r="FY193" s="86">
        <v>1</v>
      </c>
    </row>
    <row r="194" spans="1:181" x14ac:dyDescent="0.25">
      <c r="A194" t="s">
        <v>186</v>
      </c>
      <c r="B194" t="s">
        <v>236</v>
      </c>
      <c r="C194" t="s">
        <v>2</v>
      </c>
      <c r="D194" t="s">
        <v>203</v>
      </c>
      <c r="E194" t="s">
        <v>207</v>
      </c>
      <c r="F194" t="s">
        <v>180</v>
      </c>
      <c r="G194" t="s">
        <v>1</v>
      </c>
      <c r="H194" s="86">
        <v>1238</v>
      </c>
      <c r="I194" s="86">
        <v>1.9506683349609375</v>
      </c>
      <c r="J194" s="86">
        <v>1.8712059259414673</v>
      </c>
      <c r="K194" s="86">
        <v>1.7839230298995972</v>
      </c>
      <c r="L194" s="86">
        <v>1.7587130069732666</v>
      </c>
      <c r="M194" s="86">
        <v>1.8640545606613159</v>
      </c>
      <c r="N194" s="86">
        <v>1.9952263832092285</v>
      </c>
      <c r="O194" s="86">
        <v>1.8538146018981934</v>
      </c>
      <c r="P194" s="86">
        <v>2.0057804584503174</v>
      </c>
      <c r="Q194" s="86">
        <v>1.9343276023864746</v>
      </c>
      <c r="R194" s="86">
        <v>1.8162446022033691</v>
      </c>
      <c r="S194" s="86">
        <v>2.038529634475708</v>
      </c>
      <c r="T194" s="86">
        <v>1.9831447601318359</v>
      </c>
      <c r="U194" s="86">
        <v>1.7284678220748901</v>
      </c>
      <c r="V194" s="86">
        <v>1.6973042488098145</v>
      </c>
      <c r="W194" s="86">
        <v>1.4481310844421387</v>
      </c>
      <c r="X194" s="86">
        <v>1.5617830753326416</v>
      </c>
      <c r="Y194" s="86">
        <v>1.7344365119934082</v>
      </c>
      <c r="Z194" s="86">
        <v>1.6956851482391357</v>
      </c>
      <c r="AA194" s="86">
        <v>2.0672585964202881</v>
      </c>
      <c r="AB194" s="86">
        <v>2.2153863906860352</v>
      </c>
      <c r="AC194" s="86">
        <v>2.4982187747955322</v>
      </c>
      <c r="AD194" s="86">
        <v>2.3791153430938721</v>
      </c>
      <c r="AE194" s="86">
        <v>2.2179160118103027</v>
      </c>
      <c r="AF194" s="86">
        <v>2.1023890972137451</v>
      </c>
      <c r="AG194" s="86">
        <v>-1.548992395401001</v>
      </c>
      <c r="AH194" s="86">
        <v>-1.4694465398788452</v>
      </c>
      <c r="AI194" s="86">
        <v>-1.5067691802978516</v>
      </c>
      <c r="AJ194" s="86">
        <v>-1.566605806350708</v>
      </c>
      <c r="AK194" s="86">
        <v>-1.4390871524810791</v>
      </c>
      <c r="AL194" s="86">
        <v>-1.332282543182373</v>
      </c>
      <c r="AM194" s="86">
        <v>-1.5292234420776367</v>
      </c>
      <c r="AN194" s="86">
        <v>-1.281230092048645</v>
      </c>
      <c r="AO194" s="86">
        <v>-1.2015097141265869</v>
      </c>
      <c r="AP194" s="86">
        <v>-1.0999454259872437</v>
      </c>
      <c r="AQ194" s="86">
        <v>-0.62681847810745239</v>
      </c>
      <c r="AR194" s="86">
        <v>-0.63670253753662109</v>
      </c>
      <c r="AS194" s="86">
        <v>-0.79101079702377319</v>
      </c>
      <c r="AT194" s="86">
        <v>-0.76919054985046387</v>
      </c>
      <c r="AU194" s="86">
        <v>-1.0086612701416016</v>
      </c>
      <c r="AV194" s="86">
        <v>-0.74747103452682495</v>
      </c>
      <c r="AW194" s="86">
        <v>-0.79960483312606812</v>
      </c>
      <c r="AX194" s="86">
        <v>-0.83382290601730347</v>
      </c>
      <c r="AY194" s="86">
        <v>-0.73190075159072876</v>
      </c>
      <c r="AZ194" s="86">
        <v>-0.97480291128158569</v>
      </c>
      <c r="BA194" s="86">
        <v>-0.73294895887374878</v>
      </c>
      <c r="BB194" s="86">
        <v>-1.3754627704620361</v>
      </c>
      <c r="BC194" s="86">
        <v>-1.646506667137146</v>
      </c>
      <c r="BD194" s="86">
        <v>-1.619187593460083</v>
      </c>
      <c r="BE194" s="86">
        <v>-1.2022017240524292</v>
      </c>
      <c r="BF194" s="86">
        <v>-1.1401782035827637</v>
      </c>
      <c r="BG194" s="86">
        <v>-1.1741753816604614</v>
      </c>
      <c r="BH194" s="86">
        <v>-1.2291462421417236</v>
      </c>
      <c r="BI194" s="86">
        <v>-1.1139043569564819</v>
      </c>
      <c r="BJ194" s="86">
        <v>-0.99594217538833618</v>
      </c>
      <c r="BK194" s="86">
        <v>-1.1883738040924072</v>
      </c>
      <c r="BL194" s="86">
        <v>-0.95971220731735229</v>
      </c>
      <c r="BM194" s="86">
        <v>-0.87435942888259888</v>
      </c>
      <c r="BN194" s="86">
        <v>-0.79259395599365234</v>
      </c>
      <c r="BO194" s="86">
        <v>-0.30863228440284729</v>
      </c>
      <c r="BP194" s="86">
        <v>-0.31920602917671204</v>
      </c>
      <c r="BQ194" s="86">
        <v>-0.48125958442687988</v>
      </c>
      <c r="BR194" s="86">
        <v>-0.49549075961112976</v>
      </c>
      <c r="BS194" s="86">
        <v>-0.74494194984436035</v>
      </c>
      <c r="BT194" s="86">
        <v>-0.46833983063697815</v>
      </c>
      <c r="BU194" s="86">
        <v>-0.48178359866142273</v>
      </c>
      <c r="BV194" s="86">
        <v>-0.5047452449798584</v>
      </c>
      <c r="BW194" s="86">
        <v>-0.35170578956604004</v>
      </c>
      <c r="BX194" s="86">
        <v>-0.59591412544250488</v>
      </c>
      <c r="BY194" s="86">
        <v>-0.3646051287651062</v>
      </c>
      <c r="BZ194" s="86">
        <v>-0.98513263463973999</v>
      </c>
      <c r="CA194" s="86">
        <v>-1.2521885633468628</v>
      </c>
      <c r="CB194" s="86">
        <v>-1.2405909299850464</v>
      </c>
      <c r="CC194" s="86">
        <v>-0.96201556921005249</v>
      </c>
      <c r="CD194" s="86">
        <v>-0.91212797164916992</v>
      </c>
      <c r="CE194" s="86">
        <v>-0.94382190704345703</v>
      </c>
      <c r="CF194" s="86">
        <v>-0.9954228401184082</v>
      </c>
      <c r="CG194" s="86">
        <v>-0.88868367671966553</v>
      </c>
      <c r="CH194" s="86">
        <v>-0.76299387216567993</v>
      </c>
      <c r="CI194" s="86">
        <v>-0.95230239629745483</v>
      </c>
      <c r="CJ194" s="86">
        <v>-0.73702985048294067</v>
      </c>
      <c r="CK194" s="86">
        <v>-0.64777612686157227</v>
      </c>
      <c r="CL194" s="86">
        <v>-0.5797232985496521</v>
      </c>
      <c r="CM194" s="86">
        <v>-8.8257506489753723E-2</v>
      </c>
      <c r="CN194" s="86">
        <v>-9.9308915436267853E-2</v>
      </c>
      <c r="CO194" s="86">
        <v>-0.26672685146331787</v>
      </c>
      <c r="CP194" s="86">
        <v>-0.30592712759971619</v>
      </c>
      <c r="CQ194" s="86">
        <v>-0.5622907280921936</v>
      </c>
      <c r="CR194" s="86">
        <v>-0.27501443028450012</v>
      </c>
      <c r="CS194" s="86">
        <v>-0.26166155934333801</v>
      </c>
      <c r="CT194" s="86">
        <v>-0.27682700753211975</v>
      </c>
      <c r="CU194" s="86">
        <v>-8.8383898138999939E-2</v>
      </c>
      <c r="CV194" s="86">
        <v>-0.33349689841270447</v>
      </c>
      <c r="CW194" s="86">
        <v>-0.10949131101369858</v>
      </c>
      <c r="CX194" s="86">
        <v>-0.71479117870330811</v>
      </c>
      <c r="CY194" s="86">
        <v>-0.97908508777618408</v>
      </c>
      <c r="CZ194" s="86">
        <v>-0.97837597131729126</v>
      </c>
      <c r="DA194" s="86">
        <v>-0.72182941436767578</v>
      </c>
      <c r="DB194" s="86">
        <v>-0.68407773971557617</v>
      </c>
      <c r="DC194" s="86">
        <v>-0.71346843242645264</v>
      </c>
      <c r="DD194" s="86">
        <v>-0.761699378490448</v>
      </c>
      <c r="DE194" s="86">
        <v>-0.66346299648284912</v>
      </c>
      <c r="DF194" s="86">
        <v>-0.53004556894302368</v>
      </c>
      <c r="DG194" s="86">
        <v>-0.71623098850250244</v>
      </c>
      <c r="DH194" s="86">
        <v>-0.51434749364852905</v>
      </c>
      <c r="DI194" s="86">
        <v>-0.42119285464286804</v>
      </c>
      <c r="DJ194" s="86">
        <v>-0.36685261130332947</v>
      </c>
      <c r="DK194" s="86">
        <v>0.13211728632450104</v>
      </c>
      <c r="DL194" s="86">
        <v>0.12058819085359573</v>
      </c>
      <c r="DM194" s="86">
        <v>-5.2194111049175262E-2</v>
      </c>
      <c r="DN194" s="86">
        <v>-0.11636349558830261</v>
      </c>
      <c r="DO194" s="86">
        <v>-0.37963953614234924</v>
      </c>
      <c r="DP194" s="86">
        <v>-8.1689022481441498E-2</v>
      </c>
      <c r="DQ194" s="86">
        <v>-4.1539527475833893E-2</v>
      </c>
      <c r="DR194" s="86">
        <v>-4.8908796161413193E-2</v>
      </c>
      <c r="DS194" s="86">
        <v>0.17493797838687897</v>
      </c>
      <c r="DT194" s="86">
        <v>-7.107967883348465E-2</v>
      </c>
      <c r="DU194" s="86">
        <v>0.14562250673770905</v>
      </c>
      <c r="DV194" s="86">
        <v>-0.44444969296455383</v>
      </c>
      <c r="DW194" s="86">
        <v>-0.70598161220550537</v>
      </c>
      <c r="DX194" s="86">
        <v>-0.71616107225418091</v>
      </c>
      <c r="DY194" s="86">
        <v>-0.375038743019104</v>
      </c>
      <c r="DZ194" s="86">
        <v>-0.35480943322181702</v>
      </c>
      <c r="EA194" s="86">
        <v>-0.38087457418441772</v>
      </c>
      <c r="EB194" s="86">
        <v>-0.4242398738861084</v>
      </c>
      <c r="EC194" s="86">
        <v>-0.33828017115592957</v>
      </c>
      <c r="ED194" s="86">
        <v>-0.1937052309513092</v>
      </c>
      <c r="EE194" s="86">
        <v>-0.37538138031959534</v>
      </c>
      <c r="EF194" s="86">
        <v>-0.19282957911491394</v>
      </c>
      <c r="EG194" s="86">
        <v>-9.4042576849460602E-2</v>
      </c>
      <c r="EH194" s="86">
        <v>-5.9501182287931442E-2</v>
      </c>
      <c r="EI194" s="86">
        <v>0.45030349493026733</v>
      </c>
      <c r="EJ194" s="86">
        <v>0.43808469176292419</v>
      </c>
      <c r="EK194" s="86">
        <v>0.25755709409713745</v>
      </c>
      <c r="EL194" s="86">
        <v>0.1573362797498703</v>
      </c>
      <c r="EM194" s="86">
        <v>-0.11592022329568863</v>
      </c>
      <c r="EN194" s="86">
        <v>0.19744215905666351</v>
      </c>
      <c r="EO194" s="86">
        <v>0.27628171443939209</v>
      </c>
      <c r="EP194" s="86">
        <v>0.28016889095306396</v>
      </c>
      <c r="EQ194" s="86">
        <v>0.55513298511505127</v>
      </c>
      <c r="ER194" s="86">
        <v>0.30780911445617676</v>
      </c>
      <c r="ES194" s="86">
        <v>0.51396632194519043</v>
      </c>
      <c r="ET194" s="86">
        <v>-5.41195347905159E-2</v>
      </c>
      <c r="EU194" s="86">
        <v>-0.31166350841522217</v>
      </c>
      <c r="EV194" s="86">
        <v>-0.3375643789768219</v>
      </c>
      <c r="EW194" s="86">
        <v>67.2369384765625</v>
      </c>
      <c r="EX194" s="86">
        <v>62.137016296386719</v>
      </c>
      <c r="EY194" s="86">
        <v>60.615947723388672</v>
      </c>
      <c r="EZ194" s="86">
        <v>60.627143859863281</v>
      </c>
      <c r="FA194" s="86">
        <v>59.503437042236328</v>
      </c>
      <c r="FB194" s="86">
        <v>58.847209930419922</v>
      </c>
      <c r="FC194" s="86">
        <v>59.222599029541016</v>
      </c>
      <c r="FD194" s="86">
        <v>61</v>
      </c>
      <c r="FE194" s="86">
        <v>66.573310852050781</v>
      </c>
      <c r="FF194" s="86">
        <v>71.402412414550781</v>
      </c>
      <c r="FG194" s="86">
        <v>76.086936950683594</v>
      </c>
      <c r="FH194" s="86">
        <v>80.586822509765625</v>
      </c>
      <c r="FI194" s="86">
        <v>84.252357482910156</v>
      </c>
      <c r="FJ194" s="86">
        <v>86.703575134277344</v>
      </c>
      <c r="FK194" s="86">
        <v>88.33526611328125</v>
      </c>
      <c r="FL194" s="86">
        <v>91.361190795898438</v>
      </c>
      <c r="FM194" s="86">
        <v>90.306282043457031</v>
      </c>
      <c r="FN194" s="86">
        <v>89.207138061523438</v>
      </c>
      <c r="FO194" s="86">
        <v>86.809867858886719</v>
      </c>
      <c r="FP194" s="86">
        <v>84.712150573730469</v>
      </c>
      <c r="FQ194" s="86">
        <v>79.211990356445313</v>
      </c>
      <c r="FR194" s="86">
        <v>74.306732177734375</v>
      </c>
      <c r="FS194" s="86">
        <v>69.7911376953125</v>
      </c>
      <c r="FT194" s="86">
        <v>67.400184631347656</v>
      </c>
      <c r="FU194" s="86">
        <v>0.27015620470046997</v>
      </c>
      <c r="FV194" s="86">
        <v>0.33324161171913147</v>
      </c>
      <c r="FW194" s="86">
        <v>0.2713143527507782</v>
      </c>
      <c r="FX194" s="86">
        <v>207</v>
      </c>
      <c r="FY194" s="86">
        <v>1</v>
      </c>
    </row>
    <row r="195" spans="1:181" x14ac:dyDescent="0.25">
      <c r="A195" t="s">
        <v>186</v>
      </c>
      <c r="B195" t="s">
        <v>236</v>
      </c>
      <c r="C195" t="s">
        <v>2</v>
      </c>
      <c r="D195" t="s">
        <v>203</v>
      </c>
      <c r="E195" t="s">
        <v>207</v>
      </c>
      <c r="F195" t="s">
        <v>181</v>
      </c>
      <c r="G195" t="s">
        <v>1</v>
      </c>
      <c r="H195" s="86">
        <v>620</v>
      </c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86"/>
      <c r="AT195" s="86"/>
      <c r="AU195" s="86"/>
      <c r="AV195" s="86"/>
      <c r="AW195" s="86"/>
      <c r="AX195" s="86"/>
      <c r="AY195" s="86"/>
      <c r="AZ195" s="86"/>
      <c r="BA195" s="86"/>
      <c r="BB195" s="86"/>
      <c r="BC195" s="86"/>
      <c r="BD195" s="86"/>
      <c r="BE195" s="86"/>
      <c r="BF195" s="86"/>
      <c r="BG195" s="86"/>
      <c r="BH195" s="86"/>
      <c r="BI195" s="86"/>
      <c r="BJ195" s="86"/>
      <c r="BK195" s="86"/>
      <c r="BL195" s="86"/>
      <c r="BM195" s="86"/>
      <c r="BN195" s="86"/>
      <c r="BO195" s="86"/>
      <c r="BP195" s="86"/>
      <c r="BQ195" s="86"/>
      <c r="BR195" s="86"/>
      <c r="BS195" s="86"/>
      <c r="BT195" s="86"/>
      <c r="BU195" s="86"/>
      <c r="BV195" s="86"/>
      <c r="BW195" s="86"/>
      <c r="BX195" s="86"/>
      <c r="BY195" s="86"/>
      <c r="BZ195" s="86"/>
      <c r="CA195" s="86"/>
      <c r="CB195" s="86"/>
      <c r="CC195" s="86"/>
      <c r="CD195" s="86"/>
      <c r="CE195" s="86"/>
      <c r="CF195" s="86"/>
      <c r="CG195" s="86"/>
      <c r="CH195" s="86"/>
      <c r="CI195" s="86"/>
      <c r="CJ195" s="86"/>
      <c r="CK195" s="86"/>
      <c r="CL195" s="86"/>
      <c r="CM195" s="86"/>
      <c r="CN195" s="86"/>
      <c r="CO195" s="86"/>
      <c r="CP195" s="86"/>
      <c r="CQ195" s="86"/>
      <c r="CR195" s="86"/>
      <c r="CS195" s="86"/>
      <c r="CT195" s="86"/>
      <c r="CU195" s="86"/>
      <c r="CV195" s="86"/>
      <c r="CW195" s="86"/>
      <c r="CX195" s="86"/>
      <c r="CY195" s="86"/>
      <c r="CZ195" s="86"/>
      <c r="DA195" s="86"/>
      <c r="DB195" s="86"/>
      <c r="DC195" s="86"/>
      <c r="DD195" s="86"/>
      <c r="DE195" s="86"/>
      <c r="DF195" s="86"/>
      <c r="DG195" s="86"/>
      <c r="DH195" s="86"/>
      <c r="DI195" s="86"/>
      <c r="DJ195" s="86"/>
      <c r="DK195" s="86"/>
      <c r="DL195" s="86"/>
      <c r="DM195" s="86"/>
      <c r="DN195" s="86"/>
      <c r="DO195" s="86"/>
      <c r="DP195" s="86"/>
      <c r="DQ195" s="86"/>
      <c r="DR195" s="86"/>
      <c r="DS195" s="86"/>
      <c r="DT195" s="86"/>
      <c r="DU195" s="86"/>
      <c r="DV195" s="86"/>
      <c r="DW195" s="86"/>
      <c r="DX195" s="86"/>
      <c r="DY195" s="86"/>
      <c r="DZ195" s="86"/>
      <c r="EA195" s="86"/>
      <c r="EB195" s="86"/>
      <c r="EC195" s="86"/>
      <c r="ED195" s="86"/>
      <c r="EE195" s="86"/>
      <c r="EF195" s="86"/>
      <c r="EG195" s="86"/>
      <c r="EH195" s="86"/>
      <c r="EI195" s="86"/>
      <c r="EJ195" s="86"/>
      <c r="EK195" s="86"/>
      <c r="EL195" s="86"/>
      <c r="EM195" s="86"/>
      <c r="EN195" s="86"/>
      <c r="EO195" s="86"/>
      <c r="EP195" s="86"/>
      <c r="EQ195" s="86"/>
      <c r="ER195" s="86"/>
      <c r="ES195" s="86"/>
      <c r="ET195" s="86"/>
      <c r="EU195" s="86"/>
      <c r="EV195" s="86"/>
      <c r="EW195" s="86"/>
      <c r="EX195" s="86"/>
      <c r="EY195" s="86"/>
      <c r="EZ195" s="86"/>
      <c r="FA195" s="86"/>
      <c r="FB195" s="86"/>
      <c r="FC195" s="86"/>
      <c r="FD195" s="86"/>
      <c r="FE195" s="86"/>
      <c r="FF195" s="86"/>
      <c r="FG195" s="86"/>
      <c r="FH195" s="86"/>
      <c r="FI195" s="86"/>
      <c r="FJ195" s="86"/>
      <c r="FK195" s="86"/>
      <c r="FL195" s="86"/>
      <c r="FM195" s="86"/>
      <c r="FN195" s="86"/>
      <c r="FO195" s="86"/>
      <c r="FP195" s="86"/>
      <c r="FQ195" s="86"/>
      <c r="FR195" s="86"/>
      <c r="FS195" s="86"/>
      <c r="FT195" s="86"/>
      <c r="FU195" s="86"/>
      <c r="FV195" s="86"/>
      <c r="FW195" s="86"/>
      <c r="FX195" s="86">
        <v>37</v>
      </c>
      <c r="FY195" s="86">
        <v>0</v>
      </c>
    </row>
    <row r="196" spans="1:181" x14ac:dyDescent="0.25">
      <c r="A196" t="s">
        <v>186</v>
      </c>
      <c r="B196" t="s">
        <v>236</v>
      </c>
      <c r="C196" t="s">
        <v>2</v>
      </c>
      <c r="D196" t="s">
        <v>203</v>
      </c>
      <c r="E196" t="s">
        <v>207</v>
      </c>
      <c r="F196" t="s">
        <v>182</v>
      </c>
      <c r="G196" t="s">
        <v>1</v>
      </c>
      <c r="H196" s="86">
        <v>3137</v>
      </c>
      <c r="I196" s="86">
        <v>4.8310256004333496</v>
      </c>
      <c r="J196" s="86">
        <v>4.3783626556396484</v>
      </c>
      <c r="K196" s="86">
        <v>4.2760562896728516</v>
      </c>
      <c r="L196" s="86">
        <v>4.0029268264770508</v>
      </c>
      <c r="M196" s="86">
        <v>3.9462959766387939</v>
      </c>
      <c r="N196" s="86">
        <v>4.023226261138916</v>
      </c>
      <c r="O196" s="86">
        <v>4.3317575454711914</v>
      </c>
      <c r="P196" s="86">
        <v>5.0068717002868652</v>
      </c>
      <c r="Q196" s="86">
        <v>5.5528345108032227</v>
      </c>
      <c r="R196" s="86">
        <v>6.0115242004394531</v>
      </c>
      <c r="S196" s="86">
        <v>6.1991448402404785</v>
      </c>
      <c r="T196" s="86">
        <v>6.536949634552002</v>
      </c>
      <c r="U196" s="86">
        <v>7.2698111534118652</v>
      </c>
      <c r="V196" s="86">
        <v>7.6089458465576172</v>
      </c>
      <c r="W196" s="86">
        <v>7.7334260940551758</v>
      </c>
      <c r="X196" s="86">
        <v>7.9287934303283691</v>
      </c>
      <c r="Y196" s="86">
        <v>7.7357683181762695</v>
      </c>
      <c r="Z196" s="86">
        <v>7.4093427658081055</v>
      </c>
      <c r="AA196" s="86">
        <v>7.9133005142211914</v>
      </c>
      <c r="AB196" s="86">
        <v>8.5459003448486328</v>
      </c>
      <c r="AC196" s="86">
        <v>8.5653791427612305</v>
      </c>
      <c r="AD196" s="86">
        <v>8.3697261810302734</v>
      </c>
      <c r="AE196" s="86">
        <v>7.0517697334289551</v>
      </c>
      <c r="AF196" s="86">
        <v>6.0691485404968262</v>
      </c>
      <c r="AG196" s="86">
        <v>-0.92568624019622803</v>
      </c>
      <c r="AH196" s="86">
        <v>-0.945087730884552</v>
      </c>
      <c r="AI196" s="86">
        <v>-0.73485225439071655</v>
      </c>
      <c r="AJ196" s="86">
        <v>-0.7400091290473938</v>
      </c>
      <c r="AK196" s="86">
        <v>-0.63550746440887451</v>
      </c>
      <c r="AL196" s="86">
        <v>-0.63819718360900879</v>
      </c>
      <c r="AM196" s="86">
        <v>-0.69067674875259399</v>
      </c>
      <c r="AN196" s="86">
        <v>-0.6352003812789917</v>
      </c>
      <c r="AO196" s="86">
        <v>-0.33722364902496338</v>
      </c>
      <c r="AP196" s="86">
        <v>7.9399600625038147E-2</v>
      </c>
      <c r="AQ196" s="86">
        <v>-0.4134087860584259</v>
      </c>
      <c r="AR196" s="86">
        <v>-0.40450584888458252</v>
      </c>
      <c r="AS196" s="86">
        <v>-0.43947982788085938</v>
      </c>
      <c r="AT196" s="86">
        <v>-0.58369356393814087</v>
      </c>
      <c r="AU196" s="86">
        <v>-0.81020009517669678</v>
      </c>
      <c r="AV196" s="86">
        <v>-0.88280314207077026</v>
      </c>
      <c r="AW196" s="86">
        <v>-1.102563738822937</v>
      </c>
      <c r="AX196" s="86">
        <v>-1.630937933921814</v>
      </c>
      <c r="AY196" s="86">
        <v>-1.1477959156036377</v>
      </c>
      <c r="AZ196" s="86">
        <v>-0.56245380640029907</v>
      </c>
      <c r="BA196" s="86">
        <v>-0.38461685180664063</v>
      </c>
      <c r="BB196" s="86">
        <v>-0.82269161939620972</v>
      </c>
      <c r="BC196" s="86">
        <v>-1.2167259454727173</v>
      </c>
      <c r="BD196" s="86">
        <v>-0.66415238380432129</v>
      </c>
      <c r="BE196" s="86">
        <v>-0.48316654562950134</v>
      </c>
      <c r="BF196" s="86">
        <v>-0.51996713876724243</v>
      </c>
      <c r="BG196" s="86">
        <v>-0.30856478214263916</v>
      </c>
      <c r="BH196" s="86">
        <v>-0.32285270094871521</v>
      </c>
      <c r="BI196" s="86">
        <v>-0.23649875819683075</v>
      </c>
      <c r="BJ196" s="86">
        <v>-0.23053327202796936</v>
      </c>
      <c r="BK196" s="86">
        <v>-0.28004643321037292</v>
      </c>
      <c r="BL196" s="86">
        <v>-0.16631230711936951</v>
      </c>
      <c r="BM196" s="86">
        <v>0.14426228404045105</v>
      </c>
      <c r="BN196" s="86">
        <v>0.48977228999137878</v>
      </c>
      <c r="BO196" s="86">
        <v>-2.0096125081181526E-2</v>
      </c>
      <c r="BP196" s="86">
        <v>-1.7369307577610016E-2</v>
      </c>
      <c r="BQ196" s="86">
        <v>-2.5882886722683907E-2</v>
      </c>
      <c r="BR196" s="86">
        <v>-0.13570894300937653</v>
      </c>
      <c r="BS196" s="86">
        <v>-0.37338376045227051</v>
      </c>
      <c r="BT196" s="86">
        <v>-0.4317796528339386</v>
      </c>
      <c r="BU196" s="86">
        <v>-0.6480908989906311</v>
      </c>
      <c r="BV196" s="86">
        <v>-1.1706231832504272</v>
      </c>
      <c r="BW196" s="86">
        <v>-0.67673885822296143</v>
      </c>
      <c r="BX196" s="86">
        <v>-7.9576566815376282E-2</v>
      </c>
      <c r="BY196" s="86">
        <v>0.10794023424386978</v>
      </c>
      <c r="BZ196" s="86">
        <v>-0.30035555362701416</v>
      </c>
      <c r="CA196" s="86">
        <v>-0.69024628400802612</v>
      </c>
      <c r="CB196" s="86">
        <v>-0.15421853959560394</v>
      </c>
      <c r="CC196" s="86">
        <v>-0.17667874693870544</v>
      </c>
      <c r="CD196" s="86">
        <v>-0.22552989423274994</v>
      </c>
      <c r="CE196" s="86">
        <v>-1.331939734518528E-2</v>
      </c>
      <c r="CF196" s="86">
        <v>-3.3931411802768707E-2</v>
      </c>
      <c r="CG196" s="86">
        <v>3.9853483438491821E-2</v>
      </c>
      <c r="CH196" s="86">
        <v>5.1813486963510513E-2</v>
      </c>
      <c r="CI196" s="86">
        <v>4.3548471294343472E-3</v>
      </c>
      <c r="CJ196" s="86">
        <v>0.15843816101551056</v>
      </c>
      <c r="CK196" s="86">
        <v>0.47773796319961548</v>
      </c>
      <c r="CL196" s="86">
        <v>0.77399516105651855</v>
      </c>
      <c r="CM196" s="86">
        <v>0.25231102108955383</v>
      </c>
      <c r="CN196" s="86">
        <v>0.2507602870464325</v>
      </c>
      <c r="CO196" s="86">
        <v>0.26057308912277222</v>
      </c>
      <c r="CP196" s="86">
        <v>0.17456384003162384</v>
      </c>
      <c r="CQ196" s="86">
        <v>-7.0846110582351685E-2</v>
      </c>
      <c r="CR196" s="86">
        <v>-0.1194021999835968</v>
      </c>
      <c r="CS196" s="86">
        <v>-0.33332434296607971</v>
      </c>
      <c r="CT196" s="86">
        <v>-0.85181063413619995</v>
      </c>
      <c r="CU196" s="86">
        <v>-0.350486159324646</v>
      </c>
      <c r="CV196" s="86">
        <v>0.25486272573471069</v>
      </c>
      <c r="CW196" s="86">
        <v>0.44908377528190613</v>
      </c>
      <c r="CX196" s="86">
        <v>6.1412803828716278E-2</v>
      </c>
      <c r="CY196" s="86">
        <v>-0.32560804486274719</v>
      </c>
      <c r="CZ196" s="86">
        <v>0.19896009564399719</v>
      </c>
      <c r="DA196" s="86">
        <v>0.12980905175209045</v>
      </c>
      <c r="DB196" s="86">
        <v>6.8907342851161957E-2</v>
      </c>
      <c r="DC196" s="86">
        <v>0.28192597627639771</v>
      </c>
      <c r="DD196" s="86">
        <v>0.2549898624420166</v>
      </c>
      <c r="DE196" s="86">
        <v>0.3162057101726532</v>
      </c>
      <c r="DF196" s="86">
        <v>0.33416023850440979</v>
      </c>
      <c r="DG196" s="86">
        <v>0.28875613212585449</v>
      </c>
      <c r="DH196" s="86">
        <v>0.48318862915039063</v>
      </c>
      <c r="DI196" s="86">
        <v>0.81121367216110229</v>
      </c>
      <c r="DJ196" s="86">
        <v>1.0582180023193359</v>
      </c>
      <c r="DK196" s="86">
        <v>0.52471816539764404</v>
      </c>
      <c r="DL196" s="86">
        <v>0.5188899040222168</v>
      </c>
      <c r="DM196" s="86">
        <v>0.54702907800674438</v>
      </c>
      <c r="DN196" s="86">
        <v>0.48483660817146301</v>
      </c>
      <c r="DO196" s="86">
        <v>0.23169155418872833</v>
      </c>
      <c r="DP196" s="86">
        <v>0.19297526776790619</v>
      </c>
      <c r="DQ196" s="86">
        <v>-1.8557799980044365E-2</v>
      </c>
      <c r="DR196" s="86">
        <v>-0.53299802541732788</v>
      </c>
      <c r="DS196" s="86">
        <v>-2.4233454838395119E-2</v>
      </c>
      <c r="DT196" s="86">
        <v>0.58930200338363647</v>
      </c>
      <c r="DU196" s="86">
        <v>0.79022729396820068</v>
      </c>
      <c r="DV196" s="86">
        <v>0.42318117618560791</v>
      </c>
      <c r="DW196" s="86">
        <v>3.9030183106660843E-2</v>
      </c>
      <c r="DX196" s="86">
        <v>0.55213874578475952</v>
      </c>
      <c r="DY196" s="86">
        <v>0.57232874631881714</v>
      </c>
      <c r="DZ196" s="86">
        <v>0.49402794241905212</v>
      </c>
      <c r="EA196" s="86">
        <v>0.7082134485244751</v>
      </c>
      <c r="EB196" s="86">
        <v>0.67214632034301758</v>
      </c>
      <c r="EC196" s="86">
        <v>0.71521443128585815</v>
      </c>
      <c r="ED196" s="86">
        <v>0.74182415008544922</v>
      </c>
      <c r="EE196" s="86">
        <v>0.69938641786575317</v>
      </c>
      <c r="EF196" s="86">
        <v>0.95207673311233521</v>
      </c>
      <c r="EG196" s="86">
        <v>1.2926995754241943</v>
      </c>
      <c r="EH196" s="86">
        <v>1.4685907363891602</v>
      </c>
      <c r="EI196" s="86">
        <v>0.91803079843521118</v>
      </c>
      <c r="EJ196" s="86">
        <v>0.90602642297744751</v>
      </c>
      <c r="EK196" s="86">
        <v>0.96062600612640381</v>
      </c>
      <c r="EL196" s="86">
        <v>0.93282121419906616</v>
      </c>
      <c r="EM196" s="86">
        <v>0.66850787401199341</v>
      </c>
      <c r="EN196" s="86">
        <v>0.64399874210357666</v>
      </c>
      <c r="EO196" s="86">
        <v>0.43591508269309998</v>
      </c>
      <c r="EP196" s="86">
        <v>-7.2683282196521759E-2</v>
      </c>
      <c r="EQ196" s="86">
        <v>0.44682362675666809</v>
      </c>
      <c r="ER196" s="86">
        <v>1.0721791982650757</v>
      </c>
      <c r="ES196" s="86">
        <v>1.2827844619750977</v>
      </c>
      <c r="ET196" s="86">
        <v>0.94551724195480347</v>
      </c>
      <c r="EU196" s="86">
        <v>0.5655098557472229</v>
      </c>
      <c r="EV196" s="86">
        <v>1.0620726346969604</v>
      </c>
      <c r="EW196" s="86">
        <v>73.487640380859375</v>
      </c>
      <c r="EX196" s="86">
        <v>69.624778747558594</v>
      </c>
      <c r="EY196" s="86">
        <v>67.527481079101563</v>
      </c>
      <c r="EZ196" s="86">
        <v>66.566764831542969</v>
      </c>
      <c r="FA196" s="86">
        <v>64.601554870605469</v>
      </c>
      <c r="FB196" s="86">
        <v>63.185348510742188</v>
      </c>
      <c r="FC196" s="86">
        <v>62.657428741455078</v>
      </c>
      <c r="FD196" s="86">
        <v>64.41876220703125</v>
      </c>
      <c r="FE196" s="86">
        <v>70.324440002441406</v>
      </c>
      <c r="FF196" s="86">
        <v>76.196258544921875</v>
      </c>
      <c r="FG196" s="86">
        <v>81.981315612792969</v>
      </c>
      <c r="FH196" s="86">
        <v>88.236564636230469</v>
      </c>
      <c r="FI196" s="86">
        <v>92.643104553222656</v>
      </c>
      <c r="FJ196" s="86">
        <v>95.330604553222656</v>
      </c>
      <c r="FK196" s="86">
        <v>97.594764709472656</v>
      </c>
      <c r="FL196" s="86">
        <v>98.940826416015625</v>
      </c>
      <c r="FM196" s="86">
        <v>100.15077972412109</v>
      </c>
      <c r="FN196" s="86">
        <v>100.29884338378906</v>
      </c>
      <c r="FO196" s="86">
        <v>98.788131713867188</v>
      </c>
      <c r="FP196" s="86">
        <v>96.466377258300781</v>
      </c>
      <c r="FQ196" s="86">
        <v>92.82354736328125</v>
      </c>
      <c r="FR196" s="86">
        <v>85.88629150390625</v>
      </c>
      <c r="FS196" s="86">
        <v>79.278846740722656</v>
      </c>
      <c r="FT196" s="86">
        <v>76.584884643554688</v>
      </c>
      <c r="FU196" s="86">
        <v>0.31059885025024414</v>
      </c>
      <c r="FV196" s="86">
        <v>0.41634121537208557</v>
      </c>
      <c r="FW196" s="86">
        <v>0.32199209928512573</v>
      </c>
      <c r="FX196" s="86">
        <v>358</v>
      </c>
      <c r="FY196" s="86">
        <v>1</v>
      </c>
    </row>
    <row r="197" spans="1:181" x14ac:dyDescent="0.25">
      <c r="A197" t="s">
        <v>186</v>
      </c>
      <c r="B197" t="s">
        <v>236</v>
      </c>
      <c r="C197" t="s">
        <v>2</v>
      </c>
      <c r="D197" t="s">
        <v>203</v>
      </c>
      <c r="E197" t="s">
        <v>207</v>
      </c>
      <c r="F197" t="s">
        <v>183</v>
      </c>
      <c r="G197" t="s">
        <v>1</v>
      </c>
      <c r="H197" s="86">
        <v>3735</v>
      </c>
      <c r="I197" s="86">
        <v>7.9633779525756836</v>
      </c>
      <c r="J197" s="86">
        <v>7.4109311103820801</v>
      </c>
      <c r="K197" s="86">
        <v>6.3199319839477539</v>
      </c>
      <c r="L197" s="86">
        <v>5.950617790222168</v>
      </c>
      <c r="M197" s="86">
        <v>5.8635578155517578</v>
      </c>
      <c r="N197" s="86">
        <v>5.9176440238952637</v>
      </c>
      <c r="O197" s="86">
        <v>6.021690845489502</v>
      </c>
      <c r="P197" s="86">
        <v>6.1639738082885742</v>
      </c>
      <c r="Q197" s="86">
        <v>6.6461334228515625</v>
      </c>
      <c r="R197" s="86">
        <v>7.3424677848815918</v>
      </c>
      <c r="S197" s="86">
        <v>7.9832005500793457</v>
      </c>
      <c r="T197" s="86">
        <v>9.0272932052612305</v>
      </c>
      <c r="U197" s="86">
        <v>9.6830205917358398</v>
      </c>
      <c r="V197" s="86">
        <v>10.707948684692383</v>
      </c>
      <c r="W197" s="86">
        <v>11.063821792602539</v>
      </c>
      <c r="X197" s="86">
        <v>12.126749992370605</v>
      </c>
      <c r="Y197" s="86">
        <v>12.398110389709473</v>
      </c>
      <c r="Z197" s="86">
        <v>13.479658126831055</v>
      </c>
      <c r="AA197" s="86">
        <v>12.983278274536133</v>
      </c>
      <c r="AB197" s="86">
        <v>13.203024864196777</v>
      </c>
      <c r="AC197" s="86">
        <v>13.304485321044922</v>
      </c>
      <c r="AD197" s="86">
        <v>12.973628044128418</v>
      </c>
      <c r="AE197" s="86">
        <v>11.273633003234863</v>
      </c>
      <c r="AF197" s="86">
        <v>9.421198844909668</v>
      </c>
      <c r="AG197" s="86">
        <v>-2.1625638008117676</v>
      </c>
      <c r="AH197" s="86">
        <v>-1.4945430755615234</v>
      </c>
      <c r="AI197" s="86">
        <v>-1.9432297945022583</v>
      </c>
      <c r="AJ197" s="86">
        <v>-1.7096372842788696</v>
      </c>
      <c r="AK197" s="86">
        <v>-1.9490437507629395</v>
      </c>
      <c r="AL197" s="86">
        <v>-1.6633105278015137</v>
      </c>
      <c r="AM197" s="86">
        <v>-1.8639843463897705</v>
      </c>
      <c r="AN197" s="86">
        <v>-1.9893983602523804</v>
      </c>
      <c r="AO197" s="86">
        <v>-3.1976745128631592</v>
      </c>
      <c r="AP197" s="86">
        <v>-2.1435656547546387</v>
      </c>
      <c r="AQ197" s="86">
        <v>-2.791184663772583</v>
      </c>
      <c r="AR197" s="86">
        <v>-2.5855998992919922</v>
      </c>
      <c r="AS197" s="86">
        <v>-3.3014185428619385</v>
      </c>
      <c r="AT197" s="86">
        <v>-3.255875825881958</v>
      </c>
      <c r="AU197" s="86">
        <v>-3.595801830291748</v>
      </c>
      <c r="AV197" s="86">
        <v>-2.6537096500396729</v>
      </c>
      <c r="AW197" s="86">
        <v>-2.3434116840362549</v>
      </c>
      <c r="AX197" s="86">
        <v>-1.5217980146408081</v>
      </c>
      <c r="AY197" s="86">
        <v>-1.8543127775192261</v>
      </c>
      <c r="AZ197" s="86">
        <v>-1.2126191854476929</v>
      </c>
      <c r="BA197" s="86">
        <v>-0.48047512769699097</v>
      </c>
      <c r="BB197" s="86">
        <v>-0.56283432245254517</v>
      </c>
      <c r="BC197" s="86">
        <v>-1.4069693088531494</v>
      </c>
      <c r="BD197" s="86">
        <v>-1.9469658136367798</v>
      </c>
      <c r="BE197" s="86">
        <v>-1.441655158996582</v>
      </c>
      <c r="BF197" s="86">
        <v>-0.83153486251831055</v>
      </c>
      <c r="BG197" s="86">
        <v>-1.2987154722213745</v>
      </c>
      <c r="BH197" s="86">
        <v>-1.0862067937850952</v>
      </c>
      <c r="BI197" s="86">
        <v>-1.3233020305633545</v>
      </c>
      <c r="BJ197" s="86">
        <v>-1.060193657875061</v>
      </c>
      <c r="BK197" s="86">
        <v>-1.2317365407943726</v>
      </c>
      <c r="BL197" s="86">
        <v>-1.3862206935882568</v>
      </c>
      <c r="BM197" s="86">
        <v>-2.4613206386566162</v>
      </c>
      <c r="BN197" s="86">
        <v>-1.4633089303970337</v>
      </c>
      <c r="BO197" s="86">
        <v>-2.0115361213684082</v>
      </c>
      <c r="BP197" s="86">
        <v>-1.8292003870010376</v>
      </c>
      <c r="BQ197" s="86">
        <v>-2.4297001361846924</v>
      </c>
      <c r="BR197" s="86">
        <v>-2.3222355842590332</v>
      </c>
      <c r="BS197" s="86">
        <v>-2.6977241039276123</v>
      </c>
      <c r="BT197" s="86">
        <v>-1.7670204639434814</v>
      </c>
      <c r="BU197" s="86">
        <v>-1.4996228218078613</v>
      </c>
      <c r="BV197" s="86">
        <v>-0.66114175319671631</v>
      </c>
      <c r="BW197" s="86">
        <v>-0.99389320611953735</v>
      </c>
      <c r="BX197" s="86">
        <v>-0.39412987232208252</v>
      </c>
      <c r="BY197" s="86">
        <v>0.37946489453315735</v>
      </c>
      <c r="BZ197" s="86">
        <v>0.15853157639503479</v>
      </c>
      <c r="CA197" s="86">
        <v>-0.60781151056289673</v>
      </c>
      <c r="CB197" s="86">
        <v>-1.1089413166046143</v>
      </c>
      <c r="CC197" s="86">
        <v>-0.94235599040985107</v>
      </c>
      <c r="CD197" s="86">
        <v>-0.37233737111091614</v>
      </c>
      <c r="CE197" s="86">
        <v>-0.85232669115066528</v>
      </c>
      <c r="CF197" s="86">
        <v>-0.65442079305648804</v>
      </c>
      <c r="CG197" s="86">
        <v>-0.88991516828536987</v>
      </c>
      <c r="CH197" s="86">
        <v>-0.64247679710388184</v>
      </c>
      <c r="CI197" s="86">
        <v>-0.79384368658065796</v>
      </c>
      <c r="CJ197" s="86">
        <v>-0.96846157312393188</v>
      </c>
      <c r="CK197" s="86">
        <v>-1.9513242244720459</v>
      </c>
      <c r="CL197" s="86">
        <v>-0.992165207862854</v>
      </c>
      <c r="CM197" s="86">
        <v>-1.4715539216995239</v>
      </c>
      <c r="CN197" s="86">
        <v>-1.3053202629089355</v>
      </c>
      <c r="CO197" s="86">
        <v>-1.8259505033493042</v>
      </c>
      <c r="CP197" s="86">
        <v>-1.675599217414856</v>
      </c>
      <c r="CQ197" s="86">
        <v>-2.0757181644439697</v>
      </c>
      <c r="CR197" s="86">
        <v>-1.1529021263122559</v>
      </c>
      <c r="CS197" s="86">
        <v>-0.91521722078323364</v>
      </c>
      <c r="CT197" s="86">
        <v>-6.5053835511207581E-2</v>
      </c>
      <c r="CU197" s="86">
        <v>-0.39796918630599976</v>
      </c>
      <c r="CV197" s="86">
        <v>0.17275328934192657</v>
      </c>
      <c r="CW197" s="86">
        <v>0.97505670785903931</v>
      </c>
      <c r="CX197" s="86">
        <v>0.65814739465713501</v>
      </c>
      <c r="CY197" s="86">
        <v>-5.431729182600975E-2</v>
      </c>
      <c r="CZ197" s="86">
        <v>-0.52852809429168701</v>
      </c>
      <c r="DA197" s="86">
        <v>-0.4430568516254425</v>
      </c>
      <c r="DB197" s="86">
        <v>8.6860120296478271E-2</v>
      </c>
      <c r="DC197" s="86">
        <v>-0.40593796968460083</v>
      </c>
      <c r="DD197" s="86">
        <v>-0.22263476252555847</v>
      </c>
      <c r="DE197" s="86">
        <v>-0.45652836561203003</v>
      </c>
      <c r="DF197" s="86">
        <v>-0.22475989162921906</v>
      </c>
      <c r="DG197" s="86">
        <v>-0.35595080256462097</v>
      </c>
      <c r="DH197" s="86">
        <v>-0.55070251226425171</v>
      </c>
      <c r="DI197" s="86">
        <v>-1.4413278102874756</v>
      </c>
      <c r="DJ197" s="86">
        <v>-0.52102148532867432</v>
      </c>
      <c r="DK197" s="86">
        <v>-0.93157172203063965</v>
      </c>
      <c r="DL197" s="86">
        <v>-0.78144019842147827</v>
      </c>
      <c r="DM197" s="86">
        <v>-1.222200870513916</v>
      </c>
      <c r="DN197" s="86">
        <v>-1.0289628505706787</v>
      </c>
      <c r="DO197" s="86">
        <v>-1.4537122249603271</v>
      </c>
      <c r="DP197" s="86">
        <v>-0.53878384828567505</v>
      </c>
      <c r="DQ197" s="86">
        <v>-0.33081158995628357</v>
      </c>
      <c r="DR197" s="86">
        <v>0.53103405237197876</v>
      </c>
      <c r="DS197" s="86">
        <v>0.19795481860637665</v>
      </c>
      <c r="DT197" s="86">
        <v>0.73963648080825806</v>
      </c>
      <c r="DU197" s="86">
        <v>1.5706485509872437</v>
      </c>
      <c r="DV197" s="86">
        <v>1.1577632427215576</v>
      </c>
      <c r="DW197" s="86">
        <v>0.49917694926261902</v>
      </c>
      <c r="DX197" s="86">
        <v>5.1885131746530533E-2</v>
      </c>
      <c r="DY197" s="86">
        <v>0.27785179018974304</v>
      </c>
      <c r="DZ197" s="86">
        <v>0.74986839294433594</v>
      </c>
      <c r="EA197" s="86">
        <v>0.23857645690441132</v>
      </c>
      <c r="EB197" s="86">
        <v>0.40079569816589355</v>
      </c>
      <c r="EC197" s="86">
        <v>0.16921335458755493</v>
      </c>
      <c r="ED197" s="86">
        <v>0.37835696339607239</v>
      </c>
      <c r="EE197" s="86">
        <v>0.2762969434261322</v>
      </c>
      <c r="EF197" s="86">
        <v>5.2475236356258392E-2</v>
      </c>
      <c r="EG197" s="86">
        <v>-0.70497399568557739</v>
      </c>
      <c r="EH197" s="86">
        <v>0.15923520922660828</v>
      </c>
      <c r="EI197" s="86">
        <v>-0.15192314982414246</v>
      </c>
      <c r="EJ197" s="86">
        <v>-2.5040516629815102E-2</v>
      </c>
      <c r="EK197" s="86">
        <v>-0.35048240423202515</v>
      </c>
      <c r="EL197" s="86">
        <v>-9.5322497189044952E-2</v>
      </c>
      <c r="EM197" s="86">
        <v>-0.55563449859619141</v>
      </c>
      <c r="EN197" s="86">
        <v>0.34790545701980591</v>
      </c>
      <c r="EO197" s="86">
        <v>0.51297736167907715</v>
      </c>
      <c r="EP197" s="86">
        <v>1.3916903734207153</v>
      </c>
      <c r="EQ197" s="86">
        <v>1.0583744049072266</v>
      </c>
      <c r="ER197" s="86">
        <v>1.5581257343292236</v>
      </c>
      <c r="ES197" s="86">
        <v>2.4305884838104248</v>
      </c>
      <c r="ET197" s="86">
        <v>1.8791290521621704</v>
      </c>
      <c r="EU197" s="86">
        <v>1.2983347177505493</v>
      </c>
      <c r="EV197" s="86">
        <v>0.88990962505340576</v>
      </c>
      <c r="EW197" s="86">
        <v>80.673881530761719</v>
      </c>
      <c r="EX197" s="86">
        <v>76.230827331542969</v>
      </c>
      <c r="EY197" s="86">
        <v>74.196357727050781</v>
      </c>
      <c r="EZ197" s="86">
        <v>72.948356628417969</v>
      </c>
      <c r="FA197" s="86">
        <v>71.536361694335938</v>
      </c>
      <c r="FB197" s="86">
        <v>69.963386535644531</v>
      </c>
      <c r="FC197" s="86">
        <v>69.903694152832031</v>
      </c>
      <c r="FD197" s="86">
        <v>71.786994934082031</v>
      </c>
      <c r="FE197" s="86">
        <v>76.071617126464844</v>
      </c>
      <c r="FF197" s="86">
        <v>80.948066711425781</v>
      </c>
      <c r="FG197" s="86">
        <v>85.090705871582031</v>
      </c>
      <c r="FH197" s="86">
        <v>89.096717834472656</v>
      </c>
      <c r="FI197" s="86">
        <v>92.895011901855469</v>
      </c>
      <c r="FJ197" s="86">
        <v>95.483909606933594</v>
      </c>
      <c r="FK197" s="86">
        <v>97.863113403320313</v>
      </c>
      <c r="FL197" s="86">
        <v>99.234619140625</v>
      </c>
      <c r="FM197" s="86">
        <v>100.47938537597656</v>
      </c>
      <c r="FN197" s="86">
        <v>100.26332855224609</v>
      </c>
      <c r="FO197" s="86">
        <v>99.216018676757813</v>
      </c>
      <c r="FP197" s="86">
        <v>97.592903137207031</v>
      </c>
      <c r="FQ197" s="86">
        <v>94.251197814941406</v>
      </c>
      <c r="FR197" s="86">
        <v>89.626327514648438</v>
      </c>
      <c r="FS197" s="86">
        <v>86.561676025390625</v>
      </c>
      <c r="FT197" s="86">
        <v>83.318504333496094</v>
      </c>
      <c r="FU197" s="86">
        <v>0.52879726886749268</v>
      </c>
      <c r="FV197" s="86">
        <v>0.73525440692901611</v>
      </c>
      <c r="FW197" s="86">
        <v>0.52741426229476929</v>
      </c>
      <c r="FX197" s="86">
        <v>271</v>
      </c>
      <c r="FY197" s="86">
        <v>1</v>
      </c>
    </row>
    <row r="198" spans="1:181" x14ac:dyDescent="0.25">
      <c r="A198" t="s">
        <v>186</v>
      </c>
      <c r="B198" t="s">
        <v>236</v>
      </c>
      <c r="C198" t="s">
        <v>2</v>
      </c>
      <c r="D198" t="s">
        <v>203</v>
      </c>
      <c r="E198" t="s">
        <v>207</v>
      </c>
      <c r="F198" t="s">
        <v>184</v>
      </c>
      <c r="G198" t="s">
        <v>1</v>
      </c>
      <c r="H198" s="86">
        <v>2571</v>
      </c>
      <c r="I198" s="86">
        <v>5.3426766395568848</v>
      </c>
      <c r="J198" s="86">
        <v>4.9431347846984863</v>
      </c>
      <c r="K198" s="86">
        <v>4.643791675567627</v>
      </c>
      <c r="L198" s="86">
        <v>4.6465401649475098</v>
      </c>
      <c r="M198" s="86">
        <v>4.4686994552612305</v>
      </c>
      <c r="N198" s="86">
        <v>4.4922919273376465</v>
      </c>
      <c r="O198" s="86">
        <v>5.0845251083374023</v>
      </c>
      <c r="P198" s="86">
        <v>5.382439136505127</v>
      </c>
      <c r="Q198" s="86">
        <v>5.7686247825622559</v>
      </c>
      <c r="R198" s="86">
        <v>6.109161376953125</v>
      </c>
      <c r="S198" s="86">
        <v>7.3613662719726563</v>
      </c>
      <c r="T198" s="86">
        <v>8.1883354187011719</v>
      </c>
      <c r="U198" s="86">
        <v>8.7853546142578125</v>
      </c>
      <c r="V198" s="86">
        <v>9.6327791213989258</v>
      </c>
      <c r="W198" s="86">
        <v>10.254115104675293</v>
      </c>
      <c r="X198" s="86">
        <v>10.843481063842773</v>
      </c>
      <c r="Y198" s="86">
        <v>11.218099594116211</v>
      </c>
      <c r="Z198" s="86">
        <v>11.066362380981445</v>
      </c>
      <c r="AA198" s="86">
        <v>10.803135871887207</v>
      </c>
      <c r="AB198" s="86">
        <v>10.485649108886719</v>
      </c>
      <c r="AC198" s="86">
        <v>9.8882312774658203</v>
      </c>
      <c r="AD198" s="86">
        <v>9.2164621353149414</v>
      </c>
      <c r="AE198" s="86">
        <v>7.683661937713623</v>
      </c>
      <c r="AF198" s="86">
        <v>6.8251357078552246</v>
      </c>
      <c r="AG198" s="86">
        <v>-1.3557664155960083</v>
      </c>
      <c r="AH198" s="86">
        <v>-0.92410141229629517</v>
      </c>
      <c r="AI198" s="86">
        <v>-0.7636457085609436</v>
      </c>
      <c r="AJ198" s="86">
        <v>-0.64652782678604126</v>
      </c>
      <c r="AK198" s="86">
        <v>-0.49597352743148804</v>
      </c>
      <c r="AL198" s="86">
        <v>-0.47614005208015442</v>
      </c>
      <c r="AM198" s="86">
        <v>-0.454387366771698</v>
      </c>
      <c r="AN198" s="86">
        <v>-0.71222960948944092</v>
      </c>
      <c r="AO198" s="86">
        <v>-0.81173831224441528</v>
      </c>
      <c r="AP198" s="86">
        <v>-0.72656792402267456</v>
      </c>
      <c r="AQ198" s="86">
        <v>-0.4699101448059082</v>
      </c>
      <c r="AR198" s="86">
        <v>-0.29298776388168335</v>
      </c>
      <c r="AS198" s="86">
        <v>-0.28211003541946411</v>
      </c>
      <c r="AT198" s="86">
        <v>-0.3762015700340271</v>
      </c>
      <c r="AU198" s="86">
        <v>-0.51527893543243408</v>
      </c>
      <c r="AV198" s="86">
        <v>-9.2579992488026619E-3</v>
      </c>
      <c r="AW198" s="86">
        <v>0.224636510014534</v>
      </c>
      <c r="AX198" s="86">
        <v>-0.45892509818077087</v>
      </c>
      <c r="AY198" s="86">
        <v>-1.4505726099014282</v>
      </c>
      <c r="AZ198" s="86">
        <v>-0.6164126992225647</v>
      </c>
      <c r="BA198" s="86">
        <v>-0.31146985292434692</v>
      </c>
      <c r="BB198" s="86">
        <v>-0.64406555891036987</v>
      </c>
      <c r="BC198" s="86">
        <v>-1.8243129253387451</v>
      </c>
      <c r="BD198" s="86">
        <v>-1.5477504730224609</v>
      </c>
      <c r="BE198" s="86">
        <v>-0.88906174898147583</v>
      </c>
      <c r="BF198" s="86">
        <v>-0.48768511414527893</v>
      </c>
      <c r="BG198" s="86">
        <v>-0.34019699692726135</v>
      </c>
      <c r="BH198" s="86">
        <v>-0.22098305821418762</v>
      </c>
      <c r="BI198" s="86">
        <v>-8.8644564151763916E-2</v>
      </c>
      <c r="BJ198" s="86">
        <v>-8.9353971183300018E-2</v>
      </c>
      <c r="BK198" s="86">
        <v>-5.2986826747655869E-2</v>
      </c>
      <c r="BL198" s="86">
        <v>-0.24522046744823456</v>
      </c>
      <c r="BM198" s="86">
        <v>-0.37435397505760193</v>
      </c>
      <c r="BN198" s="86">
        <v>-0.26948645710945129</v>
      </c>
      <c r="BO198" s="86">
        <v>5.0408981740474701E-2</v>
      </c>
      <c r="BP198" s="86">
        <v>0.25742685794830322</v>
      </c>
      <c r="BQ198" s="86">
        <v>0.30669444799423218</v>
      </c>
      <c r="BR198" s="86">
        <v>0.23215764760971069</v>
      </c>
      <c r="BS198" s="86">
        <v>9.7026027739048004E-2</v>
      </c>
      <c r="BT198" s="86">
        <v>0.6337931752204895</v>
      </c>
      <c r="BU198" s="86">
        <v>0.90944522619247437</v>
      </c>
      <c r="BV198" s="86">
        <v>0.23023143410682678</v>
      </c>
      <c r="BW198" s="86">
        <v>-0.69026988744735718</v>
      </c>
      <c r="BX198" s="86">
        <v>2.628031000494957E-2</v>
      </c>
      <c r="BY198" s="86">
        <v>0.26908683776855469</v>
      </c>
      <c r="BZ198" s="86">
        <v>-6.3646547496318817E-2</v>
      </c>
      <c r="CA198" s="86">
        <v>-1.2423444986343384</v>
      </c>
      <c r="CB198" s="86">
        <v>-0.97102153301239014</v>
      </c>
      <c r="CC198" s="86">
        <v>-0.56582349538803101</v>
      </c>
      <c r="CD198" s="86">
        <v>-0.18542450666427612</v>
      </c>
      <c r="CE198" s="86">
        <v>-4.6917703002691269E-2</v>
      </c>
      <c r="CF198" s="86">
        <v>7.3747940361499786E-2</v>
      </c>
      <c r="CG198" s="86">
        <v>0.19347023963928223</v>
      </c>
      <c r="CH198" s="86">
        <v>0.17853288352489471</v>
      </c>
      <c r="CI198" s="86">
        <v>0.22502195835113525</v>
      </c>
      <c r="CJ198" s="86">
        <v>7.822863757610321E-2</v>
      </c>
      <c r="CK198" s="86">
        <v>-7.142292708158493E-2</v>
      </c>
      <c r="CL198" s="86">
        <v>4.7086797654628754E-2</v>
      </c>
      <c r="CM198" s="86">
        <v>0.41078042984008789</v>
      </c>
      <c r="CN198" s="86">
        <v>0.63864237070083618</v>
      </c>
      <c r="CO198" s="86">
        <v>0.71449863910675049</v>
      </c>
      <c r="CP198" s="86">
        <v>0.65350538492202759</v>
      </c>
      <c r="CQ198" s="86">
        <v>0.52110660076141357</v>
      </c>
      <c r="CR198" s="86">
        <v>1.079168438911438</v>
      </c>
      <c r="CS198" s="86">
        <v>1.3837416172027588</v>
      </c>
      <c r="CT198" s="86">
        <v>0.7075391411781311</v>
      </c>
      <c r="CU198" s="86">
        <v>-0.16368645429611206</v>
      </c>
      <c r="CV198" s="86">
        <v>0.47140753269195557</v>
      </c>
      <c r="CW198" s="86">
        <v>0.67117863893508911</v>
      </c>
      <c r="CX198" s="86">
        <v>0.33834990859031677</v>
      </c>
      <c r="CY198" s="86">
        <v>-0.83927500247955322</v>
      </c>
      <c r="CZ198" s="86">
        <v>-0.57158082723617554</v>
      </c>
      <c r="DA198" s="86">
        <v>-0.24258525669574738</v>
      </c>
      <c r="DB198" s="86">
        <v>0.11683609336614609</v>
      </c>
      <c r="DC198" s="86">
        <v>0.24636158347129822</v>
      </c>
      <c r="DD198" s="86">
        <v>0.36847895383834839</v>
      </c>
      <c r="DE198" s="86">
        <v>0.47558504343032837</v>
      </c>
      <c r="DF198" s="86">
        <v>0.44641974568367004</v>
      </c>
      <c r="DG198" s="86">
        <v>0.50303071737289429</v>
      </c>
      <c r="DH198" s="86">
        <v>0.40167772769927979</v>
      </c>
      <c r="DI198" s="86">
        <v>0.23150812089443207</v>
      </c>
      <c r="DJ198" s="86">
        <v>0.36366003751754761</v>
      </c>
      <c r="DK198" s="86">
        <v>0.77115190029144287</v>
      </c>
      <c r="DL198" s="86">
        <v>1.0198578834533691</v>
      </c>
      <c r="DM198" s="86">
        <v>1.122302770614624</v>
      </c>
      <c r="DN198" s="86">
        <v>1.0748531818389893</v>
      </c>
      <c r="DO198" s="86">
        <v>0.94518715143203735</v>
      </c>
      <c r="DP198" s="86">
        <v>1.5245437622070313</v>
      </c>
      <c r="DQ198" s="86">
        <v>1.858038067817688</v>
      </c>
      <c r="DR198" s="86">
        <v>1.1848468780517578</v>
      </c>
      <c r="DS198" s="86">
        <v>0.36289694905281067</v>
      </c>
      <c r="DT198" s="86">
        <v>0.91653478145599365</v>
      </c>
      <c r="DU198" s="86">
        <v>1.0732704401016235</v>
      </c>
      <c r="DV198" s="86">
        <v>0.74034637212753296</v>
      </c>
      <c r="DW198" s="86">
        <v>-0.43620544672012329</v>
      </c>
      <c r="DX198" s="86">
        <v>-0.17214010655879974</v>
      </c>
      <c r="DY198" s="86">
        <v>0.22411943972110748</v>
      </c>
      <c r="DZ198" s="86">
        <v>0.55325239896774292</v>
      </c>
      <c r="EA198" s="86">
        <v>0.66981029510498047</v>
      </c>
      <c r="EB198" s="86">
        <v>0.79402369260787964</v>
      </c>
      <c r="EC198" s="86">
        <v>0.88291400671005249</v>
      </c>
      <c r="ED198" s="86">
        <v>0.83320581912994385</v>
      </c>
      <c r="EE198" s="86">
        <v>0.90443128347396851</v>
      </c>
      <c r="EF198" s="86">
        <v>0.86868685483932495</v>
      </c>
      <c r="EG198" s="86">
        <v>0.66889244318008423</v>
      </c>
      <c r="EH198" s="86">
        <v>0.82074153423309326</v>
      </c>
      <c r="EI198" s="86">
        <v>1.291471004486084</v>
      </c>
      <c r="EJ198" s="86">
        <v>1.5702725648880005</v>
      </c>
      <c r="EK198" s="86">
        <v>1.7111072540283203</v>
      </c>
      <c r="EL198" s="86">
        <v>1.6832123994827271</v>
      </c>
      <c r="EM198" s="86">
        <v>1.5574921369552612</v>
      </c>
      <c r="EN198" s="86">
        <v>2.1675949096679688</v>
      </c>
      <c r="EO198" s="86">
        <v>2.5428466796875</v>
      </c>
      <c r="EP198" s="86">
        <v>1.8740034103393555</v>
      </c>
      <c r="EQ198" s="86">
        <v>1.1231997013092041</v>
      </c>
      <c r="ER198" s="86">
        <v>1.5592278242111206</v>
      </c>
      <c r="ES198" s="86">
        <v>1.6538270711898804</v>
      </c>
      <c r="ET198" s="86">
        <v>1.3207653760910034</v>
      </c>
      <c r="EU198" s="86">
        <v>0.14576295018196106</v>
      </c>
      <c r="EV198" s="86">
        <v>0.40458884835243225</v>
      </c>
      <c r="EW198" s="86">
        <v>79.732734680175781</v>
      </c>
      <c r="EX198" s="86">
        <v>74.683998107910156</v>
      </c>
      <c r="EY198" s="86">
        <v>72.519889831542969</v>
      </c>
      <c r="EZ198" s="86">
        <v>71.950141906738281</v>
      </c>
      <c r="FA198" s="86">
        <v>70.640846252441406</v>
      </c>
      <c r="FB198" s="86">
        <v>70.365005493164063</v>
      </c>
      <c r="FC198" s="86">
        <v>69.196357727050781</v>
      </c>
      <c r="FD198" s="86">
        <v>71.29949951171875</v>
      </c>
      <c r="FE198" s="86">
        <v>75.578323364257813</v>
      </c>
      <c r="FF198" s="86">
        <v>81.079551696777344</v>
      </c>
      <c r="FG198" s="86">
        <v>85.55621337890625</v>
      </c>
      <c r="FH198" s="86">
        <v>89.191764831542969</v>
      </c>
      <c r="FI198" s="86">
        <v>92.088111877441406</v>
      </c>
      <c r="FJ198" s="86">
        <v>94.537979125976563</v>
      </c>
      <c r="FK198" s="86">
        <v>96.586410522460938</v>
      </c>
      <c r="FL198" s="86">
        <v>98.13311767578125</v>
      </c>
      <c r="FM198" s="86">
        <v>99.241378784179688</v>
      </c>
      <c r="FN198" s="86">
        <v>100.20291900634766</v>
      </c>
      <c r="FO198" s="86">
        <v>99.269485473632813</v>
      </c>
      <c r="FP198" s="86">
        <v>97.006828308105469</v>
      </c>
      <c r="FQ198" s="86">
        <v>92.909103393554688</v>
      </c>
      <c r="FR198" s="86">
        <v>85.794281005859375</v>
      </c>
      <c r="FS198" s="86">
        <v>83.053787231445313</v>
      </c>
      <c r="FT198" s="86">
        <v>81.190658569335938</v>
      </c>
      <c r="FU198" s="86">
        <v>0.32881262898445129</v>
      </c>
      <c r="FV198" s="86">
        <v>0.56029731035232544</v>
      </c>
      <c r="FW198" s="86">
        <v>0.31469812989234924</v>
      </c>
      <c r="FX198" s="86">
        <v>245</v>
      </c>
      <c r="FY198" s="86">
        <v>1</v>
      </c>
    </row>
    <row r="199" spans="1:181" x14ac:dyDescent="0.25">
      <c r="A199" t="s">
        <v>186</v>
      </c>
      <c r="B199" t="s">
        <v>236</v>
      </c>
      <c r="C199" t="s">
        <v>2</v>
      </c>
      <c r="D199" t="s">
        <v>203</v>
      </c>
      <c r="E199" t="s">
        <v>207</v>
      </c>
      <c r="F199" t="s">
        <v>185</v>
      </c>
      <c r="G199" t="s">
        <v>1</v>
      </c>
      <c r="H199" s="86">
        <v>1029</v>
      </c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86"/>
      <c r="AU199" s="86"/>
      <c r="AV199" s="86"/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86"/>
      <c r="BI199" s="86"/>
      <c r="BJ199" s="86"/>
      <c r="BK199" s="86"/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  <c r="BW199" s="86"/>
      <c r="BX199" s="86"/>
      <c r="BY199" s="86"/>
      <c r="BZ199" s="86"/>
      <c r="CA199" s="86"/>
      <c r="CB199" s="86"/>
      <c r="CC199" s="86"/>
      <c r="CD199" s="86"/>
      <c r="CE199" s="86"/>
      <c r="CF199" s="86"/>
      <c r="CG199" s="86"/>
      <c r="CH199" s="86"/>
      <c r="CI199" s="86"/>
      <c r="CJ199" s="86"/>
      <c r="CK199" s="86"/>
      <c r="CL199" s="86"/>
      <c r="CM199" s="86"/>
      <c r="CN199" s="86"/>
      <c r="CO199" s="86"/>
      <c r="CP199" s="86"/>
      <c r="CQ199" s="86"/>
      <c r="CR199" s="86"/>
      <c r="CS199" s="86"/>
      <c r="CT199" s="86"/>
      <c r="CU199" s="86"/>
      <c r="CV199" s="86"/>
      <c r="CW199" s="86"/>
      <c r="CX199" s="86"/>
      <c r="CY199" s="86"/>
      <c r="CZ199" s="86"/>
      <c r="DA199" s="86"/>
      <c r="DB199" s="86"/>
      <c r="DC199" s="86"/>
      <c r="DD199" s="86"/>
      <c r="DE199" s="86"/>
      <c r="DF199" s="86"/>
      <c r="DG199" s="86"/>
      <c r="DH199" s="86"/>
      <c r="DI199" s="86"/>
      <c r="DJ199" s="86"/>
      <c r="DK199" s="86"/>
      <c r="DL199" s="86"/>
      <c r="DM199" s="86"/>
      <c r="DN199" s="86"/>
      <c r="DO199" s="86"/>
      <c r="DP199" s="86"/>
      <c r="DQ199" s="86"/>
      <c r="DR199" s="86"/>
      <c r="DS199" s="86"/>
      <c r="DT199" s="86"/>
      <c r="DU199" s="86"/>
      <c r="DV199" s="86"/>
      <c r="DW199" s="86"/>
      <c r="DX199" s="86"/>
      <c r="DY199" s="86"/>
      <c r="DZ199" s="86"/>
      <c r="EA199" s="86"/>
      <c r="EB199" s="86"/>
      <c r="EC199" s="86"/>
      <c r="ED199" s="86"/>
      <c r="EE199" s="86"/>
      <c r="EF199" s="86"/>
      <c r="EG199" s="86"/>
      <c r="EH199" s="86"/>
      <c r="EI199" s="86"/>
      <c r="EJ199" s="86"/>
      <c r="EK199" s="86"/>
      <c r="EL199" s="86"/>
      <c r="EM199" s="86"/>
      <c r="EN199" s="86"/>
      <c r="EO199" s="86"/>
      <c r="EP199" s="86"/>
      <c r="EQ199" s="86"/>
      <c r="ER199" s="86"/>
      <c r="ES199" s="86"/>
      <c r="ET199" s="86"/>
      <c r="EU199" s="86"/>
      <c r="EV199" s="86"/>
      <c r="EW199" s="86"/>
      <c r="EX199" s="86"/>
      <c r="EY199" s="86"/>
      <c r="EZ199" s="86"/>
      <c r="FA199" s="86"/>
      <c r="FB199" s="86"/>
      <c r="FC199" s="86"/>
      <c r="FD199" s="86"/>
      <c r="FE199" s="86"/>
      <c r="FF199" s="86"/>
      <c r="FG199" s="86"/>
      <c r="FH199" s="86"/>
      <c r="FI199" s="86"/>
      <c r="FJ199" s="86"/>
      <c r="FK199" s="86"/>
      <c r="FL199" s="86"/>
      <c r="FM199" s="86"/>
      <c r="FN199" s="86"/>
      <c r="FO199" s="86"/>
      <c r="FP199" s="86"/>
      <c r="FQ199" s="86"/>
      <c r="FR199" s="86"/>
      <c r="FS199" s="86"/>
      <c r="FT199" s="86"/>
      <c r="FU199" s="86"/>
      <c r="FV199" s="86"/>
      <c r="FW199" s="86"/>
      <c r="FX199" s="86">
        <v>81</v>
      </c>
      <c r="FY199" s="86">
        <v>0</v>
      </c>
    </row>
    <row r="200" spans="1:181" x14ac:dyDescent="0.25">
      <c r="A200" t="s">
        <v>186</v>
      </c>
      <c r="B200" t="s">
        <v>236</v>
      </c>
      <c r="C200" t="s">
        <v>2</v>
      </c>
      <c r="D200" t="s">
        <v>203</v>
      </c>
      <c r="E200" t="s">
        <v>208</v>
      </c>
      <c r="F200" t="s">
        <v>1</v>
      </c>
      <c r="G200" t="s">
        <v>198</v>
      </c>
      <c r="H200" s="86">
        <v>27794</v>
      </c>
      <c r="I200" s="86">
        <v>41.869361877441406</v>
      </c>
      <c r="J200" s="86">
        <v>37.706325531005859</v>
      </c>
      <c r="K200" s="86">
        <v>34.593952178955078</v>
      </c>
      <c r="L200" s="86">
        <v>33.261959075927734</v>
      </c>
      <c r="M200" s="86">
        <v>32.362739562988281</v>
      </c>
      <c r="N200" s="86">
        <v>33.072120666503906</v>
      </c>
      <c r="O200" s="86">
        <v>35.461837768554688</v>
      </c>
      <c r="P200" s="86">
        <v>38.459621429443359</v>
      </c>
      <c r="Q200" s="86">
        <v>41.636020660400391</v>
      </c>
      <c r="R200" s="86">
        <v>44.183818817138672</v>
      </c>
      <c r="S200" s="86">
        <v>47.906272888183594</v>
      </c>
      <c r="T200" s="86">
        <v>52.62384033203125</v>
      </c>
      <c r="U200" s="86">
        <v>56.021614074707031</v>
      </c>
      <c r="V200" s="86">
        <v>60.110416412353516</v>
      </c>
      <c r="W200" s="86">
        <v>65.508323669433594</v>
      </c>
      <c r="X200" s="86">
        <v>70.420852661132813</v>
      </c>
      <c r="Y200" s="86">
        <v>73.1094970703125</v>
      </c>
      <c r="Z200" s="86">
        <v>77.537185668945313</v>
      </c>
      <c r="AA200" s="86">
        <v>79.378288269042969</v>
      </c>
      <c r="AB200" s="86">
        <v>76.320144653320313</v>
      </c>
      <c r="AC200" s="86">
        <v>73.805091857910156</v>
      </c>
      <c r="AD200" s="86">
        <v>70.995521545410156</v>
      </c>
      <c r="AE200" s="86">
        <v>63.465648651123047</v>
      </c>
      <c r="AF200" s="86">
        <v>54.313674926757813</v>
      </c>
      <c r="AG200" s="86">
        <v>-7.3743586540222168</v>
      </c>
      <c r="AH200" s="86">
        <v>-6.4776573181152344</v>
      </c>
      <c r="AI200" s="86">
        <v>-6.9671258926391602</v>
      </c>
      <c r="AJ200" s="86">
        <v>-6.4238057136535645</v>
      </c>
      <c r="AK200" s="86">
        <v>-6.7447519302368164</v>
      </c>
      <c r="AL200" s="86">
        <v>-6.1868224143981934</v>
      </c>
      <c r="AM200" s="86">
        <v>-6.2533674240112305</v>
      </c>
      <c r="AN200" s="86">
        <v>-6.6744260787963867</v>
      </c>
      <c r="AO200" s="86">
        <v>-6.5003495216369629</v>
      </c>
      <c r="AP200" s="86">
        <v>-4.5851883888244629</v>
      </c>
      <c r="AQ200" s="86">
        <v>-4.025327205657959</v>
      </c>
      <c r="AR200" s="86">
        <v>-3.1714520454406738</v>
      </c>
      <c r="AS200" s="86">
        <v>-3.7652535438537598</v>
      </c>
      <c r="AT200" s="86">
        <v>-3.844146728515625</v>
      </c>
      <c r="AU200" s="86">
        <v>-2.657930850982666</v>
      </c>
      <c r="AV200" s="86">
        <v>-0.59064066410064697</v>
      </c>
      <c r="AW200" s="86">
        <v>0.94686156511306763</v>
      </c>
      <c r="AX200" s="86">
        <v>2.0655293464660645</v>
      </c>
      <c r="AY200" s="86">
        <v>2.1480662822723389</v>
      </c>
      <c r="AZ200" s="86">
        <v>1.3827415704727173</v>
      </c>
      <c r="BA200" s="86">
        <v>0.96484148502349854</v>
      </c>
      <c r="BB200" s="86">
        <v>-4.5828852653503418</v>
      </c>
      <c r="BC200" s="86">
        <v>-5.4996228218078613</v>
      </c>
      <c r="BD200" s="86">
        <v>-7.1426544189453125</v>
      </c>
      <c r="BE200" s="86">
        <v>-5.8641419410705566</v>
      </c>
      <c r="BF200" s="86">
        <v>-5.0516905784606934</v>
      </c>
      <c r="BG200" s="86">
        <v>-5.5734744071960449</v>
      </c>
      <c r="BH200" s="86">
        <v>-5.0593132972717285</v>
      </c>
      <c r="BI200" s="86">
        <v>-5.4337458610534668</v>
      </c>
      <c r="BJ200" s="86">
        <v>-4.9086833000183105</v>
      </c>
      <c r="BK200" s="86">
        <v>-5.0098404884338379</v>
      </c>
      <c r="BL200" s="86">
        <v>-5.4076218605041504</v>
      </c>
      <c r="BM200" s="86">
        <v>-5.145686149597168</v>
      </c>
      <c r="BN200" s="86">
        <v>-3.3082520961761475</v>
      </c>
      <c r="BO200" s="86">
        <v>-2.6842832565307617</v>
      </c>
      <c r="BP200" s="86">
        <v>-1.7204703092575073</v>
      </c>
      <c r="BQ200" s="86">
        <v>-2.2969770431518555</v>
      </c>
      <c r="BR200" s="86">
        <v>-2.3299150466918945</v>
      </c>
      <c r="BS200" s="86">
        <v>-1.0717333555221558</v>
      </c>
      <c r="BT200" s="86">
        <v>1.0701311826705933</v>
      </c>
      <c r="BU200" s="86">
        <v>2.5646307468414307</v>
      </c>
      <c r="BV200" s="86">
        <v>3.7082028388977051</v>
      </c>
      <c r="BW200" s="86">
        <v>3.8602380752563477</v>
      </c>
      <c r="BX200" s="86">
        <v>3.0298511981964111</v>
      </c>
      <c r="BY200" s="86">
        <v>2.6818702220916748</v>
      </c>
      <c r="BZ200" s="86">
        <v>-2.8086333274841309</v>
      </c>
      <c r="CA200" s="86">
        <v>-3.8040261268615723</v>
      </c>
      <c r="CB200" s="86">
        <v>-5.5219016075134277</v>
      </c>
      <c r="CC200" s="86">
        <v>-4.8181705474853516</v>
      </c>
      <c r="CD200" s="86">
        <v>-4.0640707015991211</v>
      </c>
      <c r="CE200" s="86">
        <v>-4.6082353591918945</v>
      </c>
      <c r="CF200" s="86">
        <v>-4.1142702102661133</v>
      </c>
      <c r="CG200" s="86">
        <v>-4.5257472991943359</v>
      </c>
      <c r="CH200" s="86">
        <v>-4.0234479904174805</v>
      </c>
      <c r="CI200" s="86">
        <v>-4.1485776901245117</v>
      </c>
      <c r="CJ200" s="86">
        <v>-4.5302371978759766</v>
      </c>
      <c r="CK200" s="86">
        <v>-4.2074508666992188</v>
      </c>
      <c r="CL200" s="86">
        <v>-2.4238498210906982</v>
      </c>
      <c r="CM200" s="86">
        <v>-1.7554802894592285</v>
      </c>
      <c r="CN200" s="86">
        <v>-0.71552473306655884</v>
      </c>
      <c r="CO200" s="86">
        <v>-1.2800533771514893</v>
      </c>
      <c r="CP200" s="86">
        <v>-1.2811629772186279</v>
      </c>
      <c r="CQ200" s="86">
        <v>2.6862179860472679E-2</v>
      </c>
      <c r="CR200" s="86">
        <v>2.22037672996521</v>
      </c>
      <c r="CS200" s="86">
        <v>3.6850926876068115</v>
      </c>
      <c r="CT200" s="86">
        <v>4.8459134101867676</v>
      </c>
      <c r="CU200" s="86">
        <v>5.0460829734802246</v>
      </c>
      <c r="CV200" s="86">
        <v>4.1706342697143555</v>
      </c>
      <c r="CW200" s="86">
        <v>3.8710789680480957</v>
      </c>
      <c r="CX200" s="86">
        <v>-1.579791784286499</v>
      </c>
      <c r="CY200" s="86">
        <v>-2.6296610832214355</v>
      </c>
      <c r="CZ200" s="86">
        <v>-4.3993730545043945</v>
      </c>
      <c r="DA200" s="86">
        <v>-3.7721991539001465</v>
      </c>
      <c r="DB200" s="86">
        <v>-3.0764505863189697</v>
      </c>
      <c r="DC200" s="86">
        <v>-3.6429965496063232</v>
      </c>
      <c r="DD200" s="86">
        <v>-3.1692268848419189</v>
      </c>
      <c r="DE200" s="86">
        <v>-3.617748498916626</v>
      </c>
      <c r="DF200" s="86">
        <v>-3.1382126808166504</v>
      </c>
      <c r="DG200" s="86">
        <v>-3.2873148918151855</v>
      </c>
      <c r="DH200" s="86">
        <v>-3.6528525352478027</v>
      </c>
      <c r="DI200" s="86">
        <v>-3.2692153453826904</v>
      </c>
      <c r="DJ200" s="86">
        <v>-1.539447546005249</v>
      </c>
      <c r="DK200" s="86">
        <v>-0.82667732238769531</v>
      </c>
      <c r="DL200" s="86">
        <v>0.28942084312438965</v>
      </c>
      <c r="DM200" s="86">
        <v>-0.26312965154647827</v>
      </c>
      <c r="DN200" s="86">
        <v>-0.23241081833839417</v>
      </c>
      <c r="DO200" s="86">
        <v>1.125457763671875</v>
      </c>
      <c r="DP200" s="86">
        <v>3.3706221580505371</v>
      </c>
      <c r="DQ200" s="86">
        <v>4.8055548667907715</v>
      </c>
      <c r="DR200" s="86">
        <v>5.9836239814758301</v>
      </c>
      <c r="DS200" s="86">
        <v>6.2319278717041016</v>
      </c>
      <c r="DT200" s="86">
        <v>5.3114175796508789</v>
      </c>
      <c r="DU200" s="86">
        <v>5.0602879524230957</v>
      </c>
      <c r="DV200" s="86">
        <v>-0.35095024108886719</v>
      </c>
      <c r="DW200" s="86">
        <v>-1.4552960395812988</v>
      </c>
      <c r="DX200" s="86">
        <v>-3.2768447399139404</v>
      </c>
      <c r="DY200" s="86">
        <v>-2.2619824409484863</v>
      </c>
      <c r="DZ200" s="86">
        <v>-1.6504840850830078</v>
      </c>
      <c r="EA200" s="86">
        <v>-2.2493448257446289</v>
      </c>
      <c r="EB200" s="86">
        <v>-1.8047345876693726</v>
      </c>
      <c r="EC200" s="86">
        <v>-2.3067424297332764</v>
      </c>
      <c r="ED200" s="86">
        <v>-1.8600736856460571</v>
      </c>
      <c r="EE200" s="86">
        <v>-2.0437881946563721</v>
      </c>
      <c r="EF200" s="86">
        <v>-2.3860483169555664</v>
      </c>
      <c r="EG200" s="86">
        <v>-1.9145523309707642</v>
      </c>
      <c r="EH200" s="86">
        <v>-0.26251122355461121</v>
      </c>
      <c r="EI200" s="86">
        <v>0.51436668634414673</v>
      </c>
      <c r="EJ200" s="86">
        <v>1.7404025793075562</v>
      </c>
      <c r="EK200" s="86">
        <v>1.2051466703414917</v>
      </c>
      <c r="EL200" s="86">
        <v>1.2818207740783691</v>
      </c>
      <c r="EM200" s="86">
        <v>2.7116553783416748</v>
      </c>
      <c r="EN200" s="86">
        <v>5.0313940048217773</v>
      </c>
      <c r="EO200" s="86">
        <v>6.4233236312866211</v>
      </c>
      <c r="EP200" s="86">
        <v>7.6262974739074707</v>
      </c>
      <c r="EQ200" s="86">
        <v>7.9440999031066895</v>
      </c>
      <c r="ER200" s="86">
        <v>6.9585270881652832</v>
      </c>
      <c r="ES200" s="86">
        <v>6.7773165702819824</v>
      </c>
      <c r="ET200" s="86">
        <v>1.4233016967773438</v>
      </c>
      <c r="EU200" s="86">
        <v>0.24030056595802307</v>
      </c>
      <c r="EV200" s="86">
        <v>-1.6560919284820557</v>
      </c>
      <c r="EW200" s="86">
        <v>71.787345886230469</v>
      </c>
      <c r="EX200" s="86">
        <v>67.596946716308594</v>
      </c>
      <c r="EY200" s="86">
        <v>65.938880920410156</v>
      </c>
      <c r="EZ200" s="86">
        <v>64.64794921875</v>
      </c>
      <c r="FA200" s="86">
        <v>64.180908203125</v>
      </c>
      <c r="FB200" s="86">
        <v>63.366390228271484</v>
      </c>
      <c r="FC200" s="86">
        <v>62.318382263183594</v>
      </c>
      <c r="FD200" s="86">
        <v>63.033493041992188</v>
      </c>
      <c r="FE200" s="86">
        <v>67.435821533203125</v>
      </c>
      <c r="FF200" s="86">
        <v>72.095588684082031</v>
      </c>
      <c r="FG200" s="86">
        <v>76.777900695800781</v>
      </c>
      <c r="FH200" s="86">
        <v>80.843376159667969</v>
      </c>
      <c r="FI200" s="86">
        <v>85.0491943359375</v>
      </c>
      <c r="FJ200" s="86">
        <v>89.178985595703125</v>
      </c>
      <c r="FK200" s="86">
        <v>91.618827819824219</v>
      </c>
      <c r="FL200" s="86">
        <v>93.361328125</v>
      </c>
      <c r="FM200" s="86">
        <v>93.981643676757813</v>
      </c>
      <c r="FN200" s="86">
        <v>93.719497680664063</v>
      </c>
      <c r="FO200" s="86">
        <v>92.689872741699219</v>
      </c>
      <c r="FP200" s="86">
        <v>90.102806091308594</v>
      </c>
      <c r="FQ200" s="86">
        <v>85.338371276855469</v>
      </c>
      <c r="FR200" s="86">
        <v>80.3885498046875</v>
      </c>
      <c r="FS200" s="86">
        <v>76.749229431152344</v>
      </c>
      <c r="FT200" s="86">
        <v>74.008636474609375</v>
      </c>
      <c r="FU200" s="86">
        <v>0.96315020322799683</v>
      </c>
      <c r="FV200" s="86">
        <v>1.4155199527740479</v>
      </c>
      <c r="FW200" s="86">
        <v>0.98416107892990112</v>
      </c>
      <c r="FX200" s="86">
        <v>3016</v>
      </c>
      <c r="FY200" s="86">
        <v>1</v>
      </c>
    </row>
    <row r="201" spans="1:181" x14ac:dyDescent="0.25">
      <c r="A201" t="s">
        <v>186</v>
      </c>
      <c r="B201" t="s">
        <v>236</v>
      </c>
      <c r="C201" t="s">
        <v>2</v>
      </c>
      <c r="D201" t="s">
        <v>203</v>
      </c>
      <c r="E201" t="s">
        <v>208</v>
      </c>
      <c r="F201" t="s">
        <v>1</v>
      </c>
      <c r="G201" t="s">
        <v>200</v>
      </c>
      <c r="H201" s="86">
        <v>6293</v>
      </c>
      <c r="I201" s="86">
        <v>9.982518196105957</v>
      </c>
      <c r="J201" s="86">
        <v>8.5921573638916016</v>
      </c>
      <c r="K201" s="86">
        <v>7.7706737518310547</v>
      </c>
      <c r="L201" s="86">
        <v>7.1409773826599121</v>
      </c>
      <c r="M201" s="86">
        <v>6.9279580116271973</v>
      </c>
      <c r="N201" s="86">
        <v>6.8654117584228516</v>
      </c>
      <c r="O201" s="86">
        <v>6.989281177520752</v>
      </c>
      <c r="P201" s="86">
        <v>7.1879429817199707</v>
      </c>
      <c r="Q201" s="86">
        <v>7.541020393371582</v>
      </c>
      <c r="R201" s="86">
        <v>8.3647785186767578</v>
      </c>
      <c r="S201" s="86">
        <v>9.6457853317260742</v>
      </c>
      <c r="T201" s="86">
        <v>10.974475860595703</v>
      </c>
      <c r="U201" s="86">
        <v>12.577446937561035</v>
      </c>
      <c r="V201" s="86">
        <v>14.460801124572754</v>
      </c>
      <c r="W201" s="86">
        <v>15.711441993713379</v>
      </c>
      <c r="X201" s="86">
        <v>16.238912582397461</v>
      </c>
      <c r="Y201" s="86">
        <v>16.288961410522461</v>
      </c>
      <c r="Z201" s="86">
        <v>17.553291320800781</v>
      </c>
      <c r="AA201" s="86">
        <v>17.554832458496094</v>
      </c>
      <c r="AB201" s="86">
        <v>16.74656867980957</v>
      </c>
      <c r="AC201" s="86">
        <v>16.077352523803711</v>
      </c>
      <c r="AD201" s="86">
        <v>15.626242637634277</v>
      </c>
      <c r="AE201" s="86">
        <v>14.056972503662109</v>
      </c>
      <c r="AF201" s="86">
        <v>12.517278671264648</v>
      </c>
      <c r="AG201" s="86">
        <v>-1.0690642595291138</v>
      </c>
      <c r="AH201" s="86">
        <v>-1.4397436380386353</v>
      </c>
      <c r="AI201" s="86">
        <v>-1.4670810699462891</v>
      </c>
      <c r="AJ201" s="86">
        <v>-1.8925576210021973</v>
      </c>
      <c r="AK201" s="86">
        <v>-1.6487648487091064</v>
      </c>
      <c r="AL201" s="86">
        <v>-1.6349148750305176</v>
      </c>
      <c r="AM201" s="86">
        <v>-1.5363353490829468</v>
      </c>
      <c r="AN201" s="86">
        <v>-1.7043756246566772</v>
      </c>
      <c r="AO201" s="86">
        <v>-1.9360692501068115</v>
      </c>
      <c r="AP201" s="86">
        <v>-1.3235929012298584</v>
      </c>
      <c r="AQ201" s="86">
        <v>-1.056377649307251</v>
      </c>
      <c r="AR201" s="86">
        <v>-1.2091168165206909</v>
      </c>
      <c r="AS201" s="86">
        <v>-0.84353768825531006</v>
      </c>
      <c r="AT201" s="86">
        <v>-0.33002418279647827</v>
      </c>
      <c r="AU201" s="86">
        <v>-9.1562559828162193E-3</v>
      </c>
      <c r="AV201" s="86">
        <v>-0.41886886954307556</v>
      </c>
      <c r="AW201" s="86">
        <v>-0.62375479936599731</v>
      </c>
      <c r="AX201" s="86">
        <v>0.33071422576904297</v>
      </c>
      <c r="AY201" s="86">
        <v>0.21783199906349182</v>
      </c>
      <c r="AZ201" s="86">
        <v>-8.6073324084281921E-2</v>
      </c>
      <c r="BA201" s="86">
        <v>-0.32934120297431946</v>
      </c>
      <c r="BB201" s="86">
        <v>-1.1203382015228271</v>
      </c>
      <c r="BC201" s="86">
        <v>-1.7464832067489624</v>
      </c>
      <c r="BD201" s="86">
        <v>-1.5100893974304199</v>
      </c>
      <c r="BE201" s="86">
        <v>-0.65004879236221313</v>
      </c>
      <c r="BF201" s="86">
        <v>-1.0501834154129028</v>
      </c>
      <c r="BG201" s="86">
        <v>-1.0942734479904175</v>
      </c>
      <c r="BH201" s="86">
        <v>-1.517799973487854</v>
      </c>
      <c r="BI201" s="86">
        <v>-1.281456470489502</v>
      </c>
      <c r="BJ201" s="86">
        <v>-1.25760817527771</v>
      </c>
      <c r="BK201" s="86">
        <v>-1.1689202785491943</v>
      </c>
      <c r="BL201" s="86">
        <v>-1.3239473104476929</v>
      </c>
      <c r="BM201" s="86">
        <v>-1.5496070384979248</v>
      </c>
      <c r="BN201" s="86">
        <v>-0.92340511083602905</v>
      </c>
      <c r="BO201" s="86">
        <v>-0.62092918157577515</v>
      </c>
      <c r="BP201" s="86">
        <v>-0.76094454526901245</v>
      </c>
      <c r="BQ201" s="86">
        <v>-0.39060124754905701</v>
      </c>
      <c r="BR201" s="86">
        <v>0.13359184563159943</v>
      </c>
      <c r="BS201" s="86">
        <v>0.45565378665924072</v>
      </c>
      <c r="BT201" s="86">
        <v>2.3864192888140678E-2</v>
      </c>
      <c r="BU201" s="86">
        <v>-0.18554876744747162</v>
      </c>
      <c r="BV201" s="86">
        <v>0.77950245141983032</v>
      </c>
      <c r="BW201" s="86">
        <v>0.65664893388748169</v>
      </c>
      <c r="BX201" s="86">
        <v>0.36765322089195251</v>
      </c>
      <c r="BY201" s="86">
        <v>0.1068975105881691</v>
      </c>
      <c r="BZ201" s="86">
        <v>-0.67443311214447021</v>
      </c>
      <c r="CA201" s="86">
        <v>-1.2880626916885376</v>
      </c>
      <c r="CB201" s="86">
        <v>-1.0610780715942383</v>
      </c>
      <c r="CC201" s="86">
        <v>-0.3598400354385376</v>
      </c>
      <c r="CD201" s="86">
        <v>-0.78037524223327637</v>
      </c>
      <c r="CE201" s="86">
        <v>-0.83606791496276855</v>
      </c>
      <c r="CF201" s="86">
        <v>-1.2582440376281738</v>
      </c>
      <c r="CG201" s="86">
        <v>-1.0270599126815796</v>
      </c>
      <c r="CH201" s="86">
        <v>-0.99628680944442749</v>
      </c>
      <c r="CI201" s="86">
        <v>-0.91444975137710571</v>
      </c>
      <c r="CJ201" s="86">
        <v>-1.0604637861251831</v>
      </c>
      <c r="CK201" s="86">
        <v>-1.2819445133209229</v>
      </c>
      <c r="CL201" s="86">
        <v>-0.64623630046844482</v>
      </c>
      <c r="CM201" s="86">
        <v>-0.31933894753456116</v>
      </c>
      <c r="CN201" s="86">
        <v>-0.45054176449775696</v>
      </c>
      <c r="CO201" s="86">
        <v>-7.6898835599422455E-2</v>
      </c>
      <c r="CP201" s="86">
        <v>0.45469090342521667</v>
      </c>
      <c r="CQ201" s="86">
        <v>0.77757978439331055</v>
      </c>
      <c r="CR201" s="86">
        <v>0.33049976825714111</v>
      </c>
      <c r="CS201" s="86">
        <v>0.117951400578022</v>
      </c>
      <c r="CT201" s="86">
        <v>1.0903317928314209</v>
      </c>
      <c r="CU201" s="86">
        <v>0.96057218313217163</v>
      </c>
      <c r="CV201" s="86">
        <v>0.68190282583236694</v>
      </c>
      <c r="CW201" s="86">
        <v>0.40903511643409729</v>
      </c>
      <c r="CX201" s="86">
        <v>-0.3656005859375</v>
      </c>
      <c r="CY201" s="86">
        <v>-0.97056210041046143</v>
      </c>
      <c r="CZ201" s="86">
        <v>-0.75009423494338989</v>
      </c>
      <c r="DA201" s="86">
        <v>-6.9631248712539673E-2</v>
      </c>
      <c r="DB201" s="86">
        <v>-0.51056700944900513</v>
      </c>
      <c r="DC201" s="86">
        <v>-0.5778624415397644</v>
      </c>
      <c r="DD201" s="86">
        <v>-0.99868804216384888</v>
      </c>
      <c r="DE201" s="86">
        <v>-0.77266329526901245</v>
      </c>
      <c r="DF201" s="86">
        <v>-0.73496538400650024</v>
      </c>
      <c r="DG201" s="86">
        <v>-0.65997922420501709</v>
      </c>
      <c r="DH201" s="86">
        <v>-0.79698032140731812</v>
      </c>
      <c r="DI201" s="86">
        <v>-1.0142819881439209</v>
      </c>
      <c r="DJ201" s="86">
        <v>-0.3690674901008606</v>
      </c>
      <c r="DK201" s="86">
        <v>-1.7748696729540825E-2</v>
      </c>
      <c r="DL201" s="86">
        <v>-0.14013901352882385</v>
      </c>
      <c r="DM201" s="86">
        <v>0.2368035763502121</v>
      </c>
      <c r="DN201" s="86">
        <v>0.77578997611999512</v>
      </c>
      <c r="DO201" s="86">
        <v>1.0995057821273804</v>
      </c>
      <c r="DP201" s="86">
        <v>0.63713532686233521</v>
      </c>
      <c r="DQ201" s="86">
        <v>0.42145156860351563</v>
      </c>
      <c r="DR201" s="86">
        <v>1.4011611938476563</v>
      </c>
      <c r="DS201" s="86">
        <v>1.2644954919815063</v>
      </c>
      <c r="DT201" s="86">
        <v>0.99615246057510376</v>
      </c>
      <c r="DU201" s="86">
        <v>0.71117269992828369</v>
      </c>
      <c r="DV201" s="86">
        <v>-5.6768056005239487E-2</v>
      </c>
      <c r="DW201" s="86">
        <v>-0.65306144952774048</v>
      </c>
      <c r="DX201" s="86">
        <v>-0.43911036849021912</v>
      </c>
      <c r="DY201" s="86">
        <v>0.3493841290473938</v>
      </c>
      <c r="DZ201" s="86">
        <v>-0.1210068091750145</v>
      </c>
      <c r="EA201" s="86">
        <v>-0.20505471527576447</v>
      </c>
      <c r="EB201" s="86">
        <v>-0.62393045425415039</v>
      </c>
      <c r="EC201" s="86">
        <v>-0.40535503625869751</v>
      </c>
      <c r="ED201" s="86">
        <v>-0.35765877366065979</v>
      </c>
      <c r="EE201" s="86">
        <v>-0.29256415367126465</v>
      </c>
      <c r="EF201" s="86">
        <v>-0.41655197739601135</v>
      </c>
      <c r="EG201" s="86">
        <v>-0.62781977653503418</v>
      </c>
      <c r="EH201" s="86">
        <v>3.112025186419487E-2</v>
      </c>
      <c r="EI201" s="86">
        <v>0.41769972443580627</v>
      </c>
      <c r="EJ201" s="86">
        <v>0.308033287525177</v>
      </c>
      <c r="EK201" s="86">
        <v>0.68974006175994873</v>
      </c>
      <c r="EL201" s="86">
        <v>1.2394059896469116</v>
      </c>
      <c r="EM201" s="86">
        <v>1.5643157958984375</v>
      </c>
      <c r="EN201" s="86">
        <v>1.0798684358596802</v>
      </c>
      <c r="EO201" s="86">
        <v>0.8596576452255249</v>
      </c>
      <c r="EP201" s="86">
        <v>1.8499493598937988</v>
      </c>
      <c r="EQ201" s="86">
        <v>1.7033123970031738</v>
      </c>
      <c r="ER201" s="86">
        <v>1.4498789310455322</v>
      </c>
      <c r="ES201" s="86">
        <v>1.1474114656448364</v>
      </c>
      <c r="ET201" s="86">
        <v>0.38913705945014954</v>
      </c>
      <c r="EU201" s="86">
        <v>-0.19464094936847687</v>
      </c>
      <c r="EV201" s="86">
        <v>9.9009554833173752E-3</v>
      </c>
      <c r="EW201" s="86">
        <v>77.464714050292969</v>
      </c>
      <c r="EX201" s="86">
        <v>73.621940612792969</v>
      </c>
      <c r="EY201" s="86">
        <v>71.513275146484375</v>
      </c>
      <c r="EZ201" s="86">
        <v>69.878829956054688</v>
      </c>
      <c r="FA201" s="86">
        <v>69.115608215332031</v>
      </c>
      <c r="FB201" s="86">
        <v>68.677688598632813</v>
      </c>
      <c r="FC201" s="86">
        <v>66.933982849121094</v>
      </c>
      <c r="FD201" s="86">
        <v>67.579727172851563</v>
      </c>
      <c r="FE201" s="86">
        <v>71.156997680664063</v>
      </c>
      <c r="FF201" s="86">
        <v>75.828773498535156</v>
      </c>
      <c r="FG201" s="86">
        <v>80.792533874511719</v>
      </c>
      <c r="FH201" s="86">
        <v>84.862899780273438</v>
      </c>
      <c r="FI201" s="86">
        <v>87.833297729492188</v>
      </c>
      <c r="FJ201" s="86">
        <v>91.4937744140625</v>
      </c>
      <c r="FK201" s="86">
        <v>94.397789001464844</v>
      </c>
      <c r="FL201" s="86">
        <v>96.219459533691406</v>
      </c>
      <c r="FM201" s="86">
        <v>97.090660095214844</v>
      </c>
      <c r="FN201" s="86">
        <v>97.200088500976563</v>
      </c>
      <c r="FO201" s="86">
        <v>96.286918640136719</v>
      </c>
      <c r="FP201" s="86">
        <v>94.967727661132813</v>
      </c>
      <c r="FQ201" s="86">
        <v>90.656822204589844</v>
      </c>
      <c r="FR201" s="86">
        <v>85.419776916503906</v>
      </c>
      <c r="FS201" s="86">
        <v>81.819908142089844</v>
      </c>
      <c r="FT201" s="86">
        <v>79.6595458984375</v>
      </c>
      <c r="FU201" s="86">
        <v>0.26291090250015259</v>
      </c>
      <c r="FV201" s="86">
        <v>0.36514586210250854</v>
      </c>
      <c r="FW201" s="86">
        <v>0.27490189671516418</v>
      </c>
      <c r="FX201" s="86">
        <v>1187</v>
      </c>
      <c r="FY201" s="86">
        <v>1</v>
      </c>
    </row>
    <row r="202" spans="1:181" x14ac:dyDescent="0.25">
      <c r="A202" t="s">
        <v>186</v>
      </c>
      <c r="B202" t="s">
        <v>236</v>
      </c>
      <c r="C202" t="s">
        <v>2</v>
      </c>
      <c r="D202" t="s">
        <v>203</v>
      </c>
      <c r="E202" t="s">
        <v>208</v>
      </c>
      <c r="F202" t="s">
        <v>1</v>
      </c>
      <c r="G202" t="s">
        <v>1</v>
      </c>
      <c r="H202" s="86">
        <v>34087</v>
      </c>
      <c r="I202" s="86">
        <v>51.851879119873047</v>
      </c>
      <c r="J202" s="86">
        <v>46.298480987548828</v>
      </c>
      <c r="K202" s="86">
        <v>42.3646240234375</v>
      </c>
      <c r="L202" s="86">
        <v>40.402935028076172</v>
      </c>
      <c r="M202" s="86">
        <v>39.290699005126953</v>
      </c>
      <c r="N202" s="86">
        <v>39.937530517578125</v>
      </c>
      <c r="O202" s="86">
        <v>42.451122283935547</v>
      </c>
      <c r="P202" s="86">
        <v>45.647563934326172</v>
      </c>
      <c r="Q202" s="86">
        <v>49.177040100097656</v>
      </c>
      <c r="R202" s="86">
        <v>52.548595428466797</v>
      </c>
      <c r="S202" s="86">
        <v>57.552059173583984</v>
      </c>
      <c r="T202" s="86">
        <v>63.598316192626953</v>
      </c>
      <c r="U202" s="86">
        <v>68.59906005859375</v>
      </c>
      <c r="V202" s="86">
        <v>74.571220397949219</v>
      </c>
      <c r="W202" s="86">
        <v>81.219764709472656</v>
      </c>
      <c r="X202" s="86">
        <v>86.659759521484375</v>
      </c>
      <c r="Y202" s="86">
        <v>89.398460388183594</v>
      </c>
      <c r="Z202" s="86">
        <v>95.090476989746094</v>
      </c>
      <c r="AA202" s="86">
        <v>96.933120727539063</v>
      </c>
      <c r="AB202" s="86">
        <v>93.06671142578125</v>
      </c>
      <c r="AC202" s="86">
        <v>89.8824462890625</v>
      </c>
      <c r="AD202" s="86">
        <v>86.62176513671875</v>
      </c>
      <c r="AE202" s="86">
        <v>77.522621154785156</v>
      </c>
      <c r="AF202" s="86">
        <v>66.830955505371094</v>
      </c>
      <c r="AG202" s="86">
        <v>-7.8307638168334961</v>
      </c>
      <c r="AH202" s="86">
        <v>-7.3464789390563965</v>
      </c>
      <c r="AI202" s="86">
        <v>-7.8861346244812012</v>
      </c>
      <c r="AJ202" s="86">
        <v>-7.767573356628418</v>
      </c>
      <c r="AK202" s="86">
        <v>-7.8572592735290527</v>
      </c>
      <c r="AL202" s="86">
        <v>-7.2754020690917969</v>
      </c>
      <c r="AM202" s="86">
        <v>-7.2577667236328125</v>
      </c>
      <c r="AN202" s="86">
        <v>-7.8294882774353027</v>
      </c>
      <c r="AO202" s="86">
        <v>-7.873774528503418</v>
      </c>
      <c r="AP202" s="86">
        <v>-5.3350796699523926</v>
      </c>
      <c r="AQ202" s="86">
        <v>-4.461329460144043</v>
      </c>
      <c r="AR202" s="86">
        <v>-3.7364780902862549</v>
      </c>
      <c r="AS202" s="86">
        <v>-3.9577126502990723</v>
      </c>
      <c r="AT202" s="86">
        <v>-3.5068943500518799</v>
      </c>
      <c r="AU202" s="86">
        <v>-1.9932477474212646</v>
      </c>
      <c r="AV202" s="86">
        <v>-0.35831093788146973</v>
      </c>
      <c r="AW202" s="86">
        <v>0.96613770723342896</v>
      </c>
      <c r="AX202" s="86">
        <v>3.0539627075195313</v>
      </c>
      <c r="AY202" s="86">
        <v>3.0149726867675781</v>
      </c>
      <c r="AZ202" s="86">
        <v>1.9608018398284912</v>
      </c>
      <c r="BA202" s="86">
        <v>1.2815451622009277</v>
      </c>
      <c r="BB202" s="86">
        <v>-5.0418744087219238</v>
      </c>
      <c r="BC202" s="86">
        <v>-6.5732235908508301</v>
      </c>
      <c r="BD202" s="86">
        <v>-7.9960765838623047</v>
      </c>
      <c r="BE202" s="86">
        <v>-6.263495922088623</v>
      </c>
      <c r="BF202" s="86">
        <v>-5.8682575225830078</v>
      </c>
      <c r="BG202" s="86">
        <v>-6.4434809684753418</v>
      </c>
      <c r="BH202" s="86">
        <v>-6.3525528907775879</v>
      </c>
      <c r="BI202" s="86">
        <v>-6.4957704544067383</v>
      </c>
      <c r="BJ202" s="86">
        <v>-5.9427356719970703</v>
      </c>
      <c r="BK202" s="86">
        <v>-5.9610967636108398</v>
      </c>
      <c r="BL202" s="86">
        <v>-6.5067949295043945</v>
      </c>
      <c r="BM202" s="86">
        <v>-6.4650640487670898</v>
      </c>
      <c r="BN202" s="86">
        <v>-3.9969031810760498</v>
      </c>
      <c r="BO202" s="86">
        <v>-3.0513598918914795</v>
      </c>
      <c r="BP202" s="86">
        <v>-2.2178580760955811</v>
      </c>
      <c r="BQ202" s="86">
        <v>-2.4211621284484863</v>
      </c>
      <c r="BR202" s="86">
        <v>-1.9232790470123291</v>
      </c>
      <c r="BS202" s="86">
        <v>-0.34034997224807739</v>
      </c>
      <c r="BT202" s="86">
        <v>1.360460638999939</v>
      </c>
      <c r="BU202" s="86">
        <v>2.6422049999237061</v>
      </c>
      <c r="BV202" s="86">
        <v>4.7568387985229492</v>
      </c>
      <c r="BW202" s="86">
        <v>4.7824831008911133</v>
      </c>
      <c r="BX202" s="86">
        <v>3.6692624092102051</v>
      </c>
      <c r="BY202" s="86">
        <v>3.053123950958252</v>
      </c>
      <c r="BZ202" s="86">
        <v>-3.2124476432800293</v>
      </c>
      <c r="CA202" s="86">
        <v>-4.8167510032653809</v>
      </c>
      <c r="CB202" s="86">
        <v>-6.3142766952514648</v>
      </c>
      <c r="CC202" s="86">
        <v>-5.1780109405517578</v>
      </c>
      <c r="CD202" s="86">
        <v>-4.8444461822509766</v>
      </c>
      <c r="CE202" s="86">
        <v>-5.444303035736084</v>
      </c>
      <c r="CF202" s="86">
        <v>-5.3725142478942871</v>
      </c>
      <c r="CG202" s="86">
        <v>-5.5528073310852051</v>
      </c>
      <c r="CH202" s="86">
        <v>-5.0197348594665527</v>
      </c>
      <c r="CI202" s="86">
        <v>-5.0630273818969727</v>
      </c>
      <c r="CJ202" s="86">
        <v>-5.5907011032104492</v>
      </c>
      <c r="CK202" s="86">
        <v>-5.4893956184387207</v>
      </c>
      <c r="CL202" s="86">
        <v>-3.0700860023498535</v>
      </c>
      <c r="CM202" s="86">
        <v>-2.0748193264007568</v>
      </c>
      <c r="CN202" s="86">
        <v>-1.1660665273666382</v>
      </c>
      <c r="CO202" s="86">
        <v>-1.3569521903991699</v>
      </c>
      <c r="CP202" s="86">
        <v>-0.82647204399108887</v>
      </c>
      <c r="CQ202" s="86">
        <v>0.80444198846817017</v>
      </c>
      <c r="CR202" s="86">
        <v>2.5508766174316406</v>
      </c>
      <c r="CS202" s="86">
        <v>3.8030440807342529</v>
      </c>
      <c r="CT202" s="86">
        <v>5.9362454414367676</v>
      </c>
      <c r="CU202" s="86">
        <v>6.006655216217041</v>
      </c>
      <c r="CV202" s="86">
        <v>4.8525371551513672</v>
      </c>
      <c r="CW202" s="86">
        <v>4.2801141738891602</v>
      </c>
      <c r="CX202" s="86">
        <v>-1.945392370223999</v>
      </c>
      <c r="CY202" s="86">
        <v>-3.6002230644226074</v>
      </c>
      <c r="CZ202" s="86">
        <v>-5.1494674682617188</v>
      </c>
      <c r="DA202" s="86">
        <v>-4.0925259590148926</v>
      </c>
      <c r="DB202" s="86">
        <v>-3.8206346035003662</v>
      </c>
      <c r="DC202" s="86">
        <v>-4.4451251029968262</v>
      </c>
      <c r="DD202" s="86">
        <v>-4.3924756050109863</v>
      </c>
      <c r="DE202" s="86">
        <v>-4.6098442077636719</v>
      </c>
      <c r="DF202" s="86">
        <v>-4.0967340469360352</v>
      </c>
      <c r="DG202" s="86">
        <v>-4.1649580001831055</v>
      </c>
      <c r="DH202" s="86">
        <v>-4.6746072769165039</v>
      </c>
      <c r="DI202" s="86">
        <v>-4.5137271881103516</v>
      </c>
      <c r="DJ202" s="86">
        <v>-2.1432688236236572</v>
      </c>
      <c r="DK202" s="86">
        <v>-1.0982786417007446</v>
      </c>
      <c r="DL202" s="86">
        <v>-0.11427497863769531</v>
      </c>
      <c r="DM202" s="86">
        <v>-0.29274213314056396</v>
      </c>
      <c r="DN202" s="86">
        <v>0.27033498883247375</v>
      </c>
      <c r="DO202" s="86">
        <v>1.9492338895797729</v>
      </c>
      <c r="DP202" s="86">
        <v>3.7412924766540527</v>
      </c>
      <c r="DQ202" s="86">
        <v>4.9638833999633789</v>
      </c>
      <c r="DR202" s="86">
        <v>7.1156520843505859</v>
      </c>
      <c r="DS202" s="86">
        <v>7.2308273315429688</v>
      </c>
      <c r="DT202" s="86">
        <v>6.0358119010925293</v>
      </c>
      <c r="DU202" s="86">
        <v>5.5071043968200684</v>
      </c>
      <c r="DV202" s="86">
        <v>-0.67833709716796875</v>
      </c>
      <c r="DW202" s="86">
        <v>-2.3836953639984131</v>
      </c>
      <c r="DX202" s="86">
        <v>-3.9846580028533936</v>
      </c>
      <c r="DY202" s="86">
        <v>-2.5252583026885986</v>
      </c>
      <c r="DZ202" s="86">
        <v>-2.3424136638641357</v>
      </c>
      <c r="EA202" s="86">
        <v>-3.0024712085723877</v>
      </c>
      <c r="EB202" s="86">
        <v>-2.9774551391601563</v>
      </c>
      <c r="EC202" s="86">
        <v>-3.2483553886413574</v>
      </c>
      <c r="ED202" s="86">
        <v>-2.7640676498413086</v>
      </c>
      <c r="EE202" s="86">
        <v>-2.8682880401611328</v>
      </c>
      <c r="EF202" s="86">
        <v>-3.3519136905670166</v>
      </c>
      <c r="EG202" s="86">
        <v>-3.1050167083740234</v>
      </c>
      <c r="EH202" s="86">
        <v>-0.80509227514266968</v>
      </c>
      <c r="EI202" s="86">
        <v>0.31169095635414124</v>
      </c>
      <c r="EJ202" s="86">
        <v>1.404344916343689</v>
      </c>
      <c r="EK202" s="86">
        <v>1.2438081502914429</v>
      </c>
      <c r="EL202" s="86">
        <v>1.8539501428604126</v>
      </c>
      <c r="EM202" s="86">
        <v>3.6021316051483154</v>
      </c>
      <c r="EN202" s="86">
        <v>5.4600639343261719</v>
      </c>
      <c r="EO202" s="86">
        <v>6.6399502754211426</v>
      </c>
      <c r="EP202" s="86">
        <v>8.8185281753540039</v>
      </c>
      <c r="EQ202" s="86">
        <v>8.9983377456665039</v>
      </c>
      <c r="ER202" s="86">
        <v>7.7442727088928223</v>
      </c>
      <c r="ES202" s="86">
        <v>7.2786831855773926</v>
      </c>
      <c r="ET202" s="86">
        <v>1.1510894298553467</v>
      </c>
      <c r="EU202" s="86">
        <v>-0.62722229957580566</v>
      </c>
      <c r="EV202" s="86">
        <v>-2.3028581142425537</v>
      </c>
      <c r="EW202" s="86">
        <v>72.816932678222656</v>
      </c>
      <c r="EX202" s="86">
        <v>68.701095581054688</v>
      </c>
      <c r="EY202" s="86">
        <v>66.942405700683594</v>
      </c>
      <c r="EZ202" s="86">
        <v>65.607749938964844</v>
      </c>
      <c r="FA202" s="86">
        <v>65.056297302246094</v>
      </c>
      <c r="FB202" s="86">
        <v>64.295181274414063</v>
      </c>
      <c r="FC202" s="86">
        <v>63.086166381835938</v>
      </c>
      <c r="FD202" s="86">
        <v>63.765350341796875</v>
      </c>
      <c r="FE202" s="86">
        <v>68.036407470703125</v>
      </c>
      <c r="FF202" s="86">
        <v>72.700416564941406</v>
      </c>
      <c r="FG202" s="86">
        <v>77.448844909667969</v>
      </c>
      <c r="FH202" s="86">
        <v>81.552452087402344</v>
      </c>
      <c r="FI202" s="86">
        <v>85.552810668945313</v>
      </c>
      <c r="FJ202" s="86">
        <v>89.608985900878906</v>
      </c>
      <c r="FK202" s="86">
        <v>92.134902954101563</v>
      </c>
      <c r="FL202" s="86">
        <v>93.90191650390625</v>
      </c>
      <c r="FM202" s="86">
        <v>94.569007873535156</v>
      </c>
      <c r="FN202" s="86">
        <v>94.362220764160156</v>
      </c>
      <c r="FO202" s="86">
        <v>93.346343994140625</v>
      </c>
      <c r="FP202" s="86">
        <v>90.988754272460938</v>
      </c>
      <c r="FQ202" s="86">
        <v>86.311836242675781</v>
      </c>
      <c r="FR202" s="86">
        <v>81.2969970703125</v>
      </c>
      <c r="FS202" s="86">
        <v>77.688545227050781</v>
      </c>
      <c r="FT202" s="86">
        <v>75.050209045410156</v>
      </c>
      <c r="FU202" s="86">
        <v>0.99838894605636597</v>
      </c>
      <c r="FV202" s="86">
        <v>1.461857795715332</v>
      </c>
      <c r="FW202" s="86">
        <v>1.0218336582183838</v>
      </c>
      <c r="FX202" s="86">
        <v>4203</v>
      </c>
      <c r="FY202" s="86">
        <v>1</v>
      </c>
    </row>
    <row r="203" spans="1:181" x14ac:dyDescent="0.25">
      <c r="A203" t="s">
        <v>186</v>
      </c>
      <c r="B203" t="s">
        <v>236</v>
      </c>
      <c r="C203" t="s">
        <v>2</v>
      </c>
      <c r="D203" t="s">
        <v>203</v>
      </c>
      <c r="E203" t="s">
        <v>208</v>
      </c>
      <c r="F203" t="s">
        <v>178</v>
      </c>
      <c r="G203" t="s">
        <v>1</v>
      </c>
      <c r="H203" s="86">
        <v>18746</v>
      </c>
      <c r="I203" s="86">
        <v>22.052452087402344</v>
      </c>
      <c r="J203" s="86">
        <v>19.726150512695313</v>
      </c>
      <c r="K203" s="86">
        <v>17.983818054199219</v>
      </c>
      <c r="L203" s="86">
        <v>17.348228454589844</v>
      </c>
      <c r="M203" s="86">
        <v>16.971668243408203</v>
      </c>
      <c r="N203" s="86">
        <v>17.419435501098633</v>
      </c>
      <c r="O203" s="86">
        <v>19.067182540893555</v>
      </c>
      <c r="P203" s="86">
        <v>20.403532028198242</v>
      </c>
      <c r="Q203" s="86">
        <v>22.264715194702148</v>
      </c>
      <c r="R203" s="86">
        <v>23.71394157409668</v>
      </c>
      <c r="S203" s="86">
        <v>25.369749069213867</v>
      </c>
      <c r="T203" s="86">
        <v>27.38688850402832</v>
      </c>
      <c r="U203" s="86">
        <v>30.311662673950195</v>
      </c>
      <c r="V203" s="86">
        <v>32.256763458251953</v>
      </c>
      <c r="W203" s="86">
        <v>34.424739837646484</v>
      </c>
      <c r="X203" s="86">
        <v>37.352699279785156</v>
      </c>
      <c r="Y203" s="86">
        <v>38.725513458251953</v>
      </c>
      <c r="Z203" s="86">
        <v>40.982101440429688</v>
      </c>
      <c r="AA203" s="86">
        <v>41.589611053466797</v>
      </c>
      <c r="AB203" s="86">
        <v>40.581214904785156</v>
      </c>
      <c r="AC203" s="86">
        <v>39.641765594482422</v>
      </c>
      <c r="AD203" s="86">
        <v>39.158164978027344</v>
      </c>
      <c r="AE203" s="86">
        <v>35.248939514160156</v>
      </c>
      <c r="AF203" s="86">
        <v>29.852832794189453</v>
      </c>
      <c r="AG203" s="86">
        <v>-4.4724798202514648</v>
      </c>
      <c r="AH203" s="86">
        <v>-3.9662206172943115</v>
      </c>
      <c r="AI203" s="86">
        <v>-4.1171460151672363</v>
      </c>
      <c r="AJ203" s="86">
        <v>-3.2673437595367432</v>
      </c>
      <c r="AK203" s="86">
        <v>-3.4527602195739746</v>
      </c>
      <c r="AL203" s="86">
        <v>-3.2034142017364502</v>
      </c>
      <c r="AM203" s="86">
        <v>-2.973701000213623</v>
      </c>
      <c r="AN203" s="86">
        <v>-3.3353171348571777</v>
      </c>
      <c r="AO203" s="86">
        <v>-2.6580746173858643</v>
      </c>
      <c r="AP203" s="86">
        <v>-1.9272451400756836</v>
      </c>
      <c r="AQ203" s="86">
        <v>-1.8349298238754272</v>
      </c>
      <c r="AR203" s="86">
        <v>-1.7533470392227173</v>
      </c>
      <c r="AS203" s="86">
        <v>-0.84252232313156128</v>
      </c>
      <c r="AT203" s="86">
        <v>-1.7766445875167847</v>
      </c>
      <c r="AU203" s="86">
        <v>-1.3263773918151855</v>
      </c>
      <c r="AV203" s="86">
        <v>0.18895462155342102</v>
      </c>
      <c r="AW203" s="86">
        <v>1.0288370847702026</v>
      </c>
      <c r="AX203" s="86">
        <v>0.81311202049255371</v>
      </c>
      <c r="AY203" s="86">
        <v>-0.53479748964309692</v>
      </c>
      <c r="AZ203" s="86">
        <v>-0.77206951379776001</v>
      </c>
      <c r="BA203" s="86">
        <v>-0.67280364036560059</v>
      </c>
      <c r="BB203" s="86">
        <v>-1.9920151233673096</v>
      </c>
      <c r="BC203" s="86">
        <v>-2.8725461959838867</v>
      </c>
      <c r="BD203" s="86">
        <v>-3.6409828662872314</v>
      </c>
      <c r="BE203" s="86">
        <v>-3.7183065414428711</v>
      </c>
      <c r="BF203" s="86">
        <v>-3.238680362701416</v>
      </c>
      <c r="BG203" s="86">
        <v>-3.4296836853027344</v>
      </c>
      <c r="BH203" s="86">
        <v>-2.6201820373535156</v>
      </c>
      <c r="BI203" s="86">
        <v>-2.8041858673095703</v>
      </c>
      <c r="BJ203" s="86">
        <v>-2.5803992748260498</v>
      </c>
      <c r="BK203" s="86">
        <v>-2.3319787979125977</v>
      </c>
      <c r="BL203" s="86">
        <v>-2.6970360279083252</v>
      </c>
      <c r="BM203" s="86">
        <v>-2.0236902236938477</v>
      </c>
      <c r="BN203" s="86">
        <v>-1.2800174951553345</v>
      </c>
      <c r="BO203" s="86">
        <v>-1.148125171661377</v>
      </c>
      <c r="BP203" s="86">
        <v>-1.0331437587738037</v>
      </c>
      <c r="BQ203" s="86">
        <v>-7.0452168583869934E-2</v>
      </c>
      <c r="BR203" s="86">
        <v>-0.97345352172851563</v>
      </c>
      <c r="BS203" s="86">
        <v>-0.4547121524810791</v>
      </c>
      <c r="BT203" s="86">
        <v>1.0793447494506836</v>
      </c>
      <c r="BU203" s="86">
        <v>1.9202622175216675</v>
      </c>
      <c r="BV203" s="86">
        <v>1.7245150804519653</v>
      </c>
      <c r="BW203" s="86">
        <v>0.43202885985374451</v>
      </c>
      <c r="BX203" s="86">
        <v>0.17288608849048615</v>
      </c>
      <c r="BY203" s="86">
        <v>0.26979649066925049</v>
      </c>
      <c r="BZ203" s="86">
        <v>-1.0490617752075195</v>
      </c>
      <c r="CA203" s="86">
        <v>-1.9884090423583984</v>
      </c>
      <c r="CB203" s="86">
        <v>-2.8209660053253174</v>
      </c>
      <c r="CC203" s="86">
        <v>-3.1959683895111084</v>
      </c>
      <c r="CD203" s="86">
        <v>-2.734788179397583</v>
      </c>
      <c r="CE203" s="86">
        <v>-2.9535493850708008</v>
      </c>
      <c r="CF203" s="86">
        <v>-2.1719596385955811</v>
      </c>
      <c r="CG203" s="86">
        <v>-2.354985237121582</v>
      </c>
      <c r="CH203" s="86">
        <v>-2.1489009857177734</v>
      </c>
      <c r="CI203" s="86">
        <v>-1.8875240087509155</v>
      </c>
      <c r="CJ203" s="86">
        <v>-2.2549643516540527</v>
      </c>
      <c r="CK203" s="86">
        <v>-1.5843174457550049</v>
      </c>
      <c r="CL203" s="86">
        <v>-0.83174967765808105</v>
      </c>
      <c r="CM203" s="86">
        <v>-0.67244642972946167</v>
      </c>
      <c r="CN203" s="86">
        <v>-0.53433310985565186</v>
      </c>
      <c r="CO203" s="86">
        <v>0.46428126096725464</v>
      </c>
      <c r="CP203" s="86">
        <v>-0.41716587543487549</v>
      </c>
      <c r="CQ203" s="86">
        <v>0.14900055527687073</v>
      </c>
      <c r="CR203" s="86">
        <v>1.6960263252258301</v>
      </c>
      <c r="CS203" s="86">
        <v>2.5376605987548828</v>
      </c>
      <c r="CT203" s="86">
        <v>2.3557500839233398</v>
      </c>
      <c r="CU203" s="86">
        <v>1.1016498804092407</v>
      </c>
      <c r="CV203" s="86">
        <v>0.82735943794250488</v>
      </c>
      <c r="CW203" s="86">
        <v>0.92263847589492798</v>
      </c>
      <c r="CX203" s="86">
        <v>-0.395975261926651</v>
      </c>
      <c r="CY203" s="86">
        <v>-1.3760582208633423</v>
      </c>
      <c r="CZ203" s="86">
        <v>-2.2530248165130615</v>
      </c>
      <c r="DA203" s="86">
        <v>-2.6736302375793457</v>
      </c>
      <c r="DB203" s="86">
        <v>-2.23089599609375</v>
      </c>
      <c r="DC203" s="86">
        <v>-2.4774150848388672</v>
      </c>
      <c r="DD203" s="86">
        <v>-1.723737359046936</v>
      </c>
      <c r="DE203" s="86">
        <v>-1.9057846069335938</v>
      </c>
      <c r="DF203" s="86">
        <v>-1.7174026966094971</v>
      </c>
      <c r="DG203" s="86">
        <v>-1.4430691003799438</v>
      </c>
      <c r="DH203" s="86">
        <v>-1.8128927946090698</v>
      </c>
      <c r="DI203" s="86">
        <v>-1.1449447870254517</v>
      </c>
      <c r="DJ203" s="86">
        <v>-0.38348183035850525</v>
      </c>
      <c r="DK203" s="86">
        <v>-0.196767657995224</v>
      </c>
      <c r="DL203" s="86">
        <v>-3.5522513091564178E-2</v>
      </c>
      <c r="DM203" s="86">
        <v>0.99901467561721802</v>
      </c>
      <c r="DN203" s="86">
        <v>0.13912178575992584</v>
      </c>
      <c r="DO203" s="86">
        <v>0.75271326303482056</v>
      </c>
      <c r="DP203" s="86">
        <v>2.3127079010009766</v>
      </c>
      <c r="DQ203" s="86">
        <v>3.1550588607788086</v>
      </c>
      <c r="DR203" s="86">
        <v>2.9869849681854248</v>
      </c>
      <c r="DS203" s="86">
        <v>1.7712708711624146</v>
      </c>
      <c r="DT203" s="86">
        <v>1.48183274269104</v>
      </c>
      <c r="DU203" s="86">
        <v>1.5754804611206055</v>
      </c>
      <c r="DV203" s="86">
        <v>0.2571113109588623</v>
      </c>
      <c r="DW203" s="86">
        <v>-0.76370745897293091</v>
      </c>
      <c r="DX203" s="86">
        <v>-1.6850836277008057</v>
      </c>
      <c r="DY203" s="86">
        <v>-1.919456958770752</v>
      </c>
      <c r="DZ203" s="86">
        <v>-1.5033556222915649</v>
      </c>
      <c r="EA203" s="86">
        <v>-1.7899529933929443</v>
      </c>
      <c r="EB203" s="86">
        <v>-1.0765755176544189</v>
      </c>
      <c r="EC203" s="86">
        <v>-1.2572101354598999</v>
      </c>
      <c r="ED203" s="86">
        <v>-1.0943877696990967</v>
      </c>
      <c r="EE203" s="86">
        <v>-0.80134689807891846</v>
      </c>
      <c r="EF203" s="86">
        <v>-1.1746116876602173</v>
      </c>
      <c r="EG203" s="86">
        <v>-0.51056039333343506</v>
      </c>
      <c r="EH203" s="86">
        <v>0.2637457549571991</v>
      </c>
      <c r="EI203" s="86">
        <v>0.49003696441650391</v>
      </c>
      <c r="EJ203" s="86">
        <v>0.6846807599067688</v>
      </c>
      <c r="EK203" s="86">
        <v>1.7710847854614258</v>
      </c>
      <c r="EL203" s="86">
        <v>0.94231283664703369</v>
      </c>
      <c r="EM203" s="86">
        <v>1.6243785619735718</v>
      </c>
      <c r="EN203" s="86">
        <v>3.2030980587005615</v>
      </c>
      <c r="EO203" s="86">
        <v>4.0464839935302734</v>
      </c>
      <c r="EP203" s="86">
        <v>3.898388147354126</v>
      </c>
      <c r="EQ203" s="86">
        <v>2.7380971908569336</v>
      </c>
      <c r="ER203" s="86">
        <v>2.426788330078125</v>
      </c>
      <c r="ES203" s="86">
        <v>2.518080472946167</v>
      </c>
      <c r="ET203" s="86">
        <v>1.2000645399093628</v>
      </c>
      <c r="EU203" s="86">
        <v>0.12042984366416931</v>
      </c>
      <c r="EV203" s="86">
        <v>-0.86506682634353638</v>
      </c>
      <c r="EW203" s="86">
        <v>68.003707885742188</v>
      </c>
      <c r="EX203" s="86">
        <v>63.443313598632813</v>
      </c>
      <c r="EY203" s="86">
        <v>62.266319274902344</v>
      </c>
      <c r="EZ203" s="86">
        <v>60.844215393066406</v>
      </c>
      <c r="FA203" s="86">
        <v>60.677242279052734</v>
      </c>
      <c r="FB203" s="86">
        <v>60.075145721435547</v>
      </c>
      <c r="FC203" s="86">
        <v>59.365222930908203</v>
      </c>
      <c r="FD203" s="86">
        <v>60.150997161865234</v>
      </c>
      <c r="FE203" s="86">
        <v>64.400321960449219</v>
      </c>
      <c r="FF203" s="86">
        <v>68.312385559082031</v>
      </c>
      <c r="FG203" s="86">
        <v>72.754684448242188</v>
      </c>
      <c r="FH203" s="86">
        <v>76.989585876464844</v>
      </c>
      <c r="FI203" s="86">
        <v>81.974739074707031</v>
      </c>
      <c r="FJ203" s="86">
        <v>86.310592651367188</v>
      </c>
      <c r="FK203" s="86">
        <v>88.470176696777344</v>
      </c>
      <c r="FL203" s="86">
        <v>89.853248596191406</v>
      </c>
      <c r="FM203" s="86">
        <v>90.487869262695313</v>
      </c>
      <c r="FN203" s="86">
        <v>90.057418823242188</v>
      </c>
      <c r="FO203" s="86">
        <v>88.402671813964844</v>
      </c>
      <c r="FP203" s="86">
        <v>85.226676940917969</v>
      </c>
      <c r="FQ203" s="86">
        <v>80.248695373535156</v>
      </c>
      <c r="FR203" s="86">
        <v>75.423309326171875</v>
      </c>
      <c r="FS203" s="86">
        <v>72.201057434082031</v>
      </c>
      <c r="FT203" s="86">
        <v>69.529037475585938</v>
      </c>
      <c r="FU203" s="86">
        <v>0.47304302453994751</v>
      </c>
      <c r="FV203" s="86">
        <v>0.77523595094680786</v>
      </c>
      <c r="FW203" s="86">
        <v>0.47471335530281067</v>
      </c>
      <c r="FX203" s="86">
        <v>2734</v>
      </c>
      <c r="FY203" s="86">
        <v>1</v>
      </c>
    </row>
    <row r="204" spans="1:181" x14ac:dyDescent="0.25">
      <c r="A204" t="s">
        <v>186</v>
      </c>
      <c r="B204" t="s">
        <v>236</v>
      </c>
      <c r="C204" t="s">
        <v>2</v>
      </c>
      <c r="D204" t="s">
        <v>203</v>
      </c>
      <c r="E204" t="s">
        <v>208</v>
      </c>
      <c r="F204" t="s">
        <v>179</v>
      </c>
      <c r="G204" t="s">
        <v>1</v>
      </c>
      <c r="H204" s="86">
        <v>2318</v>
      </c>
      <c r="I204" s="86">
        <v>6.1661477088928223</v>
      </c>
      <c r="J204" s="86">
        <v>5.4652924537658691</v>
      </c>
      <c r="K204" s="86">
        <v>4.985206127166748</v>
      </c>
      <c r="L204" s="86">
        <v>4.7590150833129883</v>
      </c>
      <c r="M204" s="86">
        <v>4.6767888069152832</v>
      </c>
      <c r="N204" s="86">
        <v>4.4368438720703125</v>
      </c>
      <c r="O204" s="86">
        <v>4.3831024169921875</v>
      </c>
      <c r="P204" s="86">
        <v>4.6237053871154785</v>
      </c>
      <c r="Q204" s="86">
        <v>4.9374489784240723</v>
      </c>
      <c r="R204" s="86">
        <v>5.5676479339599609</v>
      </c>
      <c r="S204" s="86">
        <v>6.482938289642334</v>
      </c>
      <c r="T204" s="86">
        <v>7.4646987915039063</v>
      </c>
      <c r="U204" s="86">
        <v>8.1765880584716797</v>
      </c>
      <c r="V204" s="86">
        <v>8.8585386276245117</v>
      </c>
      <c r="W204" s="86">
        <v>10.263847351074219</v>
      </c>
      <c r="X204" s="86">
        <v>10.366054534912109</v>
      </c>
      <c r="Y204" s="86">
        <v>10.849355697631836</v>
      </c>
      <c r="Z204" s="86">
        <v>10.99344539642334</v>
      </c>
      <c r="AA204" s="86">
        <v>10.634926795959473</v>
      </c>
      <c r="AB204" s="86">
        <v>10.014195442199707</v>
      </c>
      <c r="AC204" s="86">
        <v>10.340787887573242</v>
      </c>
      <c r="AD204" s="86">
        <v>9.2498645782470703</v>
      </c>
      <c r="AE204" s="86">
        <v>8.4646110534667969</v>
      </c>
      <c r="AF204" s="86">
        <v>7.5244975090026855</v>
      </c>
      <c r="AG204" s="86">
        <v>-1.5865089893341064</v>
      </c>
      <c r="AH204" s="86">
        <v>-1.387519359588623</v>
      </c>
      <c r="AI204" s="86">
        <v>-1.2479504346847534</v>
      </c>
      <c r="AJ204" s="86">
        <v>-1.5537625551223755</v>
      </c>
      <c r="AK204" s="86">
        <v>-1.4773217439651489</v>
      </c>
      <c r="AL204" s="86">
        <v>-1.4966193437576294</v>
      </c>
      <c r="AM204" s="86">
        <v>-1.5495749711990356</v>
      </c>
      <c r="AN204" s="86">
        <v>-1.6510975360870361</v>
      </c>
      <c r="AO204" s="86">
        <v>-2.0411348342895508</v>
      </c>
      <c r="AP204" s="86">
        <v>-1.3361184597015381</v>
      </c>
      <c r="AQ204" s="86">
        <v>-0.63475441932678223</v>
      </c>
      <c r="AR204" s="86">
        <v>-0.39013168215751648</v>
      </c>
      <c r="AS204" s="86">
        <v>-0.71507036685943604</v>
      </c>
      <c r="AT204" s="86">
        <v>-0.39142137765884399</v>
      </c>
      <c r="AU204" s="86">
        <v>9.7757861018180847E-2</v>
      </c>
      <c r="AV204" s="86">
        <v>-0.3570423424243927</v>
      </c>
      <c r="AW204" s="86">
        <v>-0.19774578511714935</v>
      </c>
      <c r="AX204" s="86">
        <v>0.14274238049983978</v>
      </c>
      <c r="AY204" s="86">
        <v>-3.7930648773908615E-2</v>
      </c>
      <c r="AZ204" s="86">
        <v>-0.19244898855686188</v>
      </c>
      <c r="BA204" s="86">
        <v>-2.6754260063171387E-2</v>
      </c>
      <c r="BB204" s="86">
        <v>-2.1855244636535645</v>
      </c>
      <c r="BC204" s="86">
        <v>-1.8870357275009155</v>
      </c>
      <c r="BD204" s="86">
        <v>-1.6677960157394409</v>
      </c>
      <c r="BE204" s="86">
        <v>-0.82126480340957642</v>
      </c>
      <c r="BF204" s="86">
        <v>-0.62590336799621582</v>
      </c>
      <c r="BG204" s="86">
        <v>-0.51654791831970215</v>
      </c>
      <c r="BH204" s="86">
        <v>-0.82881021499633789</v>
      </c>
      <c r="BI204" s="86">
        <v>-0.76604634523391724</v>
      </c>
      <c r="BJ204" s="86">
        <v>-0.78990912437438965</v>
      </c>
      <c r="BK204" s="86">
        <v>-0.84224307537078857</v>
      </c>
      <c r="BL204" s="86">
        <v>-0.93997973203659058</v>
      </c>
      <c r="BM204" s="86">
        <v>-1.3064882755279541</v>
      </c>
      <c r="BN204" s="86">
        <v>-0.7637907862663269</v>
      </c>
      <c r="BO204" s="86">
        <v>-4.8782691359519958E-2</v>
      </c>
      <c r="BP204" s="86">
        <v>0.27434265613555908</v>
      </c>
      <c r="BQ204" s="86">
        <v>-0.1256667822599411</v>
      </c>
      <c r="BR204" s="86">
        <v>0.23962542414665222</v>
      </c>
      <c r="BS204" s="86">
        <v>0.75000220537185669</v>
      </c>
      <c r="BT204" s="86">
        <v>0.30824795365333557</v>
      </c>
      <c r="BU204" s="86">
        <v>0.45907607674598694</v>
      </c>
      <c r="BV204" s="86">
        <v>0.86313635110855103</v>
      </c>
      <c r="BW204" s="86">
        <v>0.67308318614959717</v>
      </c>
      <c r="BX204" s="86">
        <v>0.46443489193916321</v>
      </c>
      <c r="BY204" s="86">
        <v>0.75633531808853149</v>
      </c>
      <c r="BZ204" s="86">
        <v>-1.3063371181488037</v>
      </c>
      <c r="CA204" s="86">
        <v>-1.0599225759506226</v>
      </c>
      <c r="CB204" s="86">
        <v>-0.85477548837661743</v>
      </c>
      <c r="CC204" s="86">
        <v>-0.2912590503692627</v>
      </c>
      <c r="CD204" s="86">
        <v>-9.8410457372665405E-2</v>
      </c>
      <c r="CE204" s="86">
        <v>-9.9807968363165855E-3</v>
      </c>
      <c r="CF204" s="86">
        <v>-0.32671046257019043</v>
      </c>
      <c r="CG204" s="86">
        <v>-0.27341911196708679</v>
      </c>
      <c r="CH204" s="86">
        <v>-0.30044370889663696</v>
      </c>
      <c r="CI204" s="86">
        <v>-0.35234710574150085</v>
      </c>
      <c r="CJ204" s="86">
        <v>-0.44746169447898865</v>
      </c>
      <c r="CK204" s="86">
        <v>-0.79767435789108276</v>
      </c>
      <c r="CL204" s="86">
        <v>-0.36739844083786011</v>
      </c>
      <c r="CM204" s="86">
        <v>0.3570595383644104</v>
      </c>
      <c r="CN204" s="86">
        <v>0.73455554246902466</v>
      </c>
      <c r="CO204" s="86">
        <v>0.2825523316860199</v>
      </c>
      <c r="CP204" s="86">
        <v>0.67668652534484863</v>
      </c>
      <c r="CQ204" s="86">
        <v>1.2017446756362915</v>
      </c>
      <c r="CR204" s="86">
        <v>0.76902598142623901</v>
      </c>
      <c r="CS204" s="86">
        <v>0.91398888826370239</v>
      </c>
      <c r="CT204" s="86">
        <v>1.3620790243148804</v>
      </c>
      <c r="CU204" s="86">
        <v>1.1655292510986328</v>
      </c>
      <c r="CV204" s="86">
        <v>0.91939067840576172</v>
      </c>
      <c r="CW204" s="86">
        <v>1.2987008094787598</v>
      </c>
      <c r="CX204" s="86">
        <v>-0.69741463661193848</v>
      </c>
      <c r="CY204" s="86">
        <v>-0.48706647753715515</v>
      </c>
      <c r="CZ204" s="86">
        <v>-0.29167988896369934</v>
      </c>
      <c r="DA204" s="86">
        <v>0.23874671757221222</v>
      </c>
      <c r="DB204" s="86">
        <v>0.42908242344856262</v>
      </c>
      <c r="DC204" s="86">
        <v>0.49658632278442383</v>
      </c>
      <c r="DD204" s="86">
        <v>0.17538930475711823</v>
      </c>
      <c r="DE204" s="86">
        <v>0.21920810639858246</v>
      </c>
      <c r="DF204" s="86">
        <v>0.18902169167995453</v>
      </c>
      <c r="DG204" s="86">
        <v>0.13754884898662567</v>
      </c>
      <c r="DH204" s="86">
        <v>4.5056328177452087E-2</v>
      </c>
      <c r="DI204" s="86">
        <v>-0.28886041045188904</v>
      </c>
      <c r="DJ204" s="86">
        <v>2.8993923217058182E-2</v>
      </c>
      <c r="DK204" s="86">
        <v>0.76290178298950195</v>
      </c>
      <c r="DL204" s="86">
        <v>1.1947684288024902</v>
      </c>
      <c r="DM204" s="86">
        <v>0.69077146053314209</v>
      </c>
      <c r="DN204" s="86">
        <v>1.1137475967407227</v>
      </c>
      <c r="DO204" s="86">
        <v>1.6534870862960815</v>
      </c>
      <c r="DP204" s="86">
        <v>1.2298040390014648</v>
      </c>
      <c r="DQ204" s="86">
        <v>1.3689017295837402</v>
      </c>
      <c r="DR204" s="86">
        <v>1.8610217571258545</v>
      </c>
      <c r="DS204" s="86">
        <v>1.6579753160476685</v>
      </c>
      <c r="DT204" s="86">
        <v>1.3743464946746826</v>
      </c>
      <c r="DU204" s="86">
        <v>1.8410662412643433</v>
      </c>
      <c r="DV204" s="86">
        <v>-8.8492207229137421E-2</v>
      </c>
      <c r="DW204" s="86">
        <v>8.5789605975151062E-2</v>
      </c>
      <c r="DX204" s="86">
        <v>0.27141568064689636</v>
      </c>
      <c r="DY204" s="86">
        <v>1.0039908885955811</v>
      </c>
      <c r="DZ204" s="86">
        <v>1.1906983852386475</v>
      </c>
      <c r="EA204" s="86">
        <v>1.2279888391494751</v>
      </c>
      <c r="EB204" s="86">
        <v>0.90034162998199463</v>
      </c>
      <c r="EC204" s="86">
        <v>0.93048357963562012</v>
      </c>
      <c r="ED204" s="86">
        <v>0.89573198556900024</v>
      </c>
      <c r="EE204" s="86">
        <v>0.84488075971603394</v>
      </c>
      <c r="EF204" s="86">
        <v>0.75617414712905884</v>
      </c>
      <c r="EG204" s="86">
        <v>0.44578614830970764</v>
      </c>
      <c r="EH204" s="86">
        <v>0.6013215184211731</v>
      </c>
      <c r="EI204" s="86">
        <v>1.348873496055603</v>
      </c>
      <c r="EJ204" s="86">
        <v>1.8592427968978882</v>
      </c>
      <c r="EK204" s="86">
        <v>1.2801749706268311</v>
      </c>
      <c r="EL204" s="86">
        <v>1.744794487953186</v>
      </c>
      <c r="EM204" s="86">
        <v>2.3057315349578857</v>
      </c>
      <c r="EN204" s="86">
        <v>1.8950942754745483</v>
      </c>
      <c r="EO204" s="86">
        <v>2.0257234573364258</v>
      </c>
      <c r="EP204" s="86">
        <v>2.5814156532287598</v>
      </c>
      <c r="EQ204" s="86">
        <v>2.3689892292022705</v>
      </c>
      <c r="ER204" s="86">
        <v>2.0312304496765137</v>
      </c>
      <c r="ES204" s="86">
        <v>2.6241559982299805</v>
      </c>
      <c r="ET204" s="86">
        <v>0.79069507122039795</v>
      </c>
      <c r="EU204" s="86">
        <v>0.91290283203125</v>
      </c>
      <c r="EV204" s="86">
        <v>1.084436297416687</v>
      </c>
      <c r="EW204" s="86">
        <v>88.01385498046875</v>
      </c>
      <c r="EX204" s="86">
        <v>84.025680541992188</v>
      </c>
      <c r="EY204" s="86">
        <v>80.472084045410156</v>
      </c>
      <c r="EZ204" s="86">
        <v>78.659660339355469</v>
      </c>
      <c r="FA204" s="86">
        <v>77.925750732421875</v>
      </c>
      <c r="FB204" s="86">
        <v>77.879859924316406</v>
      </c>
      <c r="FC204" s="86">
        <v>76.021934509277344</v>
      </c>
      <c r="FD204" s="86">
        <v>75.342536926269531</v>
      </c>
      <c r="FE204" s="86">
        <v>78.411117553710938</v>
      </c>
      <c r="FF204" s="86">
        <v>82.35076904296875</v>
      </c>
      <c r="FG204" s="86">
        <v>87.265419006347656</v>
      </c>
      <c r="FH204" s="86">
        <v>90.989349365234375</v>
      </c>
      <c r="FI204" s="86">
        <v>92.542816162109375</v>
      </c>
      <c r="FJ204" s="86">
        <v>95.649765014648438</v>
      </c>
      <c r="FK204" s="86">
        <v>98.191375732421875</v>
      </c>
      <c r="FL204" s="86">
        <v>100.83145904541016</v>
      </c>
      <c r="FM204" s="86">
        <v>102.35372924804688</v>
      </c>
      <c r="FN204" s="86">
        <v>103.00122833251953</v>
      </c>
      <c r="FO204" s="86">
        <v>103.09056854248047</v>
      </c>
      <c r="FP204" s="86">
        <v>101.31526184082031</v>
      </c>
      <c r="FQ204" s="86">
        <v>98.814186096191406</v>
      </c>
      <c r="FR204" s="86">
        <v>94.745529174804688</v>
      </c>
      <c r="FS204" s="86">
        <v>91.644859313964844</v>
      </c>
      <c r="FT204" s="86">
        <v>90.28631591796875</v>
      </c>
      <c r="FU204" s="86">
        <v>0.46797719597816467</v>
      </c>
      <c r="FV204" s="86">
        <v>0.60037440061569214</v>
      </c>
      <c r="FW204" s="86">
        <v>0.4971805214881897</v>
      </c>
      <c r="FX204" s="86">
        <v>186</v>
      </c>
      <c r="FY204" s="86">
        <v>1</v>
      </c>
    </row>
    <row r="205" spans="1:181" x14ac:dyDescent="0.25">
      <c r="A205" t="s">
        <v>186</v>
      </c>
      <c r="B205" t="s">
        <v>236</v>
      </c>
      <c r="C205" t="s">
        <v>2</v>
      </c>
      <c r="D205" t="s">
        <v>203</v>
      </c>
      <c r="E205" t="s">
        <v>208</v>
      </c>
      <c r="F205" t="s">
        <v>180</v>
      </c>
      <c r="G205" t="s">
        <v>1</v>
      </c>
      <c r="H205" s="86">
        <v>1279</v>
      </c>
      <c r="I205" s="86">
        <v>2.096674919128418</v>
      </c>
      <c r="J205" s="86">
        <v>1.9360693693161011</v>
      </c>
      <c r="K205" s="86">
        <v>1.839361310005188</v>
      </c>
      <c r="L205" s="86">
        <v>1.8254431486129761</v>
      </c>
      <c r="M205" s="86">
        <v>1.9139269590377808</v>
      </c>
      <c r="N205" s="86">
        <v>1.9388065338134766</v>
      </c>
      <c r="O205" s="86">
        <v>1.9540431499481201</v>
      </c>
      <c r="P205" s="86">
        <v>1.9492180347442627</v>
      </c>
      <c r="Q205" s="86">
        <v>1.812381386756897</v>
      </c>
      <c r="R205" s="86">
        <v>1.7807048559188843</v>
      </c>
      <c r="S205" s="86">
        <v>1.7907565832138062</v>
      </c>
      <c r="T205" s="86">
        <v>1.6995025873184204</v>
      </c>
      <c r="U205" s="86">
        <v>1.6504920721054077</v>
      </c>
      <c r="V205" s="86">
        <v>1.6291259527206421</v>
      </c>
      <c r="W205" s="86">
        <v>1.7274473905563354</v>
      </c>
      <c r="X205" s="86">
        <v>1.7149683237075806</v>
      </c>
      <c r="Y205" s="86">
        <v>1.5780022144317627</v>
      </c>
      <c r="Z205" s="86">
        <v>2.0188782215118408</v>
      </c>
      <c r="AA205" s="86">
        <v>2.4754133224487305</v>
      </c>
      <c r="AB205" s="86">
        <v>2.1923773288726807</v>
      </c>
      <c r="AC205" s="86">
        <v>2.5169034004211426</v>
      </c>
      <c r="AD205" s="86">
        <v>2.6014034748077393</v>
      </c>
      <c r="AE205" s="86">
        <v>2.3192789554595947</v>
      </c>
      <c r="AF205" s="86">
        <v>2.1243743896484375</v>
      </c>
      <c r="AG205" s="86">
        <v>-1.3589087724685669</v>
      </c>
      <c r="AH205" s="86">
        <v>-1.4210327863693237</v>
      </c>
      <c r="AI205" s="86">
        <v>-1.4593474864959717</v>
      </c>
      <c r="AJ205" s="86">
        <v>-1.3972673416137695</v>
      </c>
      <c r="AK205" s="86">
        <v>-1.301709771156311</v>
      </c>
      <c r="AL205" s="86">
        <v>-1.3262958526611328</v>
      </c>
      <c r="AM205" s="86">
        <v>-1.4096609354019165</v>
      </c>
      <c r="AN205" s="86">
        <v>-1.1941337585449219</v>
      </c>
      <c r="AO205" s="86">
        <v>-1.1948821544647217</v>
      </c>
      <c r="AP205" s="86">
        <v>-0.91418248414993286</v>
      </c>
      <c r="AQ205" s="86">
        <v>-0.77380412817001343</v>
      </c>
      <c r="AR205" s="86">
        <v>-0.87156254053115845</v>
      </c>
      <c r="AS205" s="86">
        <v>-0.6320604681968689</v>
      </c>
      <c r="AT205" s="86">
        <v>-0.59168380498886108</v>
      </c>
      <c r="AU205" s="86">
        <v>-0.50994879007339478</v>
      </c>
      <c r="AV205" s="86">
        <v>-0.44703570008277893</v>
      </c>
      <c r="AW205" s="86">
        <v>-0.56386256217956543</v>
      </c>
      <c r="AX205" s="86">
        <v>-0.34557324647903442</v>
      </c>
      <c r="AY205" s="86">
        <v>-0.19475008547306061</v>
      </c>
      <c r="AZ205" s="86">
        <v>-0.81702727079391479</v>
      </c>
      <c r="BA205" s="86">
        <v>-0.76006799936294556</v>
      </c>
      <c r="BB205" s="86">
        <v>-1.1848908662796021</v>
      </c>
      <c r="BC205" s="86">
        <v>-1.4520250558853149</v>
      </c>
      <c r="BD205" s="86">
        <v>-1.4119702577590942</v>
      </c>
      <c r="BE205" s="86">
        <v>-0.95383846759796143</v>
      </c>
      <c r="BF205" s="86">
        <v>-1.0311027765274048</v>
      </c>
      <c r="BG205" s="86">
        <v>-1.0833396911621094</v>
      </c>
      <c r="BH205" s="86">
        <v>-1.0224522352218628</v>
      </c>
      <c r="BI205" s="86">
        <v>-0.93239074945449829</v>
      </c>
      <c r="BJ205" s="86">
        <v>-0.95525485277175903</v>
      </c>
      <c r="BK205" s="86">
        <v>-1.0574957132339478</v>
      </c>
      <c r="BL205" s="86">
        <v>-0.87496119737625122</v>
      </c>
      <c r="BM205" s="86">
        <v>-0.88353711366653442</v>
      </c>
      <c r="BN205" s="86">
        <v>-0.65051567554473877</v>
      </c>
      <c r="BO205" s="86">
        <v>-0.52490288019180298</v>
      </c>
      <c r="BP205" s="86">
        <v>-0.61821210384368896</v>
      </c>
      <c r="BQ205" s="86">
        <v>-0.38260942697525024</v>
      </c>
      <c r="BR205" s="86">
        <v>-0.3356383740901947</v>
      </c>
      <c r="BS205" s="86">
        <v>-0.25013968348503113</v>
      </c>
      <c r="BT205" s="86">
        <v>-0.20632845163345337</v>
      </c>
      <c r="BU205" s="86">
        <v>-0.33135274052619934</v>
      </c>
      <c r="BV205" s="86">
        <v>-9.4668455421924591E-2</v>
      </c>
      <c r="BW205" s="86">
        <v>0.11749550700187683</v>
      </c>
      <c r="BX205" s="86">
        <v>-0.47615450620651245</v>
      </c>
      <c r="BY205" s="86">
        <v>-0.40366289019584656</v>
      </c>
      <c r="BZ205" s="86">
        <v>-0.79157805442810059</v>
      </c>
      <c r="CA205" s="86">
        <v>-1.05808424949646</v>
      </c>
      <c r="CB205" s="86">
        <v>-1.0096930265426636</v>
      </c>
      <c r="CC205" s="86">
        <v>-0.67328804731369019</v>
      </c>
      <c r="CD205" s="86">
        <v>-0.76103836297988892</v>
      </c>
      <c r="CE205" s="86">
        <v>-0.8229178786277771</v>
      </c>
      <c r="CF205" s="86">
        <v>-0.76285654306411743</v>
      </c>
      <c r="CG205" s="86">
        <v>-0.67660152912139893</v>
      </c>
      <c r="CH205" s="86">
        <v>-0.69827300310134888</v>
      </c>
      <c r="CI205" s="86">
        <v>-0.81358712911605835</v>
      </c>
      <c r="CJ205" s="86">
        <v>-0.65390318632125854</v>
      </c>
      <c r="CK205" s="86">
        <v>-0.6679004430770874</v>
      </c>
      <c r="CL205" s="86">
        <v>-0.46790087223052979</v>
      </c>
      <c r="CM205" s="86">
        <v>-0.35251468420028687</v>
      </c>
      <c r="CN205" s="86">
        <v>-0.44274234771728516</v>
      </c>
      <c r="CO205" s="86">
        <v>-0.20984040200710297</v>
      </c>
      <c r="CP205" s="86">
        <v>-0.15830208361148834</v>
      </c>
      <c r="CQ205" s="86">
        <v>-7.0196665823459625E-2</v>
      </c>
      <c r="CR205" s="86">
        <v>-3.9615336805582047E-2</v>
      </c>
      <c r="CS205" s="86">
        <v>-0.170317143201828</v>
      </c>
      <c r="CT205" s="86">
        <v>7.9107426106929779E-2</v>
      </c>
      <c r="CU205" s="86">
        <v>0.33375585079193115</v>
      </c>
      <c r="CV205" s="86">
        <v>-0.24006707966327667</v>
      </c>
      <c r="CW205" s="86">
        <v>-0.15681779384613037</v>
      </c>
      <c r="CX205" s="86">
        <v>-0.51917076110839844</v>
      </c>
      <c r="CY205" s="86">
        <v>-0.78524208068847656</v>
      </c>
      <c r="CZ205" s="86">
        <v>-0.73107695579528809</v>
      </c>
      <c r="DA205" s="86">
        <v>-0.39273759722709656</v>
      </c>
      <c r="DB205" s="86">
        <v>-0.49097397923469543</v>
      </c>
      <c r="DC205" s="86">
        <v>-0.56249606609344482</v>
      </c>
      <c r="DD205" s="86">
        <v>-0.50326079130172729</v>
      </c>
      <c r="DE205" s="86">
        <v>-0.42081233859062195</v>
      </c>
      <c r="DF205" s="86">
        <v>-0.44129115343093872</v>
      </c>
      <c r="DG205" s="86">
        <v>-0.56967854499816895</v>
      </c>
      <c r="DH205" s="86">
        <v>-0.43284520506858826</v>
      </c>
      <c r="DI205" s="86">
        <v>-0.45226380228996277</v>
      </c>
      <c r="DJ205" s="86">
        <v>-0.2852860689163208</v>
      </c>
      <c r="DK205" s="86">
        <v>-0.18012645840644836</v>
      </c>
      <c r="DL205" s="86">
        <v>-0.26727259159088135</v>
      </c>
      <c r="DM205" s="86">
        <v>-3.7071377038955688E-2</v>
      </c>
      <c r="DN205" s="86">
        <v>1.903420127928257E-2</v>
      </c>
      <c r="DO205" s="86">
        <v>0.10974634438753128</v>
      </c>
      <c r="DP205" s="86">
        <v>0.12709777057170868</v>
      </c>
      <c r="DQ205" s="86">
        <v>-9.2815384268760681E-3</v>
      </c>
      <c r="DR205" s="86">
        <v>0.25288331508636475</v>
      </c>
      <c r="DS205" s="86">
        <v>0.55001616477966309</v>
      </c>
      <c r="DT205" s="86">
        <v>-3.9796410128474236E-3</v>
      </c>
      <c r="DU205" s="86">
        <v>9.0027295053005219E-2</v>
      </c>
      <c r="DV205" s="86">
        <v>-0.24676349759101868</v>
      </c>
      <c r="DW205" s="86">
        <v>-0.51239985227584839</v>
      </c>
      <c r="DX205" s="86">
        <v>-0.45246094465255737</v>
      </c>
      <c r="DY205" s="86">
        <v>1.2332671321928501E-2</v>
      </c>
      <c r="DZ205" s="86">
        <v>-0.10104390978813171</v>
      </c>
      <c r="EA205" s="86">
        <v>-0.18648827075958252</v>
      </c>
      <c r="EB205" s="86">
        <v>-0.12844575941562653</v>
      </c>
      <c r="EC205" s="86">
        <v>-5.1493339240550995E-2</v>
      </c>
      <c r="ED205" s="86">
        <v>-7.0250175893306732E-2</v>
      </c>
      <c r="EE205" s="86">
        <v>-0.21751327812671661</v>
      </c>
      <c r="EF205" s="86">
        <v>-0.11367255449295044</v>
      </c>
      <c r="EG205" s="86">
        <v>-0.14091873168945313</v>
      </c>
      <c r="EH205" s="86">
        <v>-2.1619284525513649E-2</v>
      </c>
      <c r="EI205" s="86">
        <v>6.87747523188591E-2</v>
      </c>
      <c r="EJ205" s="86">
        <v>-1.3922165147960186E-2</v>
      </c>
      <c r="EK205" s="86">
        <v>0.21237964928150177</v>
      </c>
      <c r="EL205" s="86">
        <v>0.2750796377658844</v>
      </c>
      <c r="EM205" s="86">
        <v>0.36955547332763672</v>
      </c>
      <c r="EN205" s="86">
        <v>0.36780503392219543</v>
      </c>
      <c r="EO205" s="86">
        <v>0.22322830557823181</v>
      </c>
      <c r="EP205" s="86">
        <v>0.50378811359405518</v>
      </c>
      <c r="EQ205" s="86">
        <v>0.86226177215576172</v>
      </c>
      <c r="ER205" s="86">
        <v>0.33689311146736145</v>
      </c>
      <c r="ES205" s="86">
        <v>0.44643238186836243</v>
      </c>
      <c r="ET205" s="86">
        <v>0.14654932916164398</v>
      </c>
      <c r="EU205" s="86">
        <v>-0.11845905333757401</v>
      </c>
      <c r="EV205" s="86">
        <v>-5.0183665007352829E-2</v>
      </c>
      <c r="EW205" s="86">
        <v>59.122394561767578</v>
      </c>
      <c r="EX205" s="86">
        <v>58.369888305664063</v>
      </c>
      <c r="EY205" s="86">
        <v>57.370040893554688</v>
      </c>
      <c r="EZ205" s="86">
        <v>56.628570556640625</v>
      </c>
      <c r="FA205" s="86">
        <v>56.614147186279297</v>
      </c>
      <c r="FB205" s="86">
        <v>54.845684051513672</v>
      </c>
      <c r="FC205" s="86">
        <v>53.819637298583984</v>
      </c>
      <c r="FD205" s="86">
        <v>55</v>
      </c>
      <c r="FE205" s="86">
        <v>58.122951507568359</v>
      </c>
      <c r="FF205" s="86">
        <v>61.829540252685547</v>
      </c>
      <c r="FG205" s="86">
        <v>65.74102783203125</v>
      </c>
      <c r="FH205" s="86">
        <v>69.078948974609375</v>
      </c>
      <c r="FI205" s="86">
        <v>70.690353393554688</v>
      </c>
      <c r="FJ205" s="86">
        <v>74.466682434082031</v>
      </c>
      <c r="FK205" s="86">
        <v>78.13543701171875</v>
      </c>
      <c r="FL205" s="86">
        <v>79.694732666015625</v>
      </c>
      <c r="FM205" s="86">
        <v>79.636886596679688</v>
      </c>
      <c r="FN205" s="86">
        <v>76.836326599121094</v>
      </c>
      <c r="FO205" s="86">
        <v>76.092559814453125</v>
      </c>
      <c r="FP205" s="86">
        <v>75.31243896484375</v>
      </c>
      <c r="FQ205" s="86">
        <v>71.200904846191406</v>
      </c>
      <c r="FR205" s="86">
        <v>66.225677490234375</v>
      </c>
      <c r="FS205" s="86">
        <v>63.727794647216797</v>
      </c>
      <c r="FT205" s="86">
        <v>60.767002105712891</v>
      </c>
      <c r="FU205" s="86">
        <v>0.2428286224603653</v>
      </c>
      <c r="FV205" s="86">
        <v>0.25767609477043152</v>
      </c>
      <c r="FW205" s="86">
        <v>0.25414374470710754</v>
      </c>
      <c r="FX205" s="86">
        <v>215</v>
      </c>
      <c r="FY205" s="86">
        <v>1</v>
      </c>
    </row>
    <row r="206" spans="1:181" x14ac:dyDescent="0.25">
      <c r="A206" t="s">
        <v>186</v>
      </c>
      <c r="B206" t="s">
        <v>236</v>
      </c>
      <c r="C206" t="s">
        <v>2</v>
      </c>
      <c r="D206" t="s">
        <v>203</v>
      </c>
      <c r="E206" t="s">
        <v>208</v>
      </c>
      <c r="F206" t="s">
        <v>181</v>
      </c>
      <c r="G206" t="s">
        <v>1</v>
      </c>
      <c r="H206" s="86">
        <v>669</v>
      </c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86"/>
      <c r="BB206" s="86"/>
      <c r="BC206" s="86"/>
      <c r="BD206" s="86"/>
      <c r="BE206" s="86"/>
      <c r="BF206" s="86"/>
      <c r="BG206" s="86"/>
      <c r="BH206" s="86"/>
      <c r="BI206" s="86"/>
      <c r="BJ206" s="86"/>
      <c r="BK206" s="86"/>
      <c r="BL206" s="86"/>
      <c r="BM206" s="86"/>
      <c r="BN206" s="86"/>
      <c r="BO206" s="86"/>
      <c r="BP206" s="86"/>
      <c r="BQ206" s="86"/>
      <c r="BR206" s="86"/>
      <c r="BS206" s="86"/>
      <c r="BT206" s="86"/>
      <c r="BU206" s="86"/>
      <c r="BV206" s="86"/>
      <c r="BW206" s="86"/>
      <c r="BX206" s="86"/>
      <c r="BY206" s="86"/>
      <c r="BZ206" s="86"/>
      <c r="CA206" s="86"/>
      <c r="CB206" s="86"/>
      <c r="CC206" s="86"/>
      <c r="CD206" s="86"/>
      <c r="CE206" s="86"/>
      <c r="CF206" s="86"/>
      <c r="CG206" s="86"/>
      <c r="CH206" s="86"/>
      <c r="CI206" s="86"/>
      <c r="CJ206" s="86"/>
      <c r="CK206" s="86"/>
      <c r="CL206" s="86"/>
      <c r="CM206" s="86"/>
      <c r="CN206" s="86"/>
      <c r="CO206" s="86"/>
      <c r="CP206" s="86"/>
      <c r="CQ206" s="86"/>
      <c r="CR206" s="86"/>
      <c r="CS206" s="86"/>
      <c r="CT206" s="86"/>
      <c r="CU206" s="86"/>
      <c r="CV206" s="86"/>
      <c r="CW206" s="86"/>
      <c r="CX206" s="86"/>
      <c r="CY206" s="86"/>
      <c r="CZ206" s="86"/>
      <c r="DA206" s="86"/>
      <c r="DB206" s="86"/>
      <c r="DC206" s="86"/>
      <c r="DD206" s="86"/>
      <c r="DE206" s="86"/>
      <c r="DF206" s="86"/>
      <c r="DG206" s="86"/>
      <c r="DH206" s="86"/>
      <c r="DI206" s="86"/>
      <c r="DJ206" s="86"/>
      <c r="DK206" s="86"/>
      <c r="DL206" s="86"/>
      <c r="DM206" s="86"/>
      <c r="DN206" s="86"/>
      <c r="DO206" s="86"/>
      <c r="DP206" s="86"/>
      <c r="DQ206" s="86"/>
      <c r="DR206" s="86"/>
      <c r="DS206" s="86"/>
      <c r="DT206" s="86"/>
      <c r="DU206" s="86"/>
      <c r="DV206" s="86"/>
      <c r="DW206" s="86"/>
      <c r="DX206" s="86"/>
      <c r="DY206" s="86"/>
      <c r="DZ206" s="86"/>
      <c r="EA206" s="86"/>
      <c r="EB206" s="86"/>
      <c r="EC206" s="86"/>
      <c r="ED206" s="86"/>
      <c r="EE206" s="86"/>
      <c r="EF206" s="86"/>
      <c r="EG206" s="86"/>
      <c r="EH206" s="86"/>
      <c r="EI206" s="86"/>
      <c r="EJ206" s="86"/>
      <c r="EK206" s="86"/>
      <c r="EL206" s="86"/>
      <c r="EM206" s="86"/>
      <c r="EN206" s="86"/>
      <c r="EO206" s="86"/>
      <c r="EP206" s="86"/>
      <c r="EQ206" s="86"/>
      <c r="ER206" s="86"/>
      <c r="ES206" s="86"/>
      <c r="ET206" s="86"/>
      <c r="EU206" s="86"/>
      <c r="EV206" s="86"/>
      <c r="EW206" s="86"/>
      <c r="EX206" s="86"/>
      <c r="EY206" s="86"/>
      <c r="EZ206" s="86"/>
      <c r="FA206" s="86"/>
      <c r="FB206" s="86"/>
      <c r="FC206" s="86"/>
      <c r="FD206" s="86"/>
      <c r="FE206" s="86"/>
      <c r="FF206" s="86"/>
      <c r="FG206" s="86"/>
      <c r="FH206" s="86"/>
      <c r="FI206" s="86"/>
      <c r="FJ206" s="86"/>
      <c r="FK206" s="86"/>
      <c r="FL206" s="86"/>
      <c r="FM206" s="86"/>
      <c r="FN206" s="86"/>
      <c r="FO206" s="86"/>
      <c r="FP206" s="86"/>
      <c r="FQ206" s="86"/>
      <c r="FR206" s="86"/>
      <c r="FS206" s="86"/>
      <c r="FT206" s="86"/>
      <c r="FU206" s="86"/>
      <c r="FV206" s="86"/>
      <c r="FW206" s="86"/>
      <c r="FX206" s="86">
        <v>40</v>
      </c>
      <c r="FY206" s="86">
        <v>0</v>
      </c>
    </row>
    <row r="207" spans="1:181" x14ac:dyDescent="0.25">
      <c r="A207" t="s">
        <v>186</v>
      </c>
      <c r="B207" t="s">
        <v>236</v>
      </c>
      <c r="C207" t="s">
        <v>2</v>
      </c>
      <c r="D207" t="s">
        <v>203</v>
      </c>
      <c r="E207" t="s">
        <v>208</v>
      </c>
      <c r="F207" t="s">
        <v>182</v>
      </c>
      <c r="G207" t="s">
        <v>1</v>
      </c>
      <c r="H207" s="86">
        <v>3368</v>
      </c>
      <c r="I207" s="86">
        <v>4.0497040748596191</v>
      </c>
      <c r="J207" s="86">
        <v>3.6239018440246582</v>
      </c>
      <c r="K207" s="86">
        <v>3.4532968997955322</v>
      </c>
      <c r="L207" s="86">
        <v>3.2089755535125732</v>
      </c>
      <c r="M207" s="86">
        <v>3.1195001602172852</v>
      </c>
      <c r="N207" s="86">
        <v>3.5109901428222656</v>
      </c>
      <c r="O207" s="86">
        <v>3.8685562610626221</v>
      </c>
      <c r="P207" s="86">
        <v>4.6279821395874023</v>
      </c>
      <c r="Q207" s="86">
        <v>4.9011907577514648</v>
      </c>
      <c r="R207" s="86">
        <v>5.1234331130981445</v>
      </c>
      <c r="S207" s="86">
        <v>5.3406434059143066</v>
      </c>
      <c r="T207" s="86">
        <v>5.9269866943359375</v>
      </c>
      <c r="U207" s="86">
        <v>5.8711428642272949</v>
      </c>
      <c r="V207" s="86">
        <v>6.6542973518371582</v>
      </c>
      <c r="W207" s="86">
        <v>7.2863993644714355</v>
      </c>
      <c r="X207" s="86">
        <v>7.636716365814209</v>
      </c>
      <c r="Y207" s="86">
        <v>7.6936869621276855</v>
      </c>
      <c r="Z207" s="86">
        <v>8.2915515899658203</v>
      </c>
      <c r="AA207" s="86">
        <v>8.7020950317382813</v>
      </c>
      <c r="AB207" s="86">
        <v>8.4990968704223633</v>
      </c>
      <c r="AC207" s="86">
        <v>8.1242876052856445</v>
      </c>
      <c r="AD207" s="86">
        <v>6.9802689552307129</v>
      </c>
      <c r="AE207" s="86">
        <v>6.0961809158325195</v>
      </c>
      <c r="AF207" s="86">
        <v>5.0661811828613281</v>
      </c>
      <c r="AG207" s="86">
        <v>-1.5275782346725464</v>
      </c>
      <c r="AH207" s="86">
        <v>-1.6505181789398193</v>
      </c>
      <c r="AI207" s="86">
        <v>-1.5343567132949829</v>
      </c>
      <c r="AJ207" s="86">
        <v>-1.6404402256011963</v>
      </c>
      <c r="AK207" s="86">
        <v>-1.7639486789703369</v>
      </c>
      <c r="AL207" s="86">
        <v>-1.3406050205230713</v>
      </c>
      <c r="AM207" s="86">
        <v>-1.5432220697402954</v>
      </c>
      <c r="AN207" s="86">
        <v>-1.293799877166748</v>
      </c>
      <c r="AO207" s="86">
        <v>-1.1679335832595825</v>
      </c>
      <c r="AP207" s="86">
        <v>-0.61729675531387329</v>
      </c>
      <c r="AQ207" s="86">
        <v>-0.68834018707275391</v>
      </c>
      <c r="AR207" s="86">
        <v>-0.52747517824172974</v>
      </c>
      <c r="AS207" s="86">
        <v>-1.0557847023010254</v>
      </c>
      <c r="AT207" s="86">
        <v>-0.35401403903961182</v>
      </c>
      <c r="AU207" s="86">
        <v>-0.29370683431625366</v>
      </c>
      <c r="AV207" s="86">
        <v>-0.33816912770271301</v>
      </c>
      <c r="AW207" s="86">
        <v>-0.20326897501945496</v>
      </c>
      <c r="AX207" s="86">
        <v>-2.6269646361470222E-2</v>
      </c>
      <c r="AY207" s="86">
        <v>-1.8096590414643288E-2</v>
      </c>
      <c r="AZ207" s="86">
        <v>0.25362104177474976</v>
      </c>
      <c r="BA207" s="86">
        <v>-0.12436869740486145</v>
      </c>
      <c r="BB207" s="86">
        <v>-1.271729588508606</v>
      </c>
      <c r="BC207" s="86">
        <v>-1.3239234685897827</v>
      </c>
      <c r="BD207" s="86">
        <v>-1.5322037935256958</v>
      </c>
      <c r="BE207" s="86">
        <v>-1.1242798566818237</v>
      </c>
      <c r="BF207" s="86">
        <v>-1.2509158849716187</v>
      </c>
      <c r="BG207" s="86">
        <v>-1.140438437461853</v>
      </c>
      <c r="BH207" s="86">
        <v>-1.2582178115844727</v>
      </c>
      <c r="BI207" s="86">
        <v>-1.3916324377059937</v>
      </c>
      <c r="BJ207" s="86">
        <v>-0.95076018571853638</v>
      </c>
      <c r="BK207" s="86">
        <v>-1.1592750549316406</v>
      </c>
      <c r="BL207" s="86">
        <v>-0.88159662485122681</v>
      </c>
      <c r="BM207" s="86">
        <v>-0.74262028932571411</v>
      </c>
      <c r="BN207" s="86">
        <v>-0.27557617425918579</v>
      </c>
      <c r="BO207" s="86">
        <v>-0.36538112163543701</v>
      </c>
      <c r="BP207" s="86">
        <v>-0.17913472652435303</v>
      </c>
      <c r="BQ207" s="86">
        <v>-0.67324608564376831</v>
      </c>
      <c r="BR207" s="86">
        <v>4.941067099571228E-2</v>
      </c>
      <c r="BS207" s="86">
        <v>0.13196386396884918</v>
      </c>
      <c r="BT207" s="86">
        <v>9.4990208745002747E-2</v>
      </c>
      <c r="BU207" s="86">
        <v>0.23718878626823425</v>
      </c>
      <c r="BV207" s="86">
        <v>0.42603793740272522</v>
      </c>
      <c r="BW207" s="86">
        <v>0.45897415280342102</v>
      </c>
      <c r="BX207" s="86">
        <v>0.72041702270507813</v>
      </c>
      <c r="BY207" s="86">
        <v>0.34832665324211121</v>
      </c>
      <c r="BZ207" s="86">
        <v>-0.78813385963439941</v>
      </c>
      <c r="CA207" s="86">
        <v>-0.86671203374862671</v>
      </c>
      <c r="CB207" s="86">
        <v>-1.0940016508102417</v>
      </c>
      <c r="CC207" s="86">
        <v>-0.84495657682418823</v>
      </c>
      <c r="CD207" s="86">
        <v>-0.97415250539779663</v>
      </c>
      <c r="CE207" s="86">
        <v>-0.86761188507080078</v>
      </c>
      <c r="CF207" s="86">
        <v>-0.9934917688369751</v>
      </c>
      <c r="CG207" s="86">
        <v>-1.1337673664093018</v>
      </c>
      <c r="CH207" s="86">
        <v>-0.68075478076934814</v>
      </c>
      <c r="CI207" s="86">
        <v>-0.89335441589355469</v>
      </c>
      <c r="CJ207" s="86">
        <v>-0.59610593318939209</v>
      </c>
      <c r="CK207" s="86">
        <v>-0.44804960489273071</v>
      </c>
      <c r="CL207" s="86">
        <v>-3.8901552557945251E-2</v>
      </c>
      <c r="CM207" s="86">
        <v>-0.14170064032077789</v>
      </c>
      <c r="CN207" s="86">
        <v>6.212480366230011E-2</v>
      </c>
      <c r="CO207" s="86">
        <v>-0.40830099582672119</v>
      </c>
      <c r="CP207" s="86">
        <v>0.32882139086723328</v>
      </c>
      <c r="CQ207" s="86">
        <v>0.42678210139274597</v>
      </c>
      <c r="CR207" s="86">
        <v>0.39499503374099731</v>
      </c>
      <c r="CS207" s="86">
        <v>0.54224848747253418</v>
      </c>
      <c r="CT207" s="86">
        <v>0.73930478096008301</v>
      </c>
      <c r="CU207" s="86">
        <v>0.78939187526702881</v>
      </c>
      <c r="CV207" s="86">
        <v>1.0437184572219849</v>
      </c>
      <c r="CW207" s="86">
        <v>0.67571401596069336</v>
      </c>
      <c r="CX207" s="86">
        <v>-0.45319691300392151</v>
      </c>
      <c r="CY207" s="86">
        <v>-0.55004876852035522</v>
      </c>
      <c r="CZ207" s="86">
        <v>-0.7905040979385376</v>
      </c>
      <c r="DA207" s="86">
        <v>-0.56563335657119751</v>
      </c>
      <c r="DB207" s="86">
        <v>-0.69738918542861938</v>
      </c>
      <c r="DC207" s="86">
        <v>-0.59478527307510376</v>
      </c>
      <c r="DD207" s="86">
        <v>-0.72876566648483276</v>
      </c>
      <c r="DE207" s="86">
        <v>-0.87590229511260986</v>
      </c>
      <c r="DF207" s="86">
        <v>-0.4107494056224823</v>
      </c>
      <c r="DG207" s="86">
        <v>-0.62743383646011353</v>
      </c>
      <c r="DH207" s="86">
        <v>-0.31061524152755737</v>
      </c>
      <c r="DI207" s="86">
        <v>-0.15347890555858612</v>
      </c>
      <c r="DJ207" s="86">
        <v>0.19777306914329529</v>
      </c>
      <c r="DK207" s="86">
        <v>8.1979826092720032E-2</v>
      </c>
      <c r="DL207" s="86">
        <v>0.30338433384895325</v>
      </c>
      <c r="DM207" s="86">
        <v>-0.14335592091083527</v>
      </c>
      <c r="DN207" s="86">
        <v>0.60823208093643188</v>
      </c>
      <c r="DO207" s="86">
        <v>0.72160035371780396</v>
      </c>
      <c r="DP207" s="86">
        <v>0.69499987363815308</v>
      </c>
      <c r="DQ207" s="86">
        <v>0.84730821847915649</v>
      </c>
      <c r="DR207" s="86">
        <v>1.0525716543197632</v>
      </c>
      <c r="DS207" s="86">
        <v>1.119809627532959</v>
      </c>
      <c r="DT207" s="86">
        <v>1.3670198917388916</v>
      </c>
      <c r="DU207" s="86">
        <v>1.0031013488769531</v>
      </c>
      <c r="DV207" s="86">
        <v>-0.1182599738240242</v>
      </c>
      <c r="DW207" s="86">
        <v>-0.23338551819324493</v>
      </c>
      <c r="DX207" s="86">
        <v>-0.48700657486915588</v>
      </c>
      <c r="DY207" s="86">
        <v>-0.16233493387699127</v>
      </c>
      <c r="DZ207" s="86">
        <v>-0.29778683185577393</v>
      </c>
      <c r="EA207" s="86">
        <v>-0.20086702704429626</v>
      </c>
      <c r="EB207" s="86">
        <v>-0.34654325246810913</v>
      </c>
      <c r="EC207" s="86">
        <v>-0.50358611345291138</v>
      </c>
      <c r="ED207" s="86">
        <v>-2.0904494449496269E-2</v>
      </c>
      <c r="EE207" s="86">
        <v>-0.24348673224449158</v>
      </c>
      <c r="EF207" s="86">
        <v>0.10158798843622208</v>
      </c>
      <c r="EG207" s="86">
        <v>0.27183437347412109</v>
      </c>
      <c r="EH207" s="86">
        <v>0.5394936203956604</v>
      </c>
      <c r="EI207" s="86">
        <v>0.40493890643119812</v>
      </c>
      <c r="EJ207" s="86">
        <v>0.65172475576400757</v>
      </c>
      <c r="EK207" s="86">
        <v>0.23918269574642181</v>
      </c>
      <c r="EL207" s="86">
        <v>1.0116567611694336</v>
      </c>
      <c r="EM207" s="86">
        <v>1.1472710371017456</v>
      </c>
      <c r="EN207" s="86">
        <v>1.1281591653823853</v>
      </c>
      <c r="EO207" s="86">
        <v>1.2877659797668457</v>
      </c>
      <c r="EP207" s="86">
        <v>1.5048792362213135</v>
      </c>
      <c r="EQ207" s="86">
        <v>1.596880316734314</v>
      </c>
      <c r="ER207" s="86">
        <v>1.8338159322738647</v>
      </c>
      <c r="ES207" s="86">
        <v>1.4757966995239258</v>
      </c>
      <c r="ET207" s="86">
        <v>0.36533576250076294</v>
      </c>
      <c r="EU207" s="86">
        <v>0.22382591664791107</v>
      </c>
      <c r="EV207" s="86">
        <v>-4.8804353922605515E-2</v>
      </c>
      <c r="EW207" s="86">
        <v>63.209232330322266</v>
      </c>
      <c r="EX207" s="86">
        <v>59.791637420654297</v>
      </c>
      <c r="EY207" s="86">
        <v>58.635337829589844</v>
      </c>
      <c r="EZ207" s="86">
        <v>56.768890380859375</v>
      </c>
      <c r="FA207" s="86">
        <v>55.886573791503906</v>
      </c>
      <c r="FB207" s="86">
        <v>54.425880432128906</v>
      </c>
      <c r="FC207" s="86">
        <v>53.448055267333984</v>
      </c>
      <c r="FD207" s="86">
        <v>54.295574188232422</v>
      </c>
      <c r="FE207" s="86">
        <v>59.313400268554688</v>
      </c>
      <c r="FF207" s="86">
        <v>65.694587707519531</v>
      </c>
      <c r="FG207" s="86">
        <v>71.612098693847656</v>
      </c>
      <c r="FH207" s="86">
        <v>77.492195129394531</v>
      </c>
      <c r="FI207" s="86">
        <v>82.508895874023438</v>
      </c>
      <c r="FJ207" s="86">
        <v>88.580162048339844</v>
      </c>
      <c r="FK207" s="86">
        <v>91.887718200683594</v>
      </c>
      <c r="FL207" s="86">
        <v>93.713386535644531</v>
      </c>
      <c r="FM207" s="86">
        <v>94.392707824707031</v>
      </c>
      <c r="FN207" s="86">
        <v>93.09173583984375</v>
      </c>
      <c r="FO207" s="86">
        <v>91.683586120605469</v>
      </c>
      <c r="FP207" s="86">
        <v>88.125541687011719</v>
      </c>
      <c r="FQ207" s="86">
        <v>81.905311584472656</v>
      </c>
      <c r="FR207" s="86">
        <v>74.835990905761719</v>
      </c>
      <c r="FS207" s="86">
        <v>68.774650573730469</v>
      </c>
      <c r="FT207" s="86">
        <v>65.466384887695313</v>
      </c>
      <c r="FU207" s="86">
        <v>0.27877712249755859</v>
      </c>
      <c r="FV207" s="86">
        <v>0.39929258823394775</v>
      </c>
      <c r="FW207" s="86">
        <v>0.28603059053421021</v>
      </c>
      <c r="FX207" s="86">
        <v>389</v>
      </c>
      <c r="FY207" s="86">
        <v>1</v>
      </c>
    </row>
    <row r="208" spans="1:181" x14ac:dyDescent="0.25">
      <c r="A208" t="s">
        <v>186</v>
      </c>
      <c r="B208" t="s">
        <v>236</v>
      </c>
      <c r="C208" t="s">
        <v>2</v>
      </c>
      <c r="D208" t="s">
        <v>203</v>
      </c>
      <c r="E208" t="s">
        <v>208</v>
      </c>
      <c r="F208" t="s">
        <v>183</v>
      </c>
      <c r="G208" t="s">
        <v>1</v>
      </c>
      <c r="H208" s="86">
        <v>3903</v>
      </c>
      <c r="I208" s="86">
        <v>7.9779558181762695</v>
      </c>
      <c r="J208" s="86">
        <v>6.8465003967285156</v>
      </c>
      <c r="K208" s="86">
        <v>6.40814208984375</v>
      </c>
      <c r="L208" s="86">
        <v>6.0068387985229492</v>
      </c>
      <c r="M208" s="86">
        <v>5.7143716812133789</v>
      </c>
      <c r="N208" s="86">
        <v>5.6077914237976074</v>
      </c>
      <c r="O208" s="86">
        <v>5.587071418762207</v>
      </c>
      <c r="P208" s="86">
        <v>5.9305696487426758</v>
      </c>
      <c r="Q208" s="86">
        <v>6.5808243751525879</v>
      </c>
      <c r="R208" s="86">
        <v>7.0463032722473145</v>
      </c>
      <c r="S208" s="86">
        <v>7.5073885917663574</v>
      </c>
      <c r="T208" s="86">
        <v>8.8008575439453125</v>
      </c>
      <c r="U208" s="86">
        <v>9.5338144302368164</v>
      </c>
      <c r="V208" s="86">
        <v>10.08952522277832</v>
      </c>
      <c r="W208" s="86">
        <v>11.267406463623047</v>
      </c>
      <c r="X208" s="86">
        <v>12.331829071044922</v>
      </c>
      <c r="Y208" s="86">
        <v>13.010392189025879</v>
      </c>
      <c r="Z208" s="86">
        <v>14.099854469299316</v>
      </c>
      <c r="AA208" s="86">
        <v>14.367256164550781</v>
      </c>
      <c r="AB208" s="86">
        <v>14.086873054504395</v>
      </c>
      <c r="AC208" s="86">
        <v>12.818882942199707</v>
      </c>
      <c r="AD208" s="86">
        <v>12.699648857116699</v>
      </c>
      <c r="AE208" s="86">
        <v>11.072922706604004</v>
      </c>
      <c r="AF208" s="86">
        <v>10.002105712890625</v>
      </c>
      <c r="AG208" s="86">
        <v>-1.2357503175735474</v>
      </c>
      <c r="AH208" s="86">
        <v>-1.4996100664138794</v>
      </c>
      <c r="AI208" s="86">
        <v>-1.3948450088500977</v>
      </c>
      <c r="AJ208" s="86">
        <v>-1.559099555015564</v>
      </c>
      <c r="AK208" s="86">
        <v>-1.7830010652542114</v>
      </c>
      <c r="AL208" s="86">
        <v>-1.825041651725769</v>
      </c>
      <c r="AM208" s="86">
        <v>-2.0059802532196045</v>
      </c>
      <c r="AN208" s="86">
        <v>-2.1168346405029297</v>
      </c>
      <c r="AO208" s="86">
        <v>-1.9947580099105835</v>
      </c>
      <c r="AP208" s="86">
        <v>-1.4455468654632568</v>
      </c>
      <c r="AQ208" s="86">
        <v>-1.9735138416290283</v>
      </c>
      <c r="AR208" s="86">
        <v>-1.5034399032592773</v>
      </c>
      <c r="AS208" s="86">
        <v>-1.5646063089370728</v>
      </c>
      <c r="AT208" s="86">
        <v>-2.3494417667388916</v>
      </c>
      <c r="AU208" s="86">
        <v>-1.7674636840820313</v>
      </c>
      <c r="AV208" s="86">
        <v>-1.5415196418762207</v>
      </c>
      <c r="AW208" s="86">
        <v>-1.0381702184677124</v>
      </c>
      <c r="AX208" s="86">
        <v>-0.16316841542720795</v>
      </c>
      <c r="AY208" s="86">
        <v>1.3434076681733131E-2</v>
      </c>
      <c r="AZ208" s="86">
        <v>0.34029614925384521</v>
      </c>
      <c r="BA208" s="86">
        <v>-0.30675852298736572</v>
      </c>
      <c r="BB208" s="86">
        <v>-1.0871310234069824</v>
      </c>
      <c r="BC208" s="86">
        <v>-1.5358092784881592</v>
      </c>
      <c r="BD208" s="86">
        <v>-1.7247123718261719</v>
      </c>
      <c r="BE208" s="86">
        <v>-0.52132856845855713</v>
      </c>
      <c r="BF208" s="86">
        <v>-0.8617091178894043</v>
      </c>
      <c r="BG208" s="86">
        <v>-0.78302949666976929</v>
      </c>
      <c r="BH208" s="86">
        <v>-0.97458434104919434</v>
      </c>
      <c r="BI208" s="86">
        <v>-1.1983124017715454</v>
      </c>
      <c r="BJ208" s="86">
        <v>-1.264203667640686</v>
      </c>
      <c r="BK208" s="86">
        <v>-1.5124020576477051</v>
      </c>
      <c r="BL208" s="86">
        <v>-1.5911245346069336</v>
      </c>
      <c r="BM208" s="86">
        <v>-1.4161041975021362</v>
      </c>
      <c r="BN208" s="86">
        <v>-0.82202506065368652</v>
      </c>
      <c r="BO208" s="86">
        <v>-1.3284822702407837</v>
      </c>
      <c r="BP208" s="86">
        <v>-0.79814636707305908</v>
      </c>
      <c r="BQ208" s="86">
        <v>-0.85781878232955933</v>
      </c>
      <c r="BR208" s="86">
        <v>-1.581702709197998</v>
      </c>
      <c r="BS208" s="86">
        <v>-1.0059319734573364</v>
      </c>
      <c r="BT208" s="86">
        <v>-0.77311027050018311</v>
      </c>
      <c r="BU208" s="86">
        <v>-0.31846371293067932</v>
      </c>
      <c r="BV208" s="86">
        <v>0.56923776865005493</v>
      </c>
      <c r="BW208" s="86">
        <v>0.79624128341674805</v>
      </c>
      <c r="BX208" s="86">
        <v>1.115989089012146</v>
      </c>
      <c r="BY208" s="86">
        <v>0.53049463033676147</v>
      </c>
      <c r="BZ208" s="86">
        <v>-0.24457886815071106</v>
      </c>
      <c r="CA208" s="86">
        <v>-0.6835101842880249</v>
      </c>
      <c r="CB208" s="86">
        <v>-0.93563383817672729</v>
      </c>
      <c r="CC208" s="86">
        <v>-2.6522217318415642E-2</v>
      </c>
      <c r="CD208" s="86">
        <v>-0.41990083456039429</v>
      </c>
      <c r="CE208" s="86">
        <v>-0.35928791761398315</v>
      </c>
      <c r="CF208" s="86">
        <v>-0.56975090503692627</v>
      </c>
      <c r="CG208" s="86">
        <v>-0.79335886240005493</v>
      </c>
      <c r="CH208" s="86">
        <v>-0.87576901912689209</v>
      </c>
      <c r="CI208" s="86">
        <v>-1.1705511808395386</v>
      </c>
      <c r="CJ208" s="86">
        <v>-1.2270193099975586</v>
      </c>
      <c r="CK208" s="86">
        <v>-1.0153301954269409</v>
      </c>
      <c r="CL208" s="86">
        <v>-0.39017575979232788</v>
      </c>
      <c r="CM208" s="86">
        <v>-0.88173544406890869</v>
      </c>
      <c r="CN208" s="86">
        <v>-0.30966222286224365</v>
      </c>
      <c r="CO208" s="86">
        <v>-0.36829987168312073</v>
      </c>
      <c r="CP208" s="86">
        <v>-1.049968957901001</v>
      </c>
      <c r="CQ208" s="86">
        <v>-0.47849744558334351</v>
      </c>
      <c r="CR208" s="86">
        <v>-0.24091228842735291</v>
      </c>
      <c r="CS208" s="86">
        <v>0.18000280857086182</v>
      </c>
      <c r="CT208" s="86">
        <v>1.0765000581741333</v>
      </c>
      <c r="CU208" s="86">
        <v>1.3384112119674683</v>
      </c>
      <c r="CV208" s="86">
        <v>1.6532317399978638</v>
      </c>
      <c r="CW208" s="86">
        <v>1.1103736162185669</v>
      </c>
      <c r="CX208" s="86">
        <v>0.33897021412849426</v>
      </c>
      <c r="CY208" s="86">
        <v>-9.3210496008396149E-2</v>
      </c>
      <c r="CZ208" s="86">
        <v>-0.38912048935890198</v>
      </c>
      <c r="DA208" s="86">
        <v>0.46828413009643555</v>
      </c>
      <c r="DB208" s="86">
        <v>2.1907428279519081E-2</v>
      </c>
      <c r="DC208" s="86">
        <v>6.4453653991222382E-2</v>
      </c>
      <c r="DD208" s="86">
        <v>-0.1649174690246582</v>
      </c>
      <c r="DE208" s="86">
        <v>-0.38840526342391968</v>
      </c>
      <c r="DF208" s="86">
        <v>-0.48733434081077576</v>
      </c>
      <c r="DG208" s="86">
        <v>-0.82870036363601685</v>
      </c>
      <c r="DH208" s="86">
        <v>-0.86291408538818359</v>
      </c>
      <c r="DI208" s="86">
        <v>-0.61455625295639038</v>
      </c>
      <c r="DJ208" s="86">
        <v>4.1673555970191956E-2</v>
      </c>
      <c r="DK208" s="86">
        <v>-0.4349885880947113</v>
      </c>
      <c r="DL208" s="86">
        <v>0.17882192134857178</v>
      </c>
      <c r="DM208" s="86">
        <v>0.12121901661157608</v>
      </c>
      <c r="DN208" s="86">
        <v>-0.51823526620864868</v>
      </c>
      <c r="DO208" s="86">
        <v>4.8937104642391205E-2</v>
      </c>
      <c r="DP208" s="86">
        <v>0.29128566384315491</v>
      </c>
      <c r="DQ208" s="86">
        <v>0.67846935987472534</v>
      </c>
      <c r="DR208" s="86">
        <v>1.5837624073028564</v>
      </c>
      <c r="DS208" s="86">
        <v>1.8805811405181885</v>
      </c>
      <c r="DT208" s="86">
        <v>2.190474271774292</v>
      </c>
      <c r="DU208" s="86">
        <v>1.6902526617050171</v>
      </c>
      <c r="DV208" s="86">
        <v>0.92251932621002197</v>
      </c>
      <c r="DW208" s="86">
        <v>0.4970892071723938</v>
      </c>
      <c r="DX208" s="86">
        <v>0.15739287436008453</v>
      </c>
      <c r="DY208" s="86">
        <v>1.1827058792114258</v>
      </c>
      <c r="DZ208" s="86">
        <v>0.65980839729309082</v>
      </c>
      <c r="EA208" s="86">
        <v>0.67626917362213135</v>
      </c>
      <c r="EB208" s="86">
        <v>0.41959771513938904</v>
      </c>
      <c r="EC208" s="86">
        <v>0.19628338515758514</v>
      </c>
      <c r="ED208" s="86">
        <v>7.3503673076629639E-2</v>
      </c>
      <c r="EE208" s="86">
        <v>-0.33512201905250549</v>
      </c>
      <c r="EF208" s="86">
        <v>-0.3372039794921875</v>
      </c>
      <c r="EG208" s="86">
        <v>-3.5902328789234161E-2</v>
      </c>
      <c r="EH208" s="86">
        <v>0.66519540548324585</v>
      </c>
      <c r="EI208" s="86">
        <v>0.21004292368888855</v>
      </c>
      <c r="EJ208" s="86">
        <v>0.88411545753479004</v>
      </c>
      <c r="EK208" s="86">
        <v>0.8280065655708313</v>
      </c>
      <c r="EL208" s="86">
        <v>0.24950374662876129</v>
      </c>
      <c r="EM208" s="86">
        <v>0.81046885251998901</v>
      </c>
      <c r="EN208" s="86">
        <v>1.0596950054168701</v>
      </c>
      <c r="EO208" s="86">
        <v>1.398175835609436</v>
      </c>
      <c r="EP208" s="86">
        <v>2.3161685466766357</v>
      </c>
      <c r="EQ208" s="86">
        <v>2.6633882522583008</v>
      </c>
      <c r="ER208" s="86">
        <v>2.9661672115325928</v>
      </c>
      <c r="ES208" s="86">
        <v>2.5275058746337891</v>
      </c>
      <c r="ET208" s="86">
        <v>1.7650715112686157</v>
      </c>
      <c r="EU208" s="86">
        <v>1.3493882417678833</v>
      </c>
      <c r="EV208" s="86">
        <v>0.94647139310836792</v>
      </c>
      <c r="EW208" s="86">
        <v>78.619865417480469</v>
      </c>
      <c r="EX208" s="86">
        <v>75.517372131347656</v>
      </c>
      <c r="EY208" s="86">
        <v>73.212677001953125</v>
      </c>
      <c r="EZ208" s="86">
        <v>71.426673889160156</v>
      </c>
      <c r="FA208" s="86">
        <v>70.823333740234375</v>
      </c>
      <c r="FB208" s="86">
        <v>69.410850524902344</v>
      </c>
      <c r="FC208" s="86">
        <v>68.050521850585938</v>
      </c>
      <c r="FD208" s="86">
        <v>68.412696838378906</v>
      </c>
      <c r="FE208" s="86">
        <v>72.865425109863281</v>
      </c>
      <c r="FF208" s="86">
        <v>78.090156555175781</v>
      </c>
      <c r="FG208" s="86">
        <v>82.868026733398438</v>
      </c>
      <c r="FH208" s="86">
        <v>86.544639587402344</v>
      </c>
      <c r="FI208" s="86">
        <v>89.851272583007813</v>
      </c>
      <c r="FJ208" s="86">
        <v>93.232231140136719</v>
      </c>
      <c r="FK208" s="86">
        <v>95.638435363769531</v>
      </c>
      <c r="FL208" s="86">
        <v>97.665130615234375</v>
      </c>
      <c r="FM208" s="86">
        <v>97.941696166992188</v>
      </c>
      <c r="FN208" s="86">
        <v>98.127311706542969</v>
      </c>
      <c r="FO208" s="86">
        <v>98.280593872070313</v>
      </c>
      <c r="FP208" s="86">
        <v>96.572891235351563</v>
      </c>
      <c r="FQ208" s="86">
        <v>92.614494323730469</v>
      </c>
      <c r="FR208" s="86">
        <v>87.703971862792969</v>
      </c>
      <c r="FS208" s="86">
        <v>84.458503723144531</v>
      </c>
      <c r="FT208" s="86">
        <v>81.487167358398438</v>
      </c>
      <c r="FU208" s="86">
        <v>0.46139174699783325</v>
      </c>
      <c r="FV208" s="86">
        <v>0.67309409379959106</v>
      </c>
      <c r="FW208" s="86">
        <v>0.48088642954826355</v>
      </c>
      <c r="FX208" s="86">
        <v>284</v>
      </c>
      <c r="FY208" s="86">
        <v>1</v>
      </c>
    </row>
    <row r="209" spans="1:181" x14ac:dyDescent="0.25">
      <c r="A209" t="s">
        <v>186</v>
      </c>
      <c r="B209" t="s">
        <v>236</v>
      </c>
      <c r="C209" t="s">
        <v>2</v>
      </c>
      <c r="D209" t="s">
        <v>203</v>
      </c>
      <c r="E209" t="s">
        <v>208</v>
      </c>
      <c r="F209" t="s">
        <v>184</v>
      </c>
      <c r="G209" t="s">
        <v>1</v>
      </c>
      <c r="H209" s="86">
        <v>2724</v>
      </c>
      <c r="I209" s="86">
        <v>5.5476837158203125</v>
      </c>
      <c r="J209" s="86">
        <v>4.9005331993103027</v>
      </c>
      <c r="K209" s="86">
        <v>4.2863726615905762</v>
      </c>
      <c r="L209" s="86">
        <v>4.160067081451416</v>
      </c>
      <c r="M209" s="86">
        <v>4.1196632385253906</v>
      </c>
      <c r="N209" s="86">
        <v>4.4557771682739258</v>
      </c>
      <c r="O209" s="86">
        <v>4.7274956703186035</v>
      </c>
      <c r="P209" s="86">
        <v>5.0663175582885742</v>
      </c>
      <c r="Q209" s="86">
        <v>5.4013156890869141</v>
      </c>
      <c r="R209" s="86">
        <v>5.4956393241882324</v>
      </c>
      <c r="S209" s="86">
        <v>6.3964962959289551</v>
      </c>
      <c r="T209" s="86">
        <v>7.2822809219360352</v>
      </c>
      <c r="U209" s="86">
        <v>7.5611391067504883</v>
      </c>
      <c r="V209" s="86">
        <v>8.9012479782104492</v>
      </c>
      <c r="W209" s="86">
        <v>9.6425304412841797</v>
      </c>
      <c r="X209" s="86">
        <v>10.535439491271973</v>
      </c>
      <c r="Y209" s="86">
        <v>11.300253868103027</v>
      </c>
      <c r="Z209" s="86">
        <v>11.369533538818359</v>
      </c>
      <c r="AA209" s="86">
        <v>12.030426025390625</v>
      </c>
      <c r="AB209" s="86">
        <v>10.738603591918945</v>
      </c>
      <c r="AC209" s="86">
        <v>10.347220420837402</v>
      </c>
      <c r="AD209" s="86">
        <v>9.8845081329345703</v>
      </c>
      <c r="AE209" s="86">
        <v>8.5954580307006836</v>
      </c>
      <c r="AF209" s="86">
        <v>7.2564077377319336</v>
      </c>
      <c r="AG209" s="86">
        <v>-1.4491499662399292</v>
      </c>
      <c r="AH209" s="86">
        <v>-1.0739524364471436</v>
      </c>
      <c r="AI209" s="86">
        <v>-1.6960667371749878</v>
      </c>
      <c r="AJ209" s="86">
        <v>-1.4990384578704834</v>
      </c>
      <c r="AK209" s="86">
        <v>-1.1827212572097778</v>
      </c>
      <c r="AL209" s="86">
        <v>-0.94715476036071777</v>
      </c>
      <c r="AM209" s="86">
        <v>-0.71373540163040161</v>
      </c>
      <c r="AN209" s="86">
        <v>-1.0824933052062988</v>
      </c>
      <c r="AO209" s="86">
        <v>-1.4556800127029419</v>
      </c>
      <c r="AP209" s="86">
        <v>-1.5095145702362061</v>
      </c>
      <c r="AQ209" s="86">
        <v>-1.2668358087539673</v>
      </c>
      <c r="AR209" s="86">
        <v>-1.2683640718460083</v>
      </c>
      <c r="AS209" s="86">
        <v>-2.0556449890136719</v>
      </c>
      <c r="AT209" s="86">
        <v>-1.119760274887085</v>
      </c>
      <c r="AU209" s="86">
        <v>-1.0958856344223022</v>
      </c>
      <c r="AV209" s="86">
        <v>-0.90561389923095703</v>
      </c>
      <c r="AW209" s="86">
        <v>-0.70988589525222778</v>
      </c>
      <c r="AX209" s="86">
        <v>-1.2379319667816162</v>
      </c>
      <c r="AY209" s="86">
        <v>-0.3810308575630188</v>
      </c>
      <c r="AZ209" s="86">
        <v>-0.74181407690048218</v>
      </c>
      <c r="BA209" s="86">
        <v>-0.35258767008781433</v>
      </c>
      <c r="BB209" s="86">
        <v>-0.69683635234832764</v>
      </c>
      <c r="BC209" s="86">
        <v>-1.0904184579849243</v>
      </c>
      <c r="BD209" s="86">
        <v>-1.5184645652770996</v>
      </c>
      <c r="BE209" s="86">
        <v>-0.85473376512527466</v>
      </c>
      <c r="BF209" s="86">
        <v>-0.56569880247116089</v>
      </c>
      <c r="BG209" s="86">
        <v>-1.1453264951705933</v>
      </c>
      <c r="BH209" s="86">
        <v>-0.95107090473175049</v>
      </c>
      <c r="BI209" s="86">
        <v>-0.7037588357925415</v>
      </c>
      <c r="BJ209" s="86">
        <v>-0.48094692826271057</v>
      </c>
      <c r="BK209" s="86">
        <v>-0.28789928555488586</v>
      </c>
      <c r="BL209" s="86">
        <v>-0.62992608547210693</v>
      </c>
      <c r="BM209" s="86">
        <v>-0.89684855937957764</v>
      </c>
      <c r="BN209" s="86">
        <v>-0.95238041877746582</v>
      </c>
      <c r="BO209" s="86">
        <v>-0.67790001630783081</v>
      </c>
      <c r="BP209" s="86">
        <v>-0.61182451248168945</v>
      </c>
      <c r="BQ209" s="86">
        <v>-1.3631607294082642</v>
      </c>
      <c r="BR209" s="86">
        <v>-0.45982006192207336</v>
      </c>
      <c r="BS209" s="86">
        <v>-0.4181552529335022</v>
      </c>
      <c r="BT209" s="86">
        <v>-0.19774721562862396</v>
      </c>
      <c r="BU209" s="86">
        <v>1.6135837882757187E-2</v>
      </c>
      <c r="BV209" s="86">
        <v>-0.57444584369659424</v>
      </c>
      <c r="BW209" s="86">
        <v>0.27971282601356506</v>
      </c>
      <c r="BX209" s="86">
        <v>-0.13622169196605682</v>
      </c>
      <c r="BY209" s="86">
        <v>0.26116755604743958</v>
      </c>
      <c r="BZ209" s="86">
        <v>-8.9466966688632965E-2</v>
      </c>
      <c r="CA209" s="86">
        <v>-0.4957689642906189</v>
      </c>
      <c r="CB209" s="86">
        <v>-0.90596604347229004</v>
      </c>
      <c r="CC209" s="86">
        <v>-0.44304287433624268</v>
      </c>
      <c r="CD209" s="86">
        <v>-0.21368396282196045</v>
      </c>
      <c r="CE209" s="86">
        <v>-0.76388555765151978</v>
      </c>
      <c r="CF209" s="86">
        <v>-0.57155025005340576</v>
      </c>
      <c r="CG209" s="86">
        <v>-0.37203094363212585</v>
      </c>
      <c r="CH209" s="86">
        <v>-0.15805278718471527</v>
      </c>
      <c r="CI209" s="86">
        <v>7.0334854535758495E-3</v>
      </c>
      <c r="CJ209" s="86">
        <v>-0.31647941470146179</v>
      </c>
      <c r="CK209" s="86">
        <v>-0.50980359315872192</v>
      </c>
      <c r="CL209" s="86">
        <v>-0.56651097536087036</v>
      </c>
      <c r="CM209" s="86">
        <v>-0.27000489830970764</v>
      </c>
      <c r="CN209" s="86">
        <v>-0.15710729360580444</v>
      </c>
      <c r="CO209" s="86">
        <v>-0.88354820013046265</v>
      </c>
      <c r="CP209" s="86">
        <v>-2.7474479284137487E-3</v>
      </c>
      <c r="CQ209" s="86">
        <v>5.1238764077425003E-2</v>
      </c>
      <c r="CR209" s="86">
        <v>0.29251909255981445</v>
      </c>
      <c r="CS209" s="86">
        <v>0.51897627115249634</v>
      </c>
      <c r="CT209" s="86">
        <v>-0.11491739004850388</v>
      </c>
      <c r="CU209" s="86">
        <v>0.73734188079833984</v>
      </c>
      <c r="CV209" s="86">
        <v>0.28320977091789246</v>
      </c>
      <c r="CW209" s="86">
        <v>0.68625253438949585</v>
      </c>
      <c r="CX209" s="86">
        <v>0.33119520545005798</v>
      </c>
      <c r="CY209" s="86">
        <v>-8.3916597068309784E-2</v>
      </c>
      <c r="CZ209" s="86">
        <v>-0.48175144195556641</v>
      </c>
      <c r="DA209" s="86">
        <v>-3.1352002173662186E-2</v>
      </c>
      <c r="DB209" s="86">
        <v>0.13833090662956238</v>
      </c>
      <c r="DC209" s="86">
        <v>-0.38244456052780151</v>
      </c>
      <c r="DD209" s="86">
        <v>-0.19202959537506104</v>
      </c>
      <c r="DE209" s="86">
        <v>-4.03030626475811E-2</v>
      </c>
      <c r="DF209" s="86">
        <v>0.16484133899211884</v>
      </c>
      <c r="DG209" s="86">
        <v>0.30196624994277954</v>
      </c>
      <c r="DH209" s="86">
        <v>-3.0327599961310625E-3</v>
      </c>
      <c r="DI209" s="86">
        <v>-0.12275860458612442</v>
      </c>
      <c r="DJ209" s="86">
        <v>-0.1806415468454361</v>
      </c>
      <c r="DK209" s="86">
        <v>0.13789021968841553</v>
      </c>
      <c r="DL209" s="86">
        <v>0.29760995507240295</v>
      </c>
      <c r="DM209" s="86">
        <v>-0.40393567085266113</v>
      </c>
      <c r="DN209" s="86">
        <v>0.45432516932487488</v>
      </c>
      <c r="DO209" s="86">
        <v>0.52063280344009399</v>
      </c>
      <c r="DP209" s="86">
        <v>0.78278541564941406</v>
      </c>
      <c r="DQ209" s="86">
        <v>1.0218167304992676</v>
      </c>
      <c r="DR209" s="86">
        <v>0.34461104869842529</v>
      </c>
      <c r="DS209" s="86">
        <v>1.194970965385437</v>
      </c>
      <c r="DT209" s="86">
        <v>0.70264124870300293</v>
      </c>
      <c r="DU209" s="86">
        <v>1.1113375425338745</v>
      </c>
      <c r="DV209" s="86">
        <v>0.75185739994049072</v>
      </c>
      <c r="DW209" s="86">
        <v>0.32793578505516052</v>
      </c>
      <c r="DX209" s="86">
        <v>-5.7536832988262177E-2</v>
      </c>
      <c r="DY209" s="86">
        <v>0.56306421756744385</v>
      </c>
      <c r="DZ209" s="86">
        <v>0.64658445119857788</v>
      </c>
      <c r="EA209" s="86">
        <v>0.16829563677310944</v>
      </c>
      <c r="EB209" s="86">
        <v>0.35593792796134949</v>
      </c>
      <c r="EC209" s="86">
        <v>0.43865931034088135</v>
      </c>
      <c r="ED209" s="86">
        <v>0.63104921579360962</v>
      </c>
      <c r="EE209" s="86">
        <v>0.7278023362159729</v>
      </c>
      <c r="EF209" s="86">
        <v>0.44953441619873047</v>
      </c>
      <c r="EG209" s="86">
        <v>0.43607288599014282</v>
      </c>
      <c r="EH209" s="86">
        <v>0.37649261951446533</v>
      </c>
      <c r="EI209" s="86">
        <v>0.72682595252990723</v>
      </c>
      <c r="EJ209" s="86">
        <v>0.95414942502975464</v>
      </c>
      <c r="EK209" s="86">
        <v>0.28854867815971375</v>
      </c>
      <c r="EL209" s="86">
        <v>1.1142654418945313</v>
      </c>
      <c r="EM209" s="86">
        <v>1.198363184928894</v>
      </c>
      <c r="EN209" s="86">
        <v>1.4906520843505859</v>
      </c>
      <c r="EO209" s="86">
        <v>1.7478383779525757</v>
      </c>
      <c r="EP209" s="86">
        <v>1.0080971717834473</v>
      </c>
      <c r="EQ209" s="86">
        <v>1.8557145595550537</v>
      </c>
      <c r="ER209" s="86">
        <v>1.3082336187362671</v>
      </c>
      <c r="ES209" s="86">
        <v>1.7250927686691284</v>
      </c>
      <c r="ET209" s="86">
        <v>1.3592267036437988</v>
      </c>
      <c r="EU209" s="86">
        <v>0.92258518934249878</v>
      </c>
      <c r="EV209" s="86">
        <v>0.5549616813659668</v>
      </c>
      <c r="EW209" s="86">
        <v>75.640121459960938</v>
      </c>
      <c r="EX209" s="86">
        <v>70.682723999023438</v>
      </c>
      <c r="EY209" s="86">
        <v>68.907463073730469</v>
      </c>
      <c r="EZ209" s="86">
        <v>67.599143981933594</v>
      </c>
      <c r="FA209" s="86">
        <v>67.487327575683594</v>
      </c>
      <c r="FB209" s="86">
        <v>68.144660949707031</v>
      </c>
      <c r="FC209" s="86">
        <v>67.137557983398438</v>
      </c>
      <c r="FD209" s="86">
        <v>67.961181640625</v>
      </c>
      <c r="FE209" s="86">
        <v>72.272041320800781</v>
      </c>
      <c r="FF209" s="86">
        <v>78.323745727539063</v>
      </c>
      <c r="FG209" s="86">
        <v>82.936012268066406</v>
      </c>
      <c r="FH209" s="86">
        <v>86.2239990234375</v>
      </c>
      <c r="FI209" s="86">
        <v>88.728553771972656</v>
      </c>
      <c r="FJ209" s="86">
        <v>92.229629516601563</v>
      </c>
      <c r="FK209" s="86">
        <v>94.697235107421875</v>
      </c>
      <c r="FL209" s="86">
        <v>96.523941040039063</v>
      </c>
      <c r="FM209" s="86">
        <v>97.421829223632813</v>
      </c>
      <c r="FN209" s="86">
        <v>98.181007385253906</v>
      </c>
      <c r="FO209" s="86">
        <v>97.915107727050781</v>
      </c>
      <c r="FP209" s="86">
        <v>97.626121520996094</v>
      </c>
      <c r="FQ209" s="86">
        <v>91.805381774902344</v>
      </c>
      <c r="FR209" s="86">
        <v>84.957550048828125</v>
      </c>
      <c r="FS209" s="86">
        <v>80.663810729980469</v>
      </c>
      <c r="FT209" s="86">
        <v>77.865615844726563</v>
      </c>
      <c r="FU209" s="86">
        <v>0.38969206809997559</v>
      </c>
      <c r="FV209" s="86">
        <v>0.55375766754150391</v>
      </c>
      <c r="FW209" s="86">
        <v>0.38895943760871887</v>
      </c>
      <c r="FX209" s="86">
        <v>264</v>
      </c>
      <c r="FY209" s="86">
        <v>1</v>
      </c>
    </row>
    <row r="210" spans="1:181" x14ac:dyDescent="0.25">
      <c r="A210" t="s">
        <v>186</v>
      </c>
      <c r="B210" t="s">
        <v>236</v>
      </c>
      <c r="C210" t="s">
        <v>2</v>
      </c>
      <c r="D210" t="s">
        <v>203</v>
      </c>
      <c r="E210" t="s">
        <v>208</v>
      </c>
      <c r="F210" t="s">
        <v>185</v>
      </c>
      <c r="G210" t="s">
        <v>1</v>
      </c>
      <c r="H210" s="86">
        <v>1080</v>
      </c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86"/>
      <c r="AT210" s="86"/>
      <c r="AU210" s="86"/>
      <c r="AV210" s="86"/>
      <c r="AW210" s="86"/>
      <c r="AX210" s="86"/>
      <c r="AY210" s="86"/>
      <c r="AZ210" s="86"/>
      <c r="BA210" s="86"/>
      <c r="BB210" s="86"/>
      <c r="BC210" s="86"/>
      <c r="BD210" s="86"/>
      <c r="BE210" s="86"/>
      <c r="BF210" s="86"/>
      <c r="BG210" s="86"/>
      <c r="BH210" s="86"/>
      <c r="BI210" s="86"/>
      <c r="BJ210" s="86"/>
      <c r="BK210" s="86"/>
      <c r="BL210" s="86"/>
      <c r="BM210" s="86"/>
      <c r="BN210" s="86"/>
      <c r="BO210" s="86"/>
      <c r="BP210" s="86"/>
      <c r="BQ210" s="86"/>
      <c r="BR210" s="86"/>
      <c r="BS210" s="86"/>
      <c r="BT210" s="86"/>
      <c r="BU210" s="86"/>
      <c r="BV210" s="86"/>
      <c r="BW210" s="86"/>
      <c r="BX210" s="86"/>
      <c r="BY210" s="86"/>
      <c r="BZ210" s="86"/>
      <c r="CA210" s="86"/>
      <c r="CB210" s="86"/>
      <c r="CC210" s="86"/>
      <c r="CD210" s="86"/>
      <c r="CE210" s="86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CU210" s="86"/>
      <c r="CV210" s="86"/>
      <c r="CW210" s="86"/>
      <c r="CX210" s="86"/>
      <c r="CY210" s="86"/>
      <c r="CZ210" s="86"/>
      <c r="DA210" s="86"/>
      <c r="DB210" s="86"/>
      <c r="DC210" s="86"/>
      <c r="DD210" s="86"/>
      <c r="DE210" s="86"/>
      <c r="DF210" s="86"/>
      <c r="DG210" s="86"/>
      <c r="DH210" s="86"/>
      <c r="DI210" s="86"/>
      <c r="DJ210" s="86"/>
      <c r="DK210" s="86"/>
      <c r="DL210" s="86"/>
      <c r="DM210" s="86"/>
      <c r="DN210" s="86"/>
      <c r="DO210" s="86"/>
      <c r="DP210" s="86"/>
      <c r="DQ210" s="86"/>
      <c r="DR210" s="86"/>
      <c r="DS210" s="86"/>
      <c r="DT210" s="86"/>
      <c r="DU210" s="86"/>
      <c r="DV210" s="86"/>
      <c r="DW210" s="86"/>
      <c r="DX210" s="86"/>
      <c r="DY210" s="86"/>
      <c r="DZ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  <c r="EX210" s="86"/>
      <c r="EY210" s="86"/>
      <c r="EZ210" s="86"/>
      <c r="FA210" s="86"/>
      <c r="FB210" s="86"/>
      <c r="FC210" s="86"/>
      <c r="FD210" s="86"/>
      <c r="FE210" s="86"/>
      <c r="FF210" s="86"/>
      <c r="FG210" s="86"/>
      <c r="FH210" s="86"/>
      <c r="FI210" s="86"/>
      <c r="FJ210" s="86"/>
      <c r="FK210" s="86"/>
      <c r="FL210" s="86"/>
      <c r="FM210" s="86"/>
      <c r="FN210" s="86"/>
      <c r="FO210" s="86"/>
      <c r="FP210" s="86"/>
      <c r="FQ210" s="86"/>
      <c r="FR210" s="86"/>
      <c r="FS210" s="86"/>
      <c r="FT210" s="86"/>
      <c r="FU210" s="86"/>
      <c r="FV210" s="86"/>
      <c r="FW210" s="86"/>
      <c r="FX210" s="86">
        <v>91</v>
      </c>
      <c r="FY210" s="86">
        <v>0</v>
      </c>
    </row>
    <row r="211" spans="1:181" x14ac:dyDescent="0.25">
      <c r="A211" t="s">
        <v>186</v>
      </c>
      <c r="B211" t="s">
        <v>236</v>
      </c>
      <c r="C211" t="s">
        <v>2</v>
      </c>
      <c r="D211" t="s">
        <v>203</v>
      </c>
      <c r="E211" t="s">
        <v>209</v>
      </c>
      <c r="F211" t="s">
        <v>1</v>
      </c>
      <c r="G211" t="s">
        <v>198</v>
      </c>
      <c r="H211" s="86">
        <v>26230</v>
      </c>
      <c r="I211" s="86">
        <v>49.088890075683594</v>
      </c>
      <c r="J211" s="86">
        <v>43.714004516601563</v>
      </c>
      <c r="K211" s="86">
        <v>39.759231567382813</v>
      </c>
      <c r="L211" s="86">
        <v>37.679920196533203</v>
      </c>
      <c r="M211" s="86">
        <v>35.628490447998047</v>
      </c>
      <c r="N211" s="86">
        <v>35.751876831054688</v>
      </c>
      <c r="O211" s="86">
        <v>38.102474212646484</v>
      </c>
      <c r="P211" s="86">
        <v>41.144073486328125</v>
      </c>
      <c r="Q211" s="86">
        <v>44.863235473632813</v>
      </c>
      <c r="R211" s="86">
        <v>48.673789978027344</v>
      </c>
      <c r="S211" s="86">
        <v>55.201301574707031</v>
      </c>
      <c r="T211" s="86">
        <v>60.968162536621094</v>
      </c>
      <c r="U211" s="86">
        <v>67.058364868164063</v>
      </c>
      <c r="V211" s="86">
        <v>71.927658081054688</v>
      </c>
      <c r="W211" s="86">
        <v>75.562187194824219</v>
      </c>
      <c r="X211" s="86">
        <v>79.699203491210938</v>
      </c>
      <c r="Y211" s="86">
        <v>81.880599975585938</v>
      </c>
      <c r="Z211" s="86">
        <v>84.860832214355469</v>
      </c>
      <c r="AA211" s="86">
        <v>84.330780029296875</v>
      </c>
      <c r="AB211" s="86">
        <v>81.653739929199219</v>
      </c>
      <c r="AC211" s="86">
        <v>79.71795654296875</v>
      </c>
      <c r="AD211" s="86">
        <v>77.027084350585938</v>
      </c>
      <c r="AE211" s="86">
        <v>68.475372314453125</v>
      </c>
      <c r="AF211" s="86">
        <v>56.805770874023438</v>
      </c>
      <c r="AG211" s="86">
        <v>-5.1093988418579102</v>
      </c>
      <c r="AH211" s="86">
        <v>-4.7415924072265625</v>
      </c>
      <c r="AI211" s="86">
        <v>-5.0580267906188965</v>
      </c>
      <c r="AJ211" s="86">
        <v>-4.377133846282959</v>
      </c>
      <c r="AK211" s="86">
        <v>-4.6816763877868652</v>
      </c>
      <c r="AL211" s="86">
        <v>-4.0933651924133301</v>
      </c>
      <c r="AM211" s="86">
        <v>-3.4875879287719727</v>
      </c>
      <c r="AN211" s="86">
        <v>-3.865018367767334</v>
      </c>
      <c r="AO211" s="86">
        <v>-2.4718811511993408</v>
      </c>
      <c r="AP211" s="86">
        <v>-0.96961373090744019</v>
      </c>
      <c r="AQ211" s="86">
        <v>0.57502537965774536</v>
      </c>
      <c r="AR211" s="86">
        <v>0.40838298201560974</v>
      </c>
      <c r="AS211" s="86">
        <v>0.48940396308898926</v>
      </c>
      <c r="AT211" s="86">
        <v>0.19516296684741974</v>
      </c>
      <c r="AU211" s="86">
        <v>-0.97851479053497314</v>
      </c>
      <c r="AV211" s="86">
        <v>-0.50716656446456909</v>
      </c>
      <c r="AW211" s="86">
        <v>0.26491796970367432</v>
      </c>
      <c r="AX211" s="86">
        <v>2.104079008102417</v>
      </c>
      <c r="AY211" s="86">
        <v>1.1813197135925293</v>
      </c>
      <c r="AZ211" s="86">
        <v>2.1722292900085449</v>
      </c>
      <c r="BA211" s="86">
        <v>0.50241488218307495</v>
      </c>
      <c r="BB211" s="86">
        <v>-1.9051964282989502</v>
      </c>
      <c r="BC211" s="86">
        <v>-4.1235671043395996</v>
      </c>
      <c r="BD211" s="86">
        <v>-6.2006897926330566</v>
      </c>
      <c r="BE211" s="86">
        <v>-3.6814250946044922</v>
      </c>
      <c r="BF211" s="86">
        <v>-3.3930552005767822</v>
      </c>
      <c r="BG211" s="86">
        <v>-3.7696661949157715</v>
      </c>
      <c r="BH211" s="86">
        <v>-3.1150379180908203</v>
      </c>
      <c r="BI211" s="86">
        <v>-3.4535155296325684</v>
      </c>
      <c r="BJ211" s="86">
        <v>-2.8982679843902588</v>
      </c>
      <c r="BK211" s="86">
        <v>-2.3103196620941162</v>
      </c>
      <c r="BL211" s="86">
        <v>-2.6288759708404541</v>
      </c>
      <c r="BM211" s="86">
        <v>-1.307979941368103</v>
      </c>
      <c r="BN211" s="86">
        <v>0.24753054976463318</v>
      </c>
      <c r="BO211" s="86">
        <v>1.8703124523162842</v>
      </c>
      <c r="BP211" s="86">
        <v>1.8464560508728027</v>
      </c>
      <c r="BQ211" s="86">
        <v>2.0063033103942871</v>
      </c>
      <c r="BR211" s="86">
        <v>1.767483115196228</v>
      </c>
      <c r="BS211" s="86">
        <v>0.5930977463722229</v>
      </c>
      <c r="BT211" s="86">
        <v>1.0682952404022217</v>
      </c>
      <c r="BU211" s="86">
        <v>1.8358250856399536</v>
      </c>
      <c r="BV211" s="86">
        <v>3.6718792915344238</v>
      </c>
      <c r="BW211" s="86">
        <v>2.7656111717224121</v>
      </c>
      <c r="BX211" s="86">
        <v>3.6925942897796631</v>
      </c>
      <c r="BY211" s="86">
        <v>2.0855033397674561</v>
      </c>
      <c r="BZ211" s="86">
        <v>-0.23892083764076233</v>
      </c>
      <c r="CA211" s="86">
        <v>-2.5350301265716553</v>
      </c>
      <c r="CB211" s="86">
        <v>-4.7148947715759277</v>
      </c>
      <c r="CC211" s="86">
        <v>-2.6924149990081787</v>
      </c>
      <c r="CD211" s="86">
        <v>-2.4590625762939453</v>
      </c>
      <c r="CE211" s="86">
        <v>-2.8773515224456787</v>
      </c>
      <c r="CF211" s="86">
        <v>-2.2409143447875977</v>
      </c>
      <c r="CG211" s="86">
        <v>-2.6028950214385986</v>
      </c>
      <c r="CH211" s="86">
        <v>-2.0705475807189941</v>
      </c>
      <c r="CI211" s="86">
        <v>-1.4949471950531006</v>
      </c>
      <c r="CJ211" s="86">
        <v>-1.772727370262146</v>
      </c>
      <c r="CK211" s="86">
        <v>-0.50186550617218018</v>
      </c>
      <c r="CL211" s="86">
        <v>1.090520977973938</v>
      </c>
      <c r="CM211" s="86">
        <v>2.7674243450164795</v>
      </c>
      <c r="CN211" s="86">
        <v>2.842461109161377</v>
      </c>
      <c r="CO211" s="86">
        <v>3.0569033622741699</v>
      </c>
      <c r="CP211" s="86">
        <v>2.8564672470092773</v>
      </c>
      <c r="CQ211" s="86">
        <v>1.6815917491912842</v>
      </c>
      <c r="CR211" s="86">
        <v>2.1594552993774414</v>
      </c>
      <c r="CS211" s="86">
        <v>2.923830509185791</v>
      </c>
      <c r="CT211" s="86">
        <v>4.7577328681945801</v>
      </c>
      <c r="CU211" s="86">
        <v>3.8628864288330078</v>
      </c>
      <c r="CV211" s="86">
        <v>4.7455945014953613</v>
      </c>
      <c r="CW211" s="86">
        <v>3.18194580078125</v>
      </c>
      <c r="CX211" s="86">
        <v>0.91513657569885254</v>
      </c>
      <c r="CY211" s="86">
        <v>-1.4348142147064209</v>
      </c>
      <c r="CZ211" s="86">
        <v>-3.685837984085083</v>
      </c>
      <c r="DA211" s="86">
        <v>-1.7034047842025757</v>
      </c>
      <c r="DB211" s="86">
        <v>-1.5250698328018188</v>
      </c>
      <c r="DC211" s="86">
        <v>-1.9850368499755859</v>
      </c>
      <c r="DD211" s="86">
        <v>-1.3667906522750854</v>
      </c>
      <c r="DE211" s="86">
        <v>-1.7522745132446289</v>
      </c>
      <c r="DF211" s="86">
        <v>-1.2428270578384399</v>
      </c>
      <c r="DG211" s="86">
        <v>-0.67957478761672974</v>
      </c>
      <c r="DH211" s="86">
        <v>-0.91657882928848267</v>
      </c>
      <c r="DI211" s="86">
        <v>0.30424889922142029</v>
      </c>
      <c r="DJ211" s="86">
        <v>1.9335113763809204</v>
      </c>
      <c r="DK211" s="86">
        <v>3.6645362377166748</v>
      </c>
      <c r="DL211" s="86">
        <v>3.8384661674499512</v>
      </c>
      <c r="DM211" s="86">
        <v>4.1075034141540527</v>
      </c>
      <c r="DN211" s="86">
        <v>3.9454514980316162</v>
      </c>
      <c r="DO211" s="86">
        <v>2.7700858116149902</v>
      </c>
      <c r="DP211" s="86">
        <v>3.2506153583526611</v>
      </c>
      <c r="DQ211" s="86">
        <v>4.011836051940918</v>
      </c>
      <c r="DR211" s="86">
        <v>5.8435864448547363</v>
      </c>
      <c r="DS211" s="86">
        <v>4.9601616859436035</v>
      </c>
      <c r="DT211" s="86">
        <v>5.7985944747924805</v>
      </c>
      <c r="DU211" s="86">
        <v>4.2783880233764648</v>
      </c>
      <c r="DV211" s="86">
        <v>2.0691940784454346</v>
      </c>
      <c r="DW211" s="86">
        <v>-0.33459839224815369</v>
      </c>
      <c r="DX211" s="86">
        <v>-2.6567809581756592</v>
      </c>
      <c r="DY211" s="86">
        <v>-0.27543121576309204</v>
      </c>
      <c r="DZ211" s="86">
        <v>-0.17653265595436096</v>
      </c>
      <c r="EA211" s="86">
        <v>-0.69667631387710571</v>
      </c>
      <c r="EB211" s="86">
        <v>-0.1046949177980423</v>
      </c>
      <c r="EC211" s="86">
        <v>-0.52411347627639771</v>
      </c>
      <c r="ED211" s="86">
        <v>-4.7730099409818649E-2</v>
      </c>
      <c r="EE211" s="86">
        <v>0.4976935088634491</v>
      </c>
      <c r="EF211" s="86">
        <v>0.31956368684768677</v>
      </c>
      <c r="EG211" s="86">
        <v>1.4681500196456909</v>
      </c>
      <c r="EH211" s="86">
        <v>3.1506557464599609</v>
      </c>
      <c r="EI211" s="86">
        <v>4.9598231315612793</v>
      </c>
      <c r="EJ211" s="86">
        <v>5.2765393257141113</v>
      </c>
      <c r="EK211" s="86">
        <v>5.6244029998779297</v>
      </c>
      <c r="EL211" s="86">
        <v>5.5177717208862305</v>
      </c>
      <c r="EM211" s="86">
        <v>4.341698169708252</v>
      </c>
      <c r="EN211" s="86">
        <v>4.8260769844055176</v>
      </c>
      <c r="EO211" s="86">
        <v>5.5827431678771973</v>
      </c>
      <c r="EP211" s="86">
        <v>7.4113864898681641</v>
      </c>
      <c r="EQ211" s="86">
        <v>6.5444531440734863</v>
      </c>
      <c r="ER211" s="86">
        <v>7.3189597129821777</v>
      </c>
      <c r="ES211" s="86">
        <v>5.8614768981933594</v>
      </c>
      <c r="ET211" s="86">
        <v>3.7354695796966553</v>
      </c>
      <c r="EU211" s="86">
        <v>1.2539385557174683</v>
      </c>
      <c r="EV211" s="86">
        <v>-1.1709862947463989</v>
      </c>
      <c r="EW211" s="86">
        <v>75.955039978027344</v>
      </c>
      <c r="EX211" s="86">
        <v>73.966194152832031</v>
      </c>
      <c r="EY211" s="86">
        <v>72.391159057617188</v>
      </c>
      <c r="EZ211" s="86">
        <v>70.880401611328125</v>
      </c>
      <c r="FA211" s="86">
        <v>69.38580322265625</v>
      </c>
      <c r="FB211" s="86">
        <v>68.398330688476563</v>
      </c>
      <c r="FC211" s="86">
        <v>67.328971862792969</v>
      </c>
      <c r="FD211" s="86">
        <v>67.2283935546875</v>
      </c>
      <c r="FE211" s="86">
        <v>71.206024169921875</v>
      </c>
      <c r="FF211" s="86">
        <v>76.266525268554688</v>
      </c>
      <c r="FG211" s="86">
        <v>81.177215576171875</v>
      </c>
      <c r="FH211" s="86">
        <v>86.510711669921875</v>
      </c>
      <c r="FI211" s="86">
        <v>90.821792602539063</v>
      </c>
      <c r="FJ211" s="86">
        <v>94.489479064941406</v>
      </c>
      <c r="FK211" s="86">
        <v>96.737594604492188</v>
      </c>
      <c r="FL211" s="86">
        <v>98.581459045410156</v>
      </c>
      <c r="FM211" s="86">
        <v>99.046974182128906</v>
      </c>
      <c r="FN211" s="86">
        <v>98.75506591796875</v>
      </c>
      <c r="FO211" s="86">
        <v>97.089141845703125</v>
      </c>
      <c r="FP211" s="86">
        <v>93.585838317871094</v>
      </c>
      <c r="FQ211" s="86">
        <v>88.579544067382813</v>
      </c>
      <c r="FR211" s="86">
        <v>83.3275146484375</v>
      </c>
      <c r="FS211" s="86">
        <v>79.751968383789063</v>
      </c>
      <c r="FT211" s="86">
        <v>77.914665222167969</v>
      </c>
      <c r="FU211" s="86">
        <v>0.91537350416183472</v>
      </c>
      <c r="FV211" s="86">
        <v>1.3299384117126465</v>
      </c>
      <c r="FW211" s="86">
        <v>0.93589413166046143</v>
      </c>
      <c r="FX211" s="86">
        <v>3175</v>
      </c>
      <c r="FY211" s="86">
        <v>1</v>
      </c>
    </row>
    <row r="212" spans="1:181" x14ac:dyDescent="0.25">
      <c r="A212" t="s">
        <v>186</v>
      </c>
      <c r="B212" t="s">
        <v>236</v>
      </c>
      <c r="C212" t="s">
        <v>2</v>
      </c>
      <c r="D212" t="s">
        <v>203</v>
      </c>
      <c r="E212" t="s">
        <v>209</v>
      </c>
      <c r="F212" t="s">
        <v>1</v>
      </c>
      <c r="G212" t="s">
        <v>200</v>
      </c>
      <c r="H212" s="86">
        <v>5998</v>
      </c>
      <c r="I212" s="86">
        <v>10.488399505615234</v>
      </c>
      <c r="J212" s="86">
        <v>9.2168178558349609</v>
      </c>
      <c r="K212" s="86">
        <v>8.4596233367919922</v>
      </c>
      <c r="L212" s="86">
        <v>7.6246094703674316</v>
      </c>
      <c r="M212" s="86">
        <v>7.1668486595153809</v>
      </c>
      <c r="N212" s="86">
        <v>7.3374118804931641</v>
      </c>
      <c r="O212" s="86">
        <v>7.5984954833984375</v>
      </c>
      <c r="P212" s="86">
        <v>8.2607507705688477</v>
      </c>
      <c r="Q212" s="86">
        <v>8.4018926620483398</v>
      </c>
      <c r="R212" s="86">
        <v>9.3154687881469727</v>
      </c>
      <c r="S212" s="86">
        <v>10.535489082336426</v>
      </c>
      <c r="T212" s="86">
        <v>11.939570426940918</v>
      </c>
      <c r="U212" s="86">
        <v>12.68238639831543</v>
      </c>
      <c r="V212" s="86">
        <v>14.542594909667969</v>
      </c>
      <c r="W212" s="86">
        <v>15.548479080200195</v>
      </c>
      <c r="X212" s="86">
        <v>16.953338623046875</v>
      </c>
      <c r="Y212" s="86">
        <v>18.097724914550781</v>
      </c>
      <c r="Z212" s="86">
        <v>18.489681243896484</v>
      </c>
      <c r="AA212" s="86">
        <v>18.428628921508789</v>
      </c>
      <c r="AB212" s="86">
        <v>17.470985412597656</v>
      </c>
      <c r="AC212" s="86">
        <v>17.241886138916016</v>
      </c>
      <c r="AD212" s="86">
        <v>16.086307525634766</v>
      </c>
      <c r="AE212" s="86">
        <v>14.257596969604492</v>
      </c>
      <c r="AF212" s="86">
        <v>12.406886100769043</v>
      </c>
      <c r="AG212" s="86">
        <v>-0.65078163146972656</v>
      </c>
      <c r="AH212" s="86">
        <v>-0.68429446220397949</v>
      </c>
      <c r="AI212" s="86">
        <v>-0.72430235147476196</v>
      </c>
      <c r="AJ212" s="86">
        <v>-1.1367529630661011</v>
      </c>
      <c r="AK212" s="86">
        <v>-1.3447047472000122</v>
      </c>
      <c r="AL212" s="86">
        <v>-1.1062996387481689</v>
      </c>
      <c r="AM212" s="86">
        <v>-1.345402717590332</v>
      </c>
      <c r="AN212" s="86">
        <v>-0.79163444042205811</v>
      </c>
      <c r="AO212" s="86">
        <v>-1.1679104566574097</v>
      </c>
      <c r="AP212" s="86">
        <v>-0.68879657983779907</v>
      </c>
      <c r="AQ212" s="86">
        <v>-0.79936772584915161</v>
      </c>
      <c r="AR212" s="86">
        <v>-1.2052075862884521</v>
      </c>
      <c r="AS212" s="86">
        <v>-1.9152454137802124</v>
      </c>
      <c r="AT212" s="86">
        <v>-1.3519806861877441</v>
      </c>
      <c r="AU212" s="86">
        <v>-1.170161247253418</v>
      </c>
      <c r="AV212" s="86">
        <v>-0.61343103647232056</v>
      </c>
      <c r="AW212" s="86">
        <v>3.7056673318147659E-2</v>
      </c>
      <c r="AX212" s="86">
        <v>0.17515400052070618</v>
      </c>
      <c r="AY212" s="86">
        <v>0.22896833717823029</v>
      </c>
      <c r="AZ212" s="86">
        <v>-8.4777712821960449E-2</v>
      </c>
      <c r="BA212" s="86">
        <v>0.10041023045778275</v>
      </c>
      <c r="BB212" s="86">
        <v>-0.9545447826385498</v>
      </c>
      <c r="BC212" s="86">
        <v>-0.97980022430419922</v>
      </c>
      <c r="BD212" s="86">
        <v>-0.87524211406707764</v>
      </c>
      <c r="BE212" s="86">
        <v>-0.27445092797279358</v>
      </c>
      <c r="BF212" s="86">
        <v>-0.34119996428489685</v>
      </c>
      <c r="BG212" s="86">
        <v>-0.39468923211097717</v>
      </c>
      <c r="BH212" s="86">
        <v>-0.79936307668685913</v>
      </c>
      <c r="BI212" s="86">
        <v>-1.0212846994400024</v>
      </c>
      <c r="BJ212" s="86">
        <v>-0.76922726631164551</v>
      </c>
      <c r="BK212" s="86">
        <v>-1.0034524202346802</v>
      </c>
      <c r="BL212" s="86">
        <v>-0.45081305503845215</v>
      </c>
      <c r="BM212" s="86">
        <v>-0.8242000937461853</v>
      </c>
      <c r="BN212" s="86">
        <v>-0.32745572924613953</v>
      </c>
      <c r="BO212" s="86">
        <v>-0.40293422341346741</v>
      </c>
      <c r="BP212" s="86">
        <v>-0.76872599124908447</v>
      </c>
      <c r="BQ212" s="86">
        <v>-1.4521521329879761</v>
      </c>
      <c r="BR212" s="86">
        <v>-0.88012832403182983</v>
      </c>
      <c r="BS212" s="86">
        <v>-0.69884997606277466</v>
      </c>
      <c r="BT212" s="86">
        <v>-0.1889396458864212</v>
      </c>
      <c r="BU212" s="86">
        <v>0.46230790019035339</v>
      </c>
      <c r="BV212" s="86">
        <v>0.59402209520339966</v>
      </c>
      <c r="BW212" s="86">
        <v>0.65141332149505615</v>
      </c>
      <c r="BX212" s="86">
        <v>0.34596383571624756</v>
      </c>
      <c r="BY212" s="86">
        <v>0.5333554744720459</v>
      </c>
      <c r="BZ212" s="86">
        <v>-0.50786685943603516</v>
      </c>
      <c r="CA212" s="86">
        <v>-0.54621291160583496</v>
      </c>
      <c r="CB212" s="86">
        <v>-0.46811094880104065</v>
      </c>
      <c r="CC212" s="86">
        <v>-1.3805393129587173E-2</v>
      </c>
      <c r="CD212" s="86">
        <v>-0.10357377678155899</v>
      </c>
      <c r="CE212" s="86">
        <v>-0.16640016436576843</v>
      </c>
      <c r="CF212" s="86">
        <v>-0.56568783521652222</v>
      </c>
      <c r="CG212" s="86">
        <v>-0.79728502035140991</v>
      </c>
      <c r="CH212" s="86">
        <v>-0.53577196598052979</v>
      </c>
      <c r="CI212" s="86">
        <v>-0.76661860942840576</v>
      </c>
      <c r="CJ212" s="86">
        <v>-0.21476122736930847</v>
      </c>
      <c r="CK212" s="86">
        <v>-0.58614736795425415</v>
      </c>
      <c r="CL212" s="86">
        <v>-7.7192157506942749E-2</v>
      </c>
      <c r="CM212" s="86">
        <v>-0.12836557626724243</v>
      </c>
      <c r="CN212" s="86">
        <v>-0.46642017364501953</v>
      </c>
      <c r="CO212" s="86">
        <v>-1.1314151287078857</v>
      </c>
      <c r="CP212" s="86">
        <v>-0.55332487821578979</v>
      </c>
      <c r="CQ212" s="86">
        <v>-0.37242129445075989</v>
      </c>
      <c r="CR212" s="86">
        <v>0.10506181418895721</v>
      </c>
      <c r="CS212" s="86">
        <v>0.75683557987213135</v>
      </c>
      <c r="CT212" s="86">
        <v>0.8841288685798645</v>
      </c>
      <c r="CU212" s="86">
        <v>0.94399738311767578</v>
      </c>
      <c r="CV212" s="86">
        <v>0.6442941427230835</v>
      </c>
      <c r="CW212" s="86">
        <v>0.83321207761764526</v>
      </c>
      <c r="CX212" s="86">
        <v>-0.19849906861782074</v>
      </c>
      <c r="CY212" s="86">
        <v>-0.2459116131067276</v>
      </c>
      <c r="CZ212" s="86">
        <v>-0.18613310158252716</v>
      </c>
      <c r="DA212" s="86">
        <v>0.24684013426303864</v>
      </c>
      <c r="DB212" s="86">
        <v>0.13405241072177887</v>
      </c>
      <c r="DC212" s="86">
        <v>6.1888899654150009E-2</v>
      </c>
      <c r="DD212" s="86">
        <v>-0.33201262354850769</v>
      </c>
      <c r="DE212" s="86">
        <v>-0.57328528165817261</v>
      </c>
      <c r="DF212" s="86">
        <v>-0.30231666564941406</v>
      </c>
      <c r="DG212" s="86">
        <v>-0.52978485822677612</v>
      </c>
      <c r="DH212" s="86">
        <v>2.1290605887770653E-2</v>
      </c>
      <c r="DI212" s="86">
        <v>-0.34809461236000061</v>
      </c>
      <c r="DJ212" s="86">
        <v>0.17307139933109283</v>
      </c>
      <c r="DK212" s="86">
        <v>0.14620307087898254</v>
      </c>
      <c r="DL212" s="86">
        <v>-0.1641143411397934</v>
      </c>
      <c r="DM212" s="86">
        <v>-0.81067812442779541</v>
      </c>
      <c r="DN212" s="86">
        <v>-0.22652141749858856</v>
      </c>
      <c r="DO212" s="86">
        <v>-4.5992586761713028E-2</v>
      </c>
      <c r="DP212" s="86">
        <v>0.39906325936317444</v>
      </c>
      <c r="DQ212" s="86">
        <v>1.0513632297515869</v>
      </c>
      <c r="DR212" s="86">
        <v>1.1742355823516846</v>
      </c>
      <c r="DS212" s="86">
        <v>1.2365814447402954</v>
      </c>
      <c r="DT212" s="86">
        <v>0.94262444972991943</v>
      </c>
      <c r="DU212" s="86">
        <v>1.1330686807632446</v>
      </c>
      <c r="DV212" s="86">
        <v>0.11086870729923248</v>
      </c>
      <c r="DW212" s="86">
        <v>5.438966304063797E-2</v>
      </c>
      <c r="DX212" s="86">
        <v>9.5844730734825134E-2</v>
      </c>
      <c r="DY212" s="86">
        <v>0.62317085266113281</v>
      </c>
      <c r="DZ212" s="86">
        <v>0.47714689373970032</v>
      </c>
      <c r="EA212" s="86">
        <v>0.39150205254554749</v>
      </c>
      <c r="EB212" s="86">
        <v>5.3772996179759502E-3</v>
      </c>
      <c r="EC212" s="86">
        <v>-0.24986526370048523</v>
      </c>
      <c r="ED212" s="86">
        <v>3.4755680710077286E-2</v>
      </c>
      <c r="EE212" s="86">
        <v>-0.1878344863653183</v>
      </c>
      <c r="EF212" s="86">
        <v>0.36211195588111877</v>
      </c>
      <c r="EG212" s="86">
        <v>-4.3842438608407974E-3</v>
      </c>
      <c r="EH212" s="86">
        <v>0.53441226482391357</v>
      </c>
      <c r="EI212" s="86">
        <v>0.54263657331466675</v>
      </c>
      <c r="EJ212" s="86">
        <v>0.27236726880073547</v>
      </c>
      <c r="EK212" s="86">
        <v>-0.34758490324020386</v>
      </c>
      <c r="EL212" s="86">
        <v>0.24533087015151978</v>
      </c>
      <c r="EM212" s="86">
        <v>0.42531862854957581</v>
      </c>
      <c r="EN212" s="86">
        <v>0.82355469465255737</v>
      </c>
      <c r="EO212" s="86">
        <v>1.4766144752502441</v>
      </c>
      <c r="EP212" s="86">
        <v>1.5931037664413452</v>
      </c>
      <c r="EQ212" s="86">
        <v>1.6590263843536377</v>
      </c>
      <c r="ER212" s="86">
        <v>1.3733659982681274</v>
      </c>
      <c r="ES212" s="86">
        <v>1.5660139322280884</v>
      </c>
      <c r="ET212" s="86">
        <v>0.55754661560058594</v>
      </c>
      <c r="EU212" s="86">
        <v>0.48797702789306641</v>
      </c>
      <c r="EV212" s="86">
        <v>0.5029759407043457</v>
      </c>
      <c r="EW212" s="86">
        <v>80.161697387695313</v>
      </c>
      <c r="EX212" s="86">
        <v>77.4942626953125</v>
      </c>
      <c r="EY212" s="86">
        <v>76.249519348144531</v>
      </c>
      <c r="EZ212" s="86">
        <v>74.486427307128906</v>
      </c>
      <c r="FA212" s="86">
        <v>72.731864929199219</v>
      </c>
      <c r="FB212" s="86">
        <v>71.736984252929688</v>
      </c>
      <c r="FC212" s="86">
        <v>70.347785949707031</v>
      </c>
      <c r="FD212" s="86">
        <v>69.949172973632813</v>
      </c>
      <c r="FE212" s="86">
        <v>73.515853881835938</v>
      </c>
      <c r="FF212" s="86">
        <v>78.355392456054688</v>
      </c>
      <c r="FG212" s="86">
        <v>83.156997680664063</v>
      </c>
      <c r="FH212" s="86">
        <v>88.019088745117188</v>
      </c>
      <c r="FI212" s="86">
        <v>92.111434936523438</v>
      </c>
      <c r="FJ212" s="86">
        <v>95.726638793945313</v>
      </c>
      <c r="FK212" s="86">
        <v>98.317085266113281</v>
      </c>
      <c r="FL212" s="86">
        <v>100.55021667480469</v>
      </c>
      <c r="FM212" s="86">
        <v>101.32460784912109</v>
      </c>
      <c r="FN212" s="86">
        <v>101.20388031005859</v>
      </c>
      <c r="FO212" s="86">
        <v>100.07463073730469</v>
      </c>
      <c r="FP212" s="86">
        <v>97.47076416015625</v>
      </c>
      <c r="FQ212" s="86">
        <v>92.889930725097656</v>
      </c>
      <c r="FR212" s="86">
        <v>87.479873657226563</v>
      </c>
      <c r="FS212" s="86">
        <v>83.901504516601563</v>
      </c>
      <c r="FT212" s="86">
        <v>82.262321472167969</v>
      </c>
      <c r="FU212" s="86">
        <v>0.25379237532615662</v>
      </c>
      <c r="FV212" s="86">
        <v>0.35403314232826233</v>
      </c>
      <c r="FW212" s="86">
        <v>0.25988662242889404</v>
      </c>
      <c r="FX212" s="86">
        <v>1252</v>
      </c>
      <c r="FY212" s="86">
        <v>1</v>
      </c>
    </row>
    <row r="213" spans="1:181" x14ac:dyDescent="0.25">
      <c r="A213" t="s">
        <v>186</v>
      </c>
      <c r="B213" t="s">
        <v>236</v>
      </c>
      <c r="C213" t="s">
        <v>2</v>
      </c>
      <c r="D213" t="s">
        <v>203</v>
      </c>
      <c r="E213" t="s">
        <v>209</v>
      </c>
      <c r="F213" t="s">
        <v>1</v>
      </c>
      <c r="G213" t="s">
        <v>1</v>
      </c>
      <c r="H213" s="86">
        <v>32228</v>
      </c>
      <c r="I213" s="86">
        <v>59.577289581298828</v>
      </c>
      <c r="J213" s="86">
        <v>52.930820465087891</v>
      </c>
      <c r="K213" s="86">
        <v>48.218852996826172</v>
      </c>
      <c r="L213" s="86">
        <v>45.304527282714844</v>
      </c>
      <c r="M213" s="86">
        <v>42.795337677001953</v>
      </c>
      <c r="N213" s="86">
        <v>43.089286804199219</v>
      </c>
      <c r="O213" s="86">
        <v>45.700969696044922</v>
      </c>
      <c r="P213" s="86">
        <v>49.404827117919922</v>
      </c>
      <c r="Q213" s="86">
        <v>53.265129089355469</v>
      </c>
      <c r="R213" s="86">
        <v>57.989261627197266</v>
      </c>
      <c r="S213" s="86">
        <v>65.736793518066406</v>
      </c>
      <c r="T213" s="86">
        <v>72.907730102539063</v>
      </c>
      <c r="U213" s="86">
        <v>79.740753173828125</v>
      </c>
      <c r="V213" s="86">
        <v>86.470252990722656</v>
      </c>
      <c r="W213" s="86">
        <v>91.110664367675781</v>
      </c>
      <c r="X213" s="86">
        <v>96.652542114257813</v>
      </c>
      <c r="Y213" s="86">
        <v>99.978324890136719</v>
      </c>
      <c r="Z213" s="86">
        <v>103.35050964355469</v>
      </c>
      <c r="AA213" s="86">
        <v>102.75940704345703</v>
      </c>
      <c r="AB213" s="86">
        <v>99.124725341796875</v>
      </c>
      <c r="AC213" s="86">
        <v>96.959846496582031</v>
      </c>
      <c r="AD213" s="86">
        <v>93.113388061523438</v>
      </c>
      <c r="AE213" s="86">
        <v>82.73297119140625</v>
      </c>
      <c r="AF213" s="86">
        <v>69.212654113769531</v>
      </c>
      <c r="AG213" s="86">
        <v>-5.2057304382324219</v>
      </c>
      <c r="AH213" s="86">
        <v>-4.9178814888000488</v>
      </c>
      <c r="AI213" s="86">
        <v>-5.2946624755859375</v>
      </c>
      <c r="AJ213" s="86">
        <v>-5.0178346633911133</v>
      </c>
      <c r="AK213" s="86">
        <v>-5.5498313903808594</v>
      </c>
      <c r="AL213" s="86">
        <v>-4.7080550193786621</v>
      </c>
      <c r="AM213" s="86">
        <v>-4.3365616798400879</v>
      </c>
      <c r="AN213" s="86">
        <v>-4.1578493118286133</v>
      </c>
      <c r="AO213" s="86">
        <v>-3.1421329975128174</v>
      </c>
      <c r="AP213" s="86">
        <v>-1.1356744766235352</v>
      </c>
      <c r="AQ213" s="86">
        <v>0.34627515077590942</v>
      </c>
      <c r="AR213" s="86">
        <v>-0.16768531501293182</v>
      </c>
      <c r="AS213" s="86">
        <v>-0.75899350643157959</v>
      </c>
      <c r="AT213" s="86">
        <v>-0.47541692852973938</v>
      </c>
      <c r="AU213" s="86">
        <v>-1.4679783582687378</v>
      </c>
      <c r="AV213" s="86">
        <v>-0.49720418453216553</v>
      </c>
      <c r="AW213" s="86">
        <v>0.92605209350585938</v>
      </c>
      <c r="AX213" s="86">
        <v>2.8951318264007568</v>
      </c>
      <c r="AY213" s="86">
        <v>2.0316240787506104</v>
      </c>
      <c r="AZ213" s="86">
        <v>2.7152385711669922</v>
      </c>
      <c r="BA213" s="86">
        <v>1.237229585647583</v>
      </c>
      <c r="BB213" s="86">
        <v>-2.2032740116119385</v>
      </c>
      <c r="BC213" s="86">
        <v>-4.4678359031677246</v>
      </c>
      <c r="BD213" s="86">
        <v>-6.479527473449707</v>
      </c>
      <c r="BE213" s="86">
        <v>-3.7289996147155762</v>
      </c>
      <c r="BF213" s="86">
        <v>-3.526383638381958</v>
      </c>
      <c r="BG213" s="86">
        <v>-3.964806079864502</v>
      </c>
      <c r="BH213" s="86">
        <v>-3.7114205360412598</v>
      </c>
      <c r="BI213" s="86">
        <v>-4.2797999382019043</v>
      </c>
      <c r="BJ213" s="86">
        <v>-3.4663329124450684</v>
      </c>
      <c r="BK213" s="86">
        <v>-3.1106374263763428</v>
      </c>
      <c r="BL213" s="86">
        <v>-2.8755824565887451</v>
      </c>
      <c r="BM213" s="86">
        <v>-1.9285421371459961</v>
      </c>
      <c r="BN213" s="86">
        <v>0.13397407531738281</v>
      </c>
      <c r="BO213" s="86">
        <v>1.7008702754974365</v>
      </c>
      <c r="BP213" s="86">
        <v>1.335168719291687</v>
      </c>
      <c r="BQ213" s="86">
        <v>0.82702010869979858</v>
      </c>
      <c r="BR213" s="86">
        <v>1.1661783456802368</v>
      </c>
      <c r="BS213" s="86">
        <v>0.17278368771076202</v>
      </c>
      <c r="BT213" s="86">
        <v>1.1344431638717651</v>
      </c>
      <c r="BU213" s="86">
        <v>2.5535004138946533</v>
      </c>
      <c r="BV213" s="86">
        <v>4.5179219245910645</v>
      </c>
      <c r="BW213" s="86">
        <v>3.6712701320648193</v>
      </c>
      <c r="BX213" s="86">
        <v>4.2954435348510742</v>
      </c>
      <c r="BY213" s="86">
        <v>2.8784520626068115</v>
      </c>
      <c r="BZ213" s="86">
        <v>-0.47816658020019531</v>
      </c>
      <c r="CA213" s="86">
        <v>-2.8211886882781982</v>
      </c>
      <c r="CB213" s="86">
        <v>-4.9389619827270508</v>
      </c>
      <c r="CC213" s="86">
        <v>-2.7062203884124756</v>
      </c>
      <c r="CD213" s="86">
        <v>-2.5626363754272461</v>
      </c>
      <c r="CE213" s="86">
        <v>-3.0437517166137695</v>
      </c>
      <c r="CF213" s="86">
        <v>-2.8066022396087646</v>
      </c>
      <c r="CG213" s="86">
        <v>-3.4001798629760742</v>
      </c>
      <c r="CH213" s="86">
        <v>-2.6063196659088135</v>
      </c>
      <c r="CI213" s="86">
        <v>-2.2615659236907959</v>
      </c>
      <c r="CJ213" s="86">
        <v>-1.9874886274337769</v>
      </c>
      <c r="CK213" s="86">
        <v>-1.0880128145217896</v>
      </c>
      <c r="CL213" s="86">
        <v>1.0133287906646729</v>
      </c>
      <c r="CM213" s="86">
        <v>2.6390588283538818</v>
      </c>
      <c r="CN213" s="86">
        <v>2.3760409355163574</v>
      </c>
      <c r="CO213" s="86">
        <v>1.9254883527755737</v>
      </c>
      <c r="CP213" s="86">
        <v>2.3031423091888428</v>
      </c>
      <c r="CQ213" s="86">
        <v>1.3091704845428467</v>
      </c>
      <c r="CR213" s="86">
        <v>2.264517068862915</v>
      </c>
      <c r="CS213" s="86">
        <v>3.6806659698486328</v>
      </c>
      <c r="CT213" s="86">
        <v>5.6418614387512207</v>
      </c>
      <c r="CU213" s="86">
        <v>4.8068838119506836</v>
      </c>
      <c r="CV213" s="86">
        <v>5.3898887634277344</v>
      </c>
      <c r="CW213" s="86">
        <v>4.0151576995849609</v>
      </c>
      <c r="CX213" s="86">
        <v>0.71663755178451538</v>
      </c>
      <c r="CY213" s="86">
        <v>-1.6807258129119873</v>
      </c>
      <c r="CZ213" s="86">
        <v>-3.8719711303710938</v>
      </c>
      <c r="DA213" s="86">
        <v>-1.6834412813186646</v>
      </c>
      <c r="DB213" s="86">
        <v>-1.5988892316818237</v>
      </c>
      <c r="DC213" s="86">
        <v>-2.1226973533630371</v>
      </c>
      <c r="DD213" s="86">
        <v>-1.90178382396698</v>
      </c>
      <c r="DE213" s="86">
        <v>-2.5205600261688232</v>
      </c>
      <c r="DF213" s="86">
        <v>-1.7463065385818481</v>
      </c>
      <c r="DG213" s="86">
        <v>-1.412494421005249</v>
      </c>
      <c r="DH213" s="86">
        <v>-1.099394679069519</v>
      </c>
      <c r="DI213" s="86">
        <v>-0.2474835067987442</v>
      </c>
      <c r="DJ213" s="86">
        <v>1.8926835060119629</v>
      </c>
      <c r="DK213" s="86">
        <v>3.5772473812103271</v>
      </c>
      <c r="DL213" s="86">
        <v>3.4169130325317383</v>
      </c>
      <c r="DM213" s="86">
        <v>3.0239565372467041</v>
      </c>
      <c r="DN213" s="86">
        <v>3.4401061534881592</v>
      </c>
      <c r="DO213" s="86">
        <v>2.4455573558807373</v>
      </c>
      <c r="DP213" s="86">
        <v>3.3945910930633545</v>
      </c>
      <c r="DQ213" s="86">
        <v>4.8078317642211914</v>
      </c>
      <c r="DR213" s="86">
        <v>6.765800952911377</v>
      </c>
      <c r="DS213" s="86">
        <v>5.942497730255127</v>
      </c>
      <c r="DT213" s="86">
        <v>6.4843339920043945</v>
      </c>
      <c r="DU213" s="86">
        <v>5.1518635749816895</v>
      </c>
      <c r="DV213" s="86">
        <v>1.9114416837692261</v>
      </c>
      <c r="DW213" s="86">
        <v>-0.54026287794113159</v>
      </c>
      <c r="DX213" s="86">
        <v>-2.8049802780151367</v>
      </c>
      <c r="DY213" s="86">
        <v>-0.2067105770111084</v>
      </c>
      <c r="DZ213" s="86">
        <v>-0.20739130675792694</v>
      </c>
      <c r="EA213" s="86">
        <v>-0.79284095764160156</v>
      </c>
      <c r="EB213" s="86">
        <v>-0.59536981582641602</v>
      </c>
      <c r="EC213" s="86">
        <v>-1.2505284547805786</v>
      </c>
      <c r="ED213" s="86">
        <v>-0.50458413362503052</v>
      </c>
      <c r="EE213" s="86">
        <v>-0.18657000362873077</v>
      </c>
      <c r="EF213" s="86">
        <v>0.18287184834480286</v>
      </c>
      <c r="EG213" s="86">
        <v>0.96610730886459351</v>
      </c>
      <c r="EH213" s="86">
        <v>3.1623320579528809</v>
      </c>
      <c r="EI213" s="86">
        <v>4.9318423271179199</v>
      </c>
      <c r="EJ213" s="86">
        <v>4.9197673797607422</v>
      </c>
      <c r="EK213" s="86">
        <v>4.6099700927734375</v>
      </c>
      <c r="EL213" s="86">
        <v>5.0817017555236816</v>
      </c>
      <c r="EM213" s="86">
        <v>4.0863194465637207</v>
      </c>
      <c r="EN213" s="86">
        <v>5.0262384414672852</v>
      </c>
      <c r="EO213" s="86">
        <v>6.4352798461914063</v>
      </c>
      <c r="EP213" s="86">
        <v>8.3885908126831055</v>
      </c>
      <c r="EQ213" s="86">
        <v>7.5821433067321777</v>
      </c>
      <c r="ER213" s="86">
        <v>8.0645389556884766</v>
      </c>
      <c r="ES213" s="86">
        <v>6.793086051940918</v>
      </c>
      <c r="ET213" s="86">
        <v>3.6365489959716797</v>
      </c>
      <c r="EU213" s="86">
        <v>1.1063845157623291</v>
      </c>
      <c r="EV213" s="86">
        <v>-1.2644147872924805</v>
      </c>
      <c r="EW213" s="86">
        <v>76.66436767578125</v>
      </c>
      <c r="EX213" s="86">
        <v>74.558746337890625</v>
      </c>
      <c r="EY213" s="86">
        <v>73.040412902832031</v>
      </c>
      <c r="EZ213" s="86">
        <v>71.494277954101563</v>
      </c>
      <c r="FA213" s="86">
        <v>69.962669372558594</v>
      </c>
      <c r="FB213" s="86">
        <v>68.973564147949219</v>
      </c>
      <c r="FC213" s="86">
        <v>67.855476379394531</v>
      </c>
      <c r="FD213" s="86">
        <v>67.677101135253906</v>
      </c>
      <c r="FE213" s="86">
        <v>71.587989807128906</v>
      </c>
      <c r="FF213" s="86">
        <v>76.610885620117188</v>
      </c>
      <c r="FG213" s="86">
        <v>81.511810302734375</v>
      </c>
      <c r="FH213" s="86">
        <v>86.776023864746094</v>
      </c>
      <c r="FI213" s="86">
        <v>91.050727844238281</v>
      </c>
      <c r="FJ213" s="86">
        <v>94.711372375488281</v>
      </c>
      <c r="FK213" s="86">
        <v>97.017623901367188</v>
      </c>
      <c r="FL213" s="86">
        <v>98.932884216308594</v>
      </c>
      <c r="FM213" s="86">
        <v>99.457122802734375</v>
      </c>
      <c r="FN213" s="86">
        <v>99.196304321289063</v>
      </c>
      <c r="FO213" s="86">
        <v>97.622055053710938</v>
      </c>
      <c r="FP213" s="86">
        <v>94.283233642578125</v>
      </c>
      <c r="FQ213" s="86">
        <v>89.34051513671875</v>
      </c>
      <c r="FR213" s="86">
        <v>84.059364318847656</v>
      </c>
      <c r="FS213" s="86">
        <v>80.464920043945313</v>
      </c>
      <c r="FT213" s="86">
        <v>78.663795471191406</v>
      </c>
      <c r="FU213" s="86">
        <v>0.94990485906600952</v>
      </c>
      <c r="FV213" s="86">
        <v>1.3762542009353638</v>
      </c>
      <c r="FW213" s="86">
        <v>0.97130781412124634</v>
      </c>
      <c r="FX213" s="86">
        <v>4427</v>
      </c>
      <c r="FY213" s="86">
        <v>1</v>
      </c>
    </row>
    <row r="214" spans="1:181" x14ac:dyDescent="0.25">
      <c r="A214" t="s">
        <v>186</v>
      </c>
      <c r="B214" t="s">
        <v>236</v>
      </c>
      <c r="C214" t="s">
        <v>2</v>
      </c>
      <c r="D214" t="s">
        <v>203</v>
      </c>
      <c r="E214" t="s">
        <v>209</v>
      </c>
      <c r="F214" t="s">
        <v>178</v>
      </c>
      <c r="G214" t="s">
        <v>1</v>
      </c>
      <c r="H214" s="86">
        <v>17824</v>
      </c>
      <c r="I214" s="86">
        <v>29.125053405761719</v>
      </c>
      <c r="J214" s="86">
        <v>25.611263275146484</v>
      </c>
      <c r="K214" s="86">
        <v>23.039115905761719</v>
      </c>
      <c r="L214" s="86">
        <v>21.513357162475586</v>
      </c>
      <c r="M214" s="86">
        <v>20.270256042480469</v>
      </c>
      <c r="N214" s="86">
        <v>20.233936309814453</v>
      </c>
      <c r="O214" s="86">
        <v>21.523151397705078</v>
      </c>
      <c r="P214" s="86">
        <v>23.19233512878418</v>
      </c>
      <c r="Q214" s="86">
        <v>25.043107986450195</v>
      </c>
      <c r="R214" s="86">
        <v>27.618320465087891</v>
      </c>
      <c r="S214" s="86">
        <v>30.99357795715332</v>
      </c>
      <c r="T214" s="86">
        <v>34.396518707275391</v>
      </c>
      <c r="U214" s="86">
        <v>38.174350738525391</v>
      </c>
      <c r="V214" s="86">
        <v>40.817607879638672</v>
      </c>
      <c r="W214" s="86">
        <v>43.218162536621094</v>
      </c>
      <c r="X214" s="86">
        <v>45.032333374023438</v>
      </c>
      <c r="Y214" s="86">
        <v>46.258323669433594</v>
      </c>
      <c r="Z214" s="86">
        <v>47.850433349609375</v>
      </c>
      <c r="AA214" s="86">
        <v>48.050151824951172</v>
      </c>
      <c r="AB214" s="86">
        <v>47.219169616699219</v>
      </c>
      <c r="AC214" s="86">
        <v>47.226249694824219</v>
      </c>
      <c r="AD214" s="86">
        <v>45.165733337402344</v>
      </c>
      <c r="AE214" s="86">
        <v>39.802455902099609</v>
      </c>
      <c r="AF214" s="86">
        <v>33.342308044433594</v>
      </c>
      <c r="AG214" s="86">
        <v>-2.0654113292694092</v>
      </c>
      <c r="AH214" s="86">
        <v>-2.3198256492614746</v>
      </c>
      <c r="AI214" s="86">
        <v>-2.7056329250335693</v>
      </c>
      <c r="AJ214" s="86">
        <v>-1.9653655290603638</v>
      </c>
      <c r="AK214" s="86">
        <v>-2.1075930595397949</v>
      </c>
      <c r="AL214" s="86">
        <v>-1.8035780191421509</v>
      </c>
      <c r="AM214" s="86">
        <v>-1.62904953956604</v>
      </c>
      <c r="AN214" s="86">
        <v>-1.4885854721069336</v>
      </c>
      <c r="AO214" s="86">
        <v>-0.83191293478012085</v>
      </c>
      <c r="AP214" s="86">
        <v>7.6903887093067169E-2</v>
      </c>
      <c r="AQ214" s="86">
        <v>0.39123350381851196</v>
      </c>
      <c r="AR214" s="86">
        <v>0.39114010334014893</v>
      </c>
      <c r="AS214" s="86">
        <v>0.78918200731277466</v>
      </c>
      <c r="AT214" s="86">
        <v>0.20518514513969421</v>
      </c>
      <c r="AU214" s="86">
        <v>-0.53158038854598999</v>
      </c>
      <c r="AV214" s="86">
        <v>-0.94118517637252808</v>
      </c>
      <c r="AW214" s="86">
        <v>-0.25770723819732666</v>
      </c>
      <c r="AX214" s="86">
        <v>0.67051923274993896</v>
      </c>
      <c r="AY214" s="86">
        <v>0.49847272038459778</v>
      </c>
      <c r="AZ214" s="86">
        <v>0.86318427324295044</v>
      </c>
      <c r="BA214" s="86">
        <v>0.95330625772476196</v>
      </c>
      <c r="BB214" s="86">
        <v>-0.8639904260635376</v>
      </c>
      <c r="BC214" s="86">
        <v>-2.2252311706542969</v>
      </c>
      <c r="BD214" s="86">
        <v>-2.9617648124694824</v>
      </c>
      <c r="BE214" s="86">
        <v>-1.2299755811691284</v>
      </c>
      <c r="BF214" s="86">
        <v>-1.5324622392654419</v>
      </c>
      <c r="BG214" s="86">
        <v>-1.9594961404800415</v>
      </c>
      <c r="BH214" s="86">
        <v>-1.2683761119842529</v>
      </c>
      <c r="BI214" s="86">
        <v>-1.4364831447601318</v>
      </c>
      <c r="BJ214" s="86">
        <v>-1.1618773937225342</v>
      </c>
      <c r="BK214" s="86">
        <v>-1.0049868822097778</v>
      </c>
      <c r="BL214" s="86">
        <v>-0.85989272594451904</v>
      </c>
      <c r="BM214" s="86">
        <v>-0.20735283195972443</v>
      </c>
      <c r="BN214" s="86">
        <v>0.73171359300613403</v>
      </c>
      <c r="BO214" s="86">
        <v>1.1135237216949463</v>
      </c>
      <c r="BP214" s="86">
        <v>1.1967922449111938</v>
      </c>
      <c r="BQ214" s="86">
        <v>1.6698757410049438</v>
      </c>
      <c r="BR214" s="86">
        <v>1.1580634117126465</v>
      </c>
      <c r="BS214" s="86">
        <v>0.43759122490882874</v>
      </c>
      <c r="BT214" s="86">
        <v>5.3867384791374207E-2</v>
      </c>
      <c r="BU214" s="86">
        <v>0.71372526884078979</v>
      </c>
      <c r="BV214" s="86">
        <v>1.6554844379425049</v>
      </c>
      <c r="BW214" s="86">
        <v>1.5070465803146362</v>
      </c>
      <c r="BX214" s="86">
        <v>1.8372617959976196</v>
      </c>
      <c r="BY214" s="86">
        <v>1.9282926321029663</v>
      </c>
      <c r="BZ214" s="86">
        <v>0.11665268987417221</v>
      </c>
      <c r="CA214" s="86">
        <v>-1.2891484498977661</v>
      </c>
      <c r="CB214" s="86">
        <v>-2.0957112312316895</v>
      </c>
      <c r="CC214" s="86">
        <v>-0.6513553261756897</v>
      </c>
      <c r="CD214" s="86">
        <v>-0.98713678121566772</v>
      </c>
      <c r="CE214" s="86">
        <v>-1.4427241086959839</v>
      </c>
      <c r="CF214" s="86">
        <v>-0.78564333915710449</v>
      </c>
      <c r="CG214" s="86">
        <v>-0.97167450189590454</v>
      </c>
      <c r="CH214" s="86">
        <v>-0.71743744611740112</v>
      </c>
      <c r="CI214" s="86">
        <v>-0.57276296615600586</v>
      </c>
      <c r="CJ214" s="86">
        <v>-0.42446202039718628</v>
      </c>
      <c r="CK214" s="86">
        <v>0.2252156138420105</v>
      </c>
      <c r="CL214" s="86">
        <v>1.1852327585220337</v>
      </c>
      <c r="CM214" s="86">
        <v>1.6137796640396118</v>
      </c>
      <c r="CN214" s="86">
        <v>1.7547844648361206</v>
      </c>
      <c r="CO214" s="86">
        <v>2.279841423034668</v>
      </c>
      <c r="CP214" s="86">
        <v>1.8180239200592041</v>
      </c>
      <c r="CQ214" s="86">
        <v>1.1088365316390991</v>
      </c>
      <c r="CR214" s="86">
        <v>0.74303776025772095</v>
      </c>
      <c r="CS214" s="86">
        <v>1.3865364789962769</v>
      </c>
      <c r="CT214" s="86">
        <v>2.3376684188842773</v>
      </c>
      <c r="CU214" s="86">
        <v>2.2055816650390625</v>
      </c>
      <c r="CV214" s="86">
        <v>2.5119049549102783</v>
      </c>
      <c r="CW214" s="86">
        <v>2.6035652160644531</v>
      </c>
      <c r="CX214" s="86">
        <v>0.79584312438964844</v>
      </c>
      <c r="CY214" s="86">
        <v>-0.64082026481628418</v>
      </c>
      <c r="CZ214" s="86">
        <v>-1.4958852529525757</v>
      </c>
      <c r="DA214" s="86">
        <v>-7.2735078632831573E-2</v>
      </c>
      <c r="DB214" s="86">
        <v>-0.44181126356124878</v>
      </c>
      <c r="DC214" s="86">
        <v>-0.92595207691192627</v>
      </c>
      <c r="DD214" s="86">
        <v>-0.30291056632995605</v>
      </c>
      <c r="DE214" s="86">
        <v>-0.50686585903167725</v>
      </c>
      <c r="DF214" s="86">
        <v>-0.27299749851226807</v>
      </c>
      <c r="DG214" s="86">
        <v>-0.14053905010223389</v>
      </c>
      <c r="DH214" s="86">
        <v>1.0968657210469246E-2</v>
      </c>
      <c r="DI214" s="86">
        <v>0.65778404474258423</v>
      </c>
      <c r="DJ214" s="86">
        <v>1.6387519836425781</v>
      </c>
      <c r="DK214" s="86">
        <v>2.1140356063842773</v>
      </c>
      <c r="DL214" s="86">
        <v>2.3127765655517578</v>
      </c>
      <c r="DM214" s="86">
        <v>2.8898072242736816</v>
      </c>
      <c r="DN214" s="86">
        <v>2.4779844284057617</v>
      </c>
      <c r="DO214" s="86">
        <v>1.7800818681716919</v>
      </c>
      <c r="DP214" s="86">
        <v>1.4322081804275513</v>
      </c>
      <c r="DQ214" s="86">
        <v>2.0593476295471191</v>
      </c>
      <c r="DR214" s="86">
        <v>3.0198523998260498</v>
      </c>
      <c r="DS214" s="86">
        <v>2.9041168689727783</v>
      </c>
      <c r="DT214" s="86">
        <v>3.1865479946136475</v>
      </c>
      <c r="DU214" s="86">
        <v>3.2788379192352295</v>
      </c>
      <c r="DV214" s="86">
        <v>1.4750335216522217</v>
      </c>
      <c r="DW214" s="86">
        <v>7.5078774243593216E-3</v>
      </c>
      <c r="DX214" s="86">
        <v>-0.89605921506881714</v>
      </c>
      <c r="DY214" s="86">
        <v>0.76270067691802979</v>
      </c>
      <c r="DZ214" s="86">
        <v>0.34555214643478394</v>
      </c>
      <c r="EA214" s="86">
        <v>-0.17981536686420441</v>
      </c>
      <c r="EB214" s="86">
        <v>0.39407888054847717</v>
      </c>
      <c r="EC214" s="86">
        <v>0.16424402594566345</v>
      </c>
      <c r="ED214" s="86">
        <v>0.36870318651199341</v>
      </c>
      <c r="EE214" s="86">
        <v>0.48352363705635071</v>
      </c>
      <c r="EF214" s="86">
        <v>0.63966137170791626</v>
      </c>
      <c r="EG214" s="86">
        <v>1.2823442220687866</v>
      </c>
      <c r="EH214" s="86">
        <v>2.2935616970062256</v>
      </c>
      <c r="EI214" s="86">
        <v>2.8363258838653564</v>
      </c>
      <c r="EJ214" s="86">
        <v>3.1184287071228027</v>
      </c>
      <c r="EK214" s="86">
        <v>3.7705008983612061</v>
      </c>
      <c r="EL214" s="86">
        <v>3.4308626651763916</v>
      </c>
      <c r="EM214" s="86">
        <v>2.749253511428833</v>
      </c>
      <c r="EN214" s="86">
        <v>2.4272606372833252</v>
      </c>
      <c r="EO214" s="86">
        <v>3.0307803153991699</v>
      </c>
      <c r="EP214" s="86">
        <v>4.0048174858093262</v>
      </c>
      <c r="EQ214" s="86">
        <v>3.9126906394958496</v>
      </c>
      <c r="ER214" s="86">
        <v>4.1606254577636719</v>
      </c>
      <c r="ES214" s="86">
        <v>4.2538242340087891</v>
      </c>
      <c r="ET214" s="86">
        <v>2.4556765556335449</v>
      </c>
      <c r="EU214" s="86">
        <v>0.94359076023101807</v>
      </c>
      <c r="EV214" s="86">
        <v>-3.0005740001797676E-2</v>
      </c>
      <c r="EW214" s="86">
        <v>73.698654174804688</v>
      </c>
      <c r="EX214" s="86">
        <v>72.376495361328125</v>
      </c>
      <c r="EY214" s="86">
        <v>70.992378234863281</v>
      </c>
      <c r="EZ214" s="86">
        <v>69.039825439453125</v>
      </c>
      <c r="FA214" s="86">
        <v>67.502845764160156</v>
      </c>
      <c r="FB214" s="86">
        <v>66.610618591308594</v>
      </c>
      <c r="FC214" s="86">
        <v>65.698989868164063</v>
      </c>
      <c r="FD214" s="86">
        <v>65.543022155761719</v>
      </c>
      <c r="FE214" s="86">
        <v>69.474334716796875</v>
      </c>
      <c r="FF214" s="86">
        <v>74.174552917480469</v>
      </c>
      <c r="FG214" s="86">
        <v>79.126983642578125</v>
      </c>
      <c r="FH214" s="86">
        <v>84.70703125</v>
      </c>
      <c r="FI214" s="86">
        <v>89.080863952636719</v>
      </c>
      <c r="FJ214" s="86">
        <v>93.027496337890625</v>
      </c>
      <c r="FK214" s="86">
        <v>94.781242370605469</v>
      </c>
      <c r="FL214" s="86">
        <v>96.684471130371094</v>
      </c>
      <c r="FM214" s="86">
        <v>96.769317626953125</v>
      </c>
      <c r="FN214" s="86">
        <v>96.00018310546875</v>
      </c>
      <c r="FO214" s="86">
        <v>93.935142517089844</v>
      </c>
      <c r="FP214" s="86">
        <v>90.021736145019531</v>
      </c>
      <c r="FQ214" s="86">
        <v>85.102210998535156</v>
      </c>
      <c r="FR214" s="86">
        <v>80.198776245117188</v>
      </c>
      <c r="FS214" s="86">
        <v>77.093376159667969</v>
      </c>
      <c r="FT214" s="86">
        <v>75.2945556640625</v>
      </c>
      <c r="FU214" s="86">
        <v>0.53500449657440186</v>
      </c>
      <c r="FV214" s="86">
        <v>0.8506772518157959</v>
      </c>
      <c r="FW214" s="86">
        <v>0.53233760595321655</v>
      </c>
      <c r="FX214" s="86">
        <v>2868</v>
      </c>
      <c r="FY214" s="86">
        <v>1</v>
      </c>
    </row>
    <row r="215" spans="1:181" x14ac:dyDescent="0.25">
      <c r="A215" t="s">
        <v>186</v>
      </c>
      <c r="B215" t="s">
        <v>236</v>
      </c>
      <c r="C215" t="s">
        <v>2</v>
      </c>
      <c r="D215" t="s">
        <v>203</v>
      </c>
      <c r="E215" t="s">
        <v>209</v>
      </c>
      <c r="F215" t="s">
        <v>179</v>
      </c>
      <c r="G215" t="s">
        <v>1</v>
      </c>
      <c r="H215" s="86">
        <v>2143</v>
      </c>
      <c r="I215" s="86">
        <v>5.7453022003173828</v>
      </c>
      <c r="J215" s="86">
        <v>4.9957070350646973</v>
      </c>
      <c r="K215" s="86">
        <v>4.6673216819763184</v>
      </c>
      <c r="L215" s="86">
        <v>4.1497492790222168</v>
      </c>
      <c r="M215" s="86">
        <v>3.668975830078125</v>
      </c>
      <c r="N215" s="86">
        <v>3.8678340911865234</v>
      </c>
      <c r="O215" s="86">
        <v>3.9914395809173584</v>
      </c>
      <c r="P215" s="86">
        <v>4.221219539642334</v>
      </c>
      <c r="Q215" s="86">
        <v>4.8398280143737793</v>
      </c>
      <c r="R215" s="86">
        <v>5.1404156684875488</v>
      </c>
      <c r="S215" s="86">
        <v>6.141085147857666</v>
      </c>
      <c r="T215" s="86">
        <v>6.6213865280151367</v>
      </c>
      <c r="U215" s="86">
        <v>7.1446089744567871</v>
      </c>
      <c r="V215" s="86">
        <v>8.3136224746704102</v>
      </c>
      <c r="W215" s="86">
        <v>8.5087223052978516</v>
      </c>
      <c r="X215" s="86">
        <v>9.8124055862426758</v>
      </c>
      <c r="Y215" s="86">
        <v>10.762075424194336</v>
      </c>
      <c r="Z215" s="86">
        <v>11.064291954040527</v>
      </c>
      <c r="AA215" s="86">
        <v>10.204294204711914</v>
      </c>
      <c r="AB215" s="86">
        <v>9.422184944152832</v>
      </c>
      <c r="AC215" s="86">
        <v>9.0636930465698242</v>
      </c>
      <c r="AD215" s="86">
        <v>8.5450992584228516</v>
      </c>
      <c r="AE215" s="86">
        <v>8.098139762878418</v>
      </c>
      <c r="AF215" s="86">
        <v>6.6430697441101074</v>
      </c>
      <c r="AG215" s="86">
        <v>-0.47711181640625</v>
      </c>
      <c r="AH215" s="86">
        <v>-0.57810217142105103</v>
      </c>
      <c r="AI215" s="86">
        <v>-0.43206518888473511</v>
      </c>
      <c r="AJ215" s="86">
        <v>-0.93586212396621704</v>
      </c>
      <c r="AK215" s="86">
        <v>-1.2664488554000854</v>
      </c>
      <c r="AL215" s="86">
        <v>-1.0303616523742676</v>
      </c>
      <c r="AM215" s="86">
        <v>-0.95895761251449585</v>
      </c>
      <c r="AN215" s="86">
        <v>-1.0226548910140991</v>
      </c>
      <c r="AO215" s="86">
        <v>-0.77901464700698853</v>
      </c>
      <c r="AP215" s="86">
        <v>-0.94595742225646973</v>
      </c>
      <c r="AQ215" s="86">
        <v>-0.4057343602180481</v>
      </c>
      <c r="AR215" s="86">
        <v>-0.9902082085609436</v>
      </c>
      <c r="AS215" s="86">
        <v>-1.2848625183105469</v>
      </c>
      <c r="AT215" s="86">
        <v>-0.90626126527786255</v>
      </c>
      <c r="AU215" s="86">
        <v>-1.2093473672866821</v>
      </c>
      <c r="AV215" s="86">
        <v>-0.64959412813186646</v>
      </c>
      <c r="AW215" s="86">
        <v>-0.1951429545879364</v>
      </c>
      <c r="AX215" s="86">
        <v>8.4022931754589081E-2</v>
      </c>
      <c r="AY215" s="86">
        <v>-0.34877175092697144</v>
      </c>
      <c r="AZ215" s="86">
        <v>-0.31245878338813782</v>
      </c>
      <c r="BA215" s="86">
        <v>-3.4133858978748322E-2</v>
      </c>
      <c r="BB215" s="86">
        <v>-0.69531655311584473</v>
      </c>
      <c r="BC215" s="86">
        <v>-0.75380146503448486</v>
      </c>
      <c r="BD215" s="86">
        <v>-1.2099239826202393</v>
      </c>
      <c r="BE215" s="86">
        <v>-2.5667855516076088E-2</v>
      </c>
      <c r="BF215" s="86">
        <v>-0.143599733710289</v>
      </c>
      <c r="BG215" s="86">
        <v>-7.9538390040397644E-2</v>
      </c>
      <c r="BH215" s="86">
        <v>-0.56322711706161499</v>
      </c>
      <c r="BI215" s="86">
        <v>-0.91275250911712646</v>
      </c>
      <c r="BJ215" s="86">
        <v>-0.67635226249694824</v>
      </c>
      <c r="BK215" s="86">
        <v>-0.58326154947280884</v>
      </c>
      <c r="BL215" s="86">
        <v>-0.5804135799407959</v>
      </c>
      <c r="BM215" s="86">
        <v>-0.28277447819709778</v>
      </c>
      <c r="BN215" s="86">
        <v>-0.40052598714828491</v>
      </c>
      <c r="BO215" s="86">
        <v>0.12572512030601501</v>
      </c>
      <c r="BP215" s="86">
        <v>-0.35047867894172668</v>
      </c>
      <c r="BQ215" s="86">
        <v>-0.62487941980361938</v>
      </c>
      <c r="BR215" s="86">
        <v>-0.30110600590705872</v>
      </c>
      <c r="BS215" s="86">
        <v>-0.65575635433197021</v>
      </c>
      <c r="BT215" s="86">
        <v>-0.14298523962497711</v>
      </c>
      <c r="BU215" s="86">
        <v>0.37853571772575378</v>
      </c>
      <c r="BV215" s="86">
        <v>0.62220638990402222</v>
      </c>
      <c r="BW215" s="86">
        <v>0.20077610015869141</v>
      </c>
      <c r="BX215" s="86">
        <v>0.19930391013622284</v>
      </c>
      <c r="BY215" s="86">
        <v>0.42775747179985046</v>
      </c>
      <c r="BZ215" s="86">
        <v>-0.11228341609239578</v>
      </c>
      <c r="CA215" s="86">
        <v>-0.20344981551170349</v>
      </c>
      <c r="CB215" s="86">
        <v>-0.74107855558395386</v>
      </c>
      <c r="CC215" s="86">
        <v>0.2870008647441864</v>
      </c>
      <c r="CD215" s="86">
        <v>0.15733534097671509</v>
      </c>
      <c r="CE215" s="86">
        <v>0.16462060809135437</v>
      </c>
      <c r="CF215" s="86">
        <v>-0.30514129996299744</v>
      </c>
      <c r="CG215" s="86">
        <v>-0.66778343915939331</v>
      </c>
      <c r="CH215" s="86">
        <v>-0.43116644024848938</v>
      </c>
      <c r="CI215" s="86">
        <v>-0.32305556535720825</v>
      </c>
      <c r="CJ215" s="86">
        <v>-0.27411854267120361</v>
      </c>
      <c r="CK215" s="86">
        <v>6.0919951647520065E-2</v>
      </c>
      <c r="CL215" s="86">
        <v>-2.2761864587664604E-2</v>
      </c>
      <c r="CM215" s="86">
        <v>0.49381235241889954</v>
      </c>
      <c r="CN215" s="86">
        <v>9.2596039175987244E-2</v>
      </c>
      <c r="CO215" s="86">
        <v>-0.16777713596820831</v>
      </c>
      <c r="CP215" s="86">
        <v>0.11802267283201218</v>
      </c>
      <c r="CQ215" s="86">
        <v>-0.27234083414077759</v>
      </c>
      <c r="CR215" s="86">
        <v>0.20789055526256561</v>
      </c>
      <c r="CS215" s="86">
        <v>0.77586382627487183</v>
      </c>
      <c r="CT215" s="86">
        <v>0.99495059251785278</v>
      </c>
      <c r="CU215" s="86">
        <v>0.58139127492904663</v>
      </c>
      <c r="CV215" s="86">
        <v>0.5537492036819458</v>
      </c>
      <c r="CW215" s="86">
        <v>0.7476620078086853</v>
      </c>
      <c r="CX215" s="86">
        <v>0.29152354598045349</v>
      </c>
      <c r="CY215" s="86">
        <v>0.17772206664085388</v>
      </c>
      <c r="CZ215" s="86">
        <v>-0.41635763645172119</v>
      </c>
      <c r="DA215" s="86">
        <v>0.59966957569122314</v>
      </c>
      <c r="DB215" s="86">
        <v>0.45827043056488037</v>
      </c>
      <c r="DC215" s="86">
        <v>0.40877959132194519</v>
      </c>
      <c r="DD215" s="86">
        <v>-4.7055453062057495E-2</v>
      </c>
      <c r="DE215" s="86">
        <v>-0.42281439900398254</v>
      </c>
      <c r="DF215" s="86">
        <v>-0.18598060309886932</v>
      </c>
      <c r="DG215" s="86">
        <v>-6.284959614276886E-2</v>
      </c>
      <c r="DH215" s="86">
        <v>3.2176472246646881E-2</v>
      </c>
      <c r="DI215" s="86">
        <v>0.40461438894271851</v>
      </c>
      <c r="DJ215" s="86">
        <v>0.35500225424766541</v>
      </c>
      <c r="DK215" s="86">
        <v>0.86189955472946167</v>
      </c>
      <c r="DL215" s="86">
        <v>0.53567075729370117</v>
      </c>
      <c r="DM215" s="86">
        <v>0.28932517766952515</v>
      </c>
      <c r="DN215" s="86">
        <v>0.53715133666992188</v>
      </c>
      <c r="DO215" s="86">
        <v>0.11107466369867325</v>
      </c>
      <c r="DP215" s="86">
        <v>0.55876636505126953</v>
      </c>
      <c r="DQ215" s="86">
        <v>1.1731919050216675</v>
      </c>
      <c r="DR215" s="86">
        <v>1.3676948547363281</v>
      </c>
      <c r="DS215" s="86">
        <v>0.96200644969940186</v>
      </c>
      <c r="DT215" s="86">
        <v>0.90819448232650757</v>
      </c>
      <c r="DU215" s="86">
        <v>1.0675665140151978</v>
      </c>
      <c r="DV215" s="86">
        <v>0.69533050060272217</v>
      </c>
      <c r="DW215" s="86">
        <v>0.55889391899108887</v>
      </c>
      <c r="DX215" s="86">
        <v>-9.1636709868907928E-2</v>
      </c>
      <c r="DY215" s="86">
        <v>1.0511136054992676</v>
      </c>
      <c r="DZ215" s="86">
        <v>0.8927728533744812</v>
      </c>
      <c r="EA215" s="86">
        <v>0.76130640506744385</v>
      </c>
      <c r="EB215" s="86">
        <v>0.32557952404022217</v>
      </c>
      <c r="EC215" s="86">
        <v>-6.9117985665798187E-2</v>
      </c>
      <c r="ED215" s="86">
        <v>0.16802880167961121</v>
      </c>
      <c r="EE215" s="86">
        <v>0.31284648180007935</v>
      </c>
      <c r="EF215" s="86">
        <v>0.47441783547401428</v>
      </c>
      <c r="EG215" s="86">
        <v>0.90085452795028687</v>
      </c>
      <c r="EH215" s="86">
        <v>0.90043365955352783</v>
      </c>
      <c r="EI215" s="86">
        <v>1.3933590650558472</v>
      </c>
      <c r="EJ215" s="86">
        <v>1.1754002571105957</v>
      </c>
      <c r="EK215" s="86">
        <v>0.94930827617645264</v>
      </c>
      <c r="EL215" s="86">
        <v>1.1423066854476929</v>
      </c>
      <c r="EM215" s="86">
        <v>0.66466575860977173</v>
      </c>
      <c r="EN215" s="86">
        <v>1.0653752088546753</v>
      </c>
      <c r="EO215" s="86">
        <v>1.7468706369400024</v>
      </c>
      <c r="EP215" s="86">
        <v>1.9058783054351807</v>
      </c>
      <c r="EQ215" s="86">
        <v>1.5115543603897095</v>
      </c>
      <c r="ER215" s="86">
        <v>1.419957160949707</v>
      </c>
      <c r="ES215" s="86">
        <v>1.5294579267501831</v>
      </c>
      <c r="ET215" s="86">
        <v>1.2783635854721069</v>
      </c>
      <c r="EU215" s="86">
        <v>1.1092455387115479</v>
      </c>
      <c r="EV215" s="86">
        <v>0.37720873951911926</v>
      </c>
      <c r="EW215" s="86">
        <v>88.656700134277344</v>
      </c>
      <c r="EX215" s="86">
        <v>86.41265869140625</v>
      </c>
      <c r="EY215" s="86">
        <v>84.473731994628906</v>
      </c>
      <c r="EZ215" s="86">
        <v>81.421928405761719</v>
      </c>
      <c r="FA215" s="86">
        <v>79.101783752441406</v>
      </c>
      <c r="FB215" s="86">
        <v>77.205642700195313</v>
      </c>
      <c r="FC215" s="86">
        <v>75.334938049316406</v>
      </c>
      <c r="FD215" s="86">
        <v>75.533004760742188</v>
      </c>
      <c r="FE215" s="86">
        <v>77.106964111328125</v>
      </c>
      <c r="FF215" s="86">
        <v>81.708694458007813</v>
      </c>
      <c r="FG215" s="86">
        <v>86.149879455566406</v>
      </c>
      <c r="FH215" s="86">
        <v>90.673583984375</v>
      </c>
      <c r="FI215" s="86">
        <v>93.926033020019531</v>
      </c>
      <c r="FJ215" s="86">
        <v>97.75311279296875</v>
      </c>
      <c r="FK215" s="86">
        <v>100.44609832763672</v>
      </c>
      <c r="FL215" s="86">
        <v>103.88078308105469</v>
      </c>
      <c r="FM215" s="86">
        <v>103.99869537353516</v>
      </c>
      <c r="FN215" s="86">
        <v>104.93587493896484</v>
      </c>
      <c r="FO215" s="86">
        <v>104.04467010498047</v>
      </c>
      <c r="FP215" s="86">
        <v>102.76309967041016</v>
      </c>
      <c r="FQ215" s="86">
        <v>99.390205383300781</v>
      </c>
      <c r="FR215" s="86">
        <v>95.509445190429688</v>
      </c>
      <c r="FS215" s="86">
        <v>91.917152404785156</v>
      </c>
      <c r="FT215" s="86">
        <v>91.203224182128906</v>
      </c>
      <c r="FU215" s="86">
        <v>0.29606011509895325</v>
      </c>
      <c r="FV215" s="86">
        <v>0.4333609938621521</v>
      </c>
      <c r="FW215" s="86">
        <v>0.31114345788955688</v>
      </c>
      <c r="FX215" s="86">
        <v>205</v>
      </c>
      <c r="FY215" s="86">
        <v>1</v>
      </c>
    </row>
    <row r="216" spans="1:181" x14ac:dyDescent="0.25">
      <c r="A216" t="s">
        <v>186</v>
      </c>
      <c r="B216" t="s">
        <v>236</v>
      </c>
      <c r="C216" t="s">
        <v>2</v>
      </c>
      <c r="D216" t="s">
        <v>203</v>
      </c>
      <c r="E216" t="s">
        <v>209</v>
      </c>
      <c r="F216" t="s">
        <v>180</v>
      </c>
      <c r="G216" t="s">
        <v>1</v>
      </c>
      <c r="H216" s="86">
        <v>1265</v>
      </c>
      <c r="I216" s="86">
        <v>1.8500361442565918</v>
      </c>
      <c r="J216" s="86">
        <v>1.8387799263000488</v>
      </c>
      <c r="K216" s="86">
        <v>1.7429296970367432</v>
      </c>
      <c r="L216" s="86">
        <v>1.8268007040023804</v>
      </c>
      <c r="M216" s="86">
        <v>1.8271609544754028</v>
      </c>
      <c r="N216" s="86">
        <v>1.8105857372283936</v>
      </c>
      <c r="O216" s="86">
        <v>1.8206684589385986</v>
      </c>
      <c r="P216" s="86">
        <v>2.0208840370178223</v>
      </c>
      <c r="Q216" s="86">
        <v>1.808758020401001</v>
      </c>
      <c r="R216" s="86">
        <v>1.8930871486663818</v>
      </c>
      <c r="S216" s="86">
        <v>1.9789490699768066</v>
      </c>
      <c r="T216" s="86">
        <v>1.898328423500061</v>
      </c>
      <c r="U216" s="86">
        <v>1.8077938556671143</v>
      </c>
      <c r="V216" s="86">
        <v>1.787877082824707</v>
      </c>
      <c r="W216" s="86">
        <v>1.7425090074539185</v>
      </c>
      <c r="X216" s="86">
        <v>1.7010561227798462</v>
      </c>
      <c r="Y216" s="86">
        <v>1.7950575351715088</v>
      </c>
      <c r="Z216" s="86">
        <v>2.0043723583221436</v>
      </c>
      <c r="AA216" s="86">
        <v>2.273453950881958</v>
      </c>
      <c r="AB216" s="86">
        <v>2.1468679904937744</v>
      </c>
      <c r="AC216" s="86">
        <v>2.4490065574645996</v>
      </c>
      <c r="AD216" s="86">
        <v>2.2059836387634277</v>
      </c>
      <c r="AE216" s="86">
        <v>2.2907640933990479</v>
      </c>
      <c r="AF216" s="86">
        <v>1.8306764364242554</v>
      </c>
      <c r="AG216" s="86">
        <v>-1.0110511779785156</v>
      </c>
      <c r="AH216" s="86">
        <v>-0.83650064468383789</v>
      </c>
      <c r="AI216" s="86">
        <v>-0.81617838144302368</v>
      </c>
      <c r="AJ216" s="86">
        <v>-0.74382585287094116</v>
      </c>
      <c r="AK216" s="86">
        <v>-0.82908719778060913</v>
      </c>
      <c r="AL216" s="86">
        <v>-0.83274102210998535</v>
      </c>
      <c r="AM216" s="86">
        <v>-0.91831541061401367</v>
      </c>
      <c r="AN216" s="86">
        <v>-0.87264621257781982</v>
      </c>
      <c r="AO216" s="86">
        <v>-0.93262898921966553</v>
      </c>
      <c r="AP216" s="86">
        <v>-0.66513389348983765</v>
      </c>
      <c r="AQ216" s="86">
        <v>-0.49728599190711975</v>
      </c>
      <c r="AR216" s="86">
        <v>-0.47553747892379761</v>
      </c>
      <c r="AS216" s="86">
        <v>-0.6008833646774292</v>
      </c>
      <c r="AT216" s="86">
        <v>-0.42425978183746338</v>
      </c>
      <c r="AU216" s="86">
        <v>-0.54956012964248657</v>
      </c>
      <c r="AV216" s="86">
        <v>-0.57913100719451904</v>
      </c>
      <c r="AW216" s="86">
        <v>-0.38415607810020447</v>
      </c>
      <c r="AX216" s="86">
        <v>-0.18445876240730286</v>
      </c>
      <c r="AY216" s="86">
        <v>-0.2221270352602005</v>
      </c>
      <c r="AZ216" s="86">
        <v>-0.47048112750053406</v>
      </c>
      <c r="BA216" s="86">
        <v>-0.67273718118667603</v>
      </c>
      <c r="BB216" s="86">
        <v>-1.0549103021621704</v>
      </c>
      <c r="BC216" s="86">
        <v>-0.9147331714630127</v>
      </c>
      <c r="BD216" s="86">
        <v>-1.3186475038528442</v>
      </c>
      <c r="BE216" s="86">
        <v>-0.66053169965744019</v>
      </c>
      <c r="BF216" s="86">
        <v>-0.48789814114570618</v>
      </c>
      <c r="BG216" s="86">
        <v>-0.46376249194145203</v>
      </c>
      <c r="BH216" s="86">
        <v>-0.38692748546600342</v>
      </c>
      <c r="BI216" s="86">
        <v>-0.47036424279212952</v>
      </c>
      <c r="BJ216" s="86">
        <v>-0.47331476211547852</v>
      </c>
      <c r="BK216" s="86">
        <v>-0.58269655704498291</v>
      </c>
      <c r="BL216" s="86">
        <v>-0.56154167652130127</v>
      </c>
      <c r="BM216" s="86">
        <v>-0.63252717256546021</v>
      </c>
      <c r="BN216" s="86">
        <v>-0.39448636770248413</v>
      </c>
      <c r="BO216" s="86">
        <v>-0.22904196381568909</v>
      </c>
      <c r="BP216" s="86">
        <v>-0.21568603813648224</v>
      </c>
      <c r="BQ216" s="86">
        <v>-0.32474184036254883</v>
      </c>
      <c r="BR216" s="86">
        <v>-0.16407217085361481</v>
      </c>
      <c r="BS216" s="86">
        <v>-0.27057808637619019</v>
      </c>
      <c r="BT216" s="86">
        <v>-0.30150735378265381</v>
      </c>
      <c r="BU216" s="86">
        <v>-0.12950845062732697</v>
      </c>
      <c r="BV216" s="86">
        <v>7.2943612933158875E-2</v>
      </c>
      <c r="BW216" s="86">
        <v>5.9628605842590332E-2</v>
      </c>
      <c r="BX216" s="86">
        <v>-0.15060831606388092</v>
      </c>
      <c r="BY216" s="86">
        <v>-0.31109911203384399</v>
      </c>
      <c r="BZ216" s="86">
        <v>-0.70055550336837769</v>
      </c>
      <c r="CA216" s="86">
        <v>-0.57315224409103394</v>
      </c>
      <c r="CB216" s="86">
        <v>-0.95590424537658691</v>
      </c>
      <c r="CC216" s="86">
        <v>-0.41776293516159058</v>
      </c>
      <c r="CD216" s="86">
        <v>-0.24645709991455078</v>
      </c>
      <c r="CE216" s="86">
        <v>-0.2196803092956543</v>
      </c>
      <c r="CF216" s="86">
        <v>-0.13974076509475708</v>
      </c>
      <c r="CG216" s="86">
        <v>-0.22191381454467773</v>
      </c>
      <c r="CH216" s="86">
        <v>-0.22437725961208344</v>
      </c>
      <c r="CI216" s="86">
        <v>-0.35024794936180115</v>
      </c>
      <c r="CJ216" s="86">
        <v>-0.34607166051864624</v>
      </c>
      <c r="CK216" s="86">
        <v>-0.42467758059501648</v>
      </c>
      <c r="CL216" s="86">
        <v>-0.20703671872615814</v>
      </c>
      <c r="CM216" s="86">
        <v>-4.3256968259811401E-2</v>
      </c>
      <c r="CN216" s="86">
        <v>-3.5713713616132736E-2</v>
      </c>
      <c r="CO216" s="86">
        <v>-0.13348709046840668</v>
      </c>
      <c r="CP216" s="86">
        <v>1.6132978722453117E-2</v>
      </c>
      <c r="CQ216" s="86">
        <v>-7.7355995774269104E-2</v>
      </c>
      <c r="CR216" s="86">
        <v>-0.10922606289386749</v>
      </c>
      <c r="CS216" s="86">
        <v>4.6859718859195709E-2</v>
      </c>
      <c r="CT216" s="86">
        <v>0.25121971964836121</v>
      </c>
      <c r="CU216" s="86">
        <v>0.25477170944213867</v>
      </c>
      <c r="CV216" s="86">
        <v>7.093462347984314E-2</v>
      </c>
      <c r="CW216" s="86">
        <v>-6.0629703104496002E-2</v>
      </c>
      <c r="CX216" s="86">
        <v>-0.45513045787811279</v>
      </c>
      <c r="CY216" s="86">
        <v>-0.33657437562942505</v>
      </c>
      <c r="CZ216" s="86">
        <v>-0.70466941595077515</v>
      </c>
      <c r="DA216" s="86">
        <v>-0.17499420046806335</v>
      </c>
      <c r="DB216" s="86">
        <v>-5.0160656683146954E-3</v>
      </c>
      <c r="DC216" s="86">
        <v>2.4401873350143433E-2</v>
      </c>
      <c r="DD216" s="86">
        <v>0.10744596272706985</v>
      </c>
      <c r="DE216" s="86">
        <v>2.6536623015999794E-2</v>
      </c>
      <c r="DF216" s="86">
        <v>2.4560254067182541E-2</v>
      </c>
      <c r="DG216" s="86">
        <v>-0.11779936403036118</v>
      </c>
      <c r="DH216" s="86">
        <v>-0.13060162961483002</v>
      </c>
      <c r="DI216" s="86">
        <v>-0.21682797372341156</v>
      </c>
      <c r="DJ216" s="86">
        <v>-1.9587062299251556E-2</v>
      </c>
      <c r="DK216" s="86">
        <v>0.14252802729606628</v>
      </c>
      <c r="DL216" s="86">
        <v>0.14425860345363617</v>
      </c>
      <c r="DM216" s="86">
        <v>5.7767666876316071E-2</v>
      </c>
      <c r="DN216" s="86">
        <v>0.19633813202381134</v>
      </c>
      <c r="DO216" s="86">
        <v>0.11586610227823257</v>
      </c>
      <c r="DP216" s="86">
        <v>8.3055220544338226E-2</v>
      </c>
      <c r="DQ216" s="86">
        <v>0.22322788834571838</v>
      </c>
      <c r="DR216" s="86">
        <v>0.42949581146240234</v>
      </c>
      <c r="DS216" s="86">
        <v>0.44991481304168701</v>
      </c>
      <c r="DT216" s="86">
        <v>0.29247754812240601</v>
      </c>
      <c r="DU216" s="86">
        <v>0.18983970582485199</v>
      </c>
      <c r="DV216" s="86">
        <v>-0.20970539748668671</v>
      </c>
      <c r="DW216" s="86">
        <v>-9.9996484816074371E-2</v>
      </c>
      <c r="DX216" s="86">
        <v>-0.45343455672264099</v>
      </c>
      <c r="DY216" s="86">
        <v>0.17552530765533447</v>
      </c>
      <c r="DZ216" s="86">
        <v>0.34358644485473633</v>
      </c>
      <c r="EA216" s="86">
        <v>0.37681776285171509</v>
      </c>
      <c r="EB216" s="86">
        <v>0.464344322681427</v>
      </c>
      <c r="EC216" s="86">
        <v>0.38525959849357605</v>
      </c>
      <c r="ED216" s="86">
        <v>0.38398647308349609</v>
      </c>
      <c r="EE216" s="86">
        <v>0.21781948208808899</v>
      </c>
      <c r="EF216" s="86">
        <v>0.18050287663936615</v>
      </c>
      <c r="EG216" s="86">
        <v>8.3273835480213165E-2</v>
      </c>
      <c r="EH216" s="86">
        <v>0.25106045603752136</v>
      </c>
      <c r="EI216" s="86">
        <v>0.41077205538749695</v>
      </c>
      <c r="EJ216" s="86">
        <v>0.40411004424095154</v>
      </c>
      <c r="EK216" s="86">
        <v>0.33390915393829346</v>
      </c>
      <c r="EL216" s="86">
        <v>0.45652574300765991</v>
      </c>
      <c r="EM216" s="86">
        <v>0.39484810829162598</v>
      </c>
      <c r="EN216" s="86">
        <v>0.36067885160446167</v>
      </c>
      <c r="EO216" s="86">
        <v>0.47787550091743469</v>
      </c>
      <c r="EP216" s="86">
        <v>0.68689823150634766</v>
      </c>
      <c r="EQ216" s="86">
        <v>0.73167043924331665</v>
      </c>
      <c r="ER216" s="86">
        <v>0.61235034465789795</v>
      </c>
      <c r="ES216" s="86">
        <v>0.55147778987884521</v>
      </c>
      <c r="ET216" s="86">
        <v>0.14464941620826721</v>
      </c>
      <c r="EU216" s="86">
        <v>0.2415844202041626</v>
      </c>
      <c r="EV216" s="86">
        <v>-9.0691342949867249E-2</v>
      </c>
      <c r="EW216" s="86">
        <v>64.108802795410156</v>
      </c>
      <c r="EX216" s="86">
        <v>64.272430419921875</v>
      </c>
      <c r="EY216" s="86">
        <v>62.168205261230469</v>
      </c>
      <c r="EZ216" s="86">
        <v>62.148139953613281</v>
      </c>
      <c r="FA216" s="86">
        <v>61.158153533935547</v>
      </c>
      <c r="FB216" s="86">
        <v>60.748397827148438</v>
      </c>
      <c r="FC216" s="86">
        <v>59.349567413330078</v>
      </c>
      <c r="FD216" s="86">
        <v>59.361282348632813</v>
      </c>
      <c r="FE216" s="86">
        <v>62.248394012451172</v>
      </c>
      <c r="FF216" s="86">
        <v>65.060592651367188</v>
      </c>
      <c r="FG216" s="86">
        <v>68.318336486816406</v>
      </c>
      <c r="FH216" s="86">
        <v>72.9632568359375</v>
      </c>
      <c r="FI216" s="86">
        <v>76.730560302734375</v>
      </c>
      <c r="FJ216" s="86">
        <v>80.75543212890625</v>
      </c>
      <c r="FK216" s="86">
        <v>82.99908447265625</v>
      </c>
      <c r="FL216" s="86">
        <v>82.301727294921875</v>
      </c>
      <c r="FM216" s="86">
        <v>83.050521850585938</v>
      </c>
      <c r="FN216" s="86">
        <v>82.475875854492188</v>
      </c>
      <c r="FO216" s="86">
        <v>82.155616760253906</v>
      </c>
      <c r="FP216" s="86">
        <v>80.7874755859375</v>
      </c>
      <c r="FQ216" s="86">
        <v>76.577285766601563</v>
      </c>
      <c r="FR216" s="86">
        <v>70.672256469726563</v>
      </c>
      <c r="FS216" s="86">
        <v>67.282058715820313</v>
      </c>
      <c r="FT216" s="86">
        <v>66.625450134277344</v>
      </c>
      <c r="FU216" s="86">
        <v>0.2467157393693924</v>
      </c>
      <c r="FV216" s="86">
        <v>0.26466083526611328</v>
      </c>
      <c r="FW216" s="86">
        <v>0.25606584548950195</v>
      </c>
      <c r="FX216" s="86">
        <v>223</v>
      </c>
      <c r="FY216" s="86">
        <v>1</v>
      </c>
    </row>
    <row r="217" spans="1:181" x14ac:dyDescent="0.25">
      <c r="A217" t="s">
        <v>186</v>
      </c>
      <c r="B217" t="s">
        <v>236</v>
      </c>
      <c r="C217" t="s">
        <v>2</v>
      </c>
      <c r="D217" t="s">
        <v>203</v>
      </c>
      <c r="E217" t="s">
        <v>209</v>
      </c>
      <c r="F217" t="s">
        <v>181</v>
      </c>
      <c r="G217" t="s">
        <v>1</v>
      </c>
      <c r="H217" s="86">
        <v>603</v>
      </c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  <c r="AK217" s="86"/>
      <c r="AL217" s="86"/>
      <c r="AM217" s="86"/>
      <c r="AN217" s="86"/>
      <c r="AO217" s="86"/>
      <c r="AP217" s="86"/>
      <c r="AQ217" s="86"/>
      <c r="AR217" s="86"/>
      <c r="AS217" s="86"/>
      <c r="AT217" s="86"/>
      <c r="AU217" s="86"/>
      <c r="AV217" s="86"/>
      <c r="AW217" s="86"/>
      <c r="AX217" s="86"/>
      <c r="AY217" s="86"/>
      <c r="AZ217" s="86"/>
      <c r="BA217" s="86"/>
      <c r="BB217" s="86"/>
      <c r="BC217" s="86"/>
      <c r="BD217" s="86"/>
      <c r="BE217" s="86"/>
      <c r="BF217" s="86"/>
      <c r="BG217" s="86"/>
      <c r="BH217" s="86"/>
      <c r="BI217" s="86"/>
      <c r="BJ217" s="86"/>
      <c r="BK217" s="86"/>
      <c r="BL217" s="86"/>
      <c r="BM217" s="86"/>
      <c r="BN217" s="86"/>
      <c r="BO217" s="86"/>
      <c r="BP217" s="86"/>
      <c r="BQ217" s="86"/>
      <c r="BR217" s="86"/>
      <c r="BS217" s="86"/>
      <c r="BT217" s="86"/>
      <c r="BU217" s="86"/>
      <c r="BV217" s="86"/>
      <c r="BW217" s="86"/>
      <c r="BX217" s="86"/>
      <c r="BY217" s="86"/>
      <c r="BZ217" s="86"/>
      <c r="CA217" s="86"/>
      <c r="CB217" s="86"/>
      <c r="CC217" s="86"/>
      <c r="CD217" s="86"/>
      <c r="CE217" s="86"/>
      <c r="CF217" s="86"/>
      <c r="CG217" s="86"/>
      <c r="CH217" s="86"/>
      <c r="CI217" s="86"/>
      <c r="CJ217" s="86"/>
      <c r="CK217" s="86"/>
      <c r="CL217" s="86"/>
      <c r="CM217" s="86"/>
      <c r="CN217" s="86"/>
      <c r="CO217" s="86"/>
      <c r="CP217" s="86"/>
      <c r="CQ217" s="86"/>
      <c r="CR217" s="86"/>
      <c r="CS217" s="86"/>
      <c r="CT217" s="86"/>
      <c r="CU217" s="86"/>
      <c r="CV217" s="86"/>
      <c r="CW217" s="86"/>
      <c r="CX217" s="86"/>
      <c r="CY217" s="86"/>
      <c r="CZ217" s="86"/>
      <c r="DA217" s="86"/>
      <c r="DB217" s="86"/>
      <c r="DC217" s="86"/>
      <c r="DD217" s="86"/>
      <c r="DE217" s="86"/>
      <c r="DF217" s="86"/>
      <c r="DG217" s="86"/>
      <c r="DH217" s="86"/>
      <c r="DI217" s="86"/>
      <c r="DJ217" s="86"/>
      <c r="DK217" s="86"/>
      <c r="DL217" s="86"/>
      <c r="DM217" s="86"/>
      <c r="DN217" s="86"/>
      <c r="DO217" s="86"/>
      <c r="DP217" s="86"/>
      <c r="DQ217" s="86"/>
      <c r="DR217" s="86"/>
      <c r="DS217" s="86"/>
      <c r="DT217" s="86"/>
      <c r="DU217" s="86"/>
      <c r="DV217" s="86"/>
      <c r="DW217" s="86"/>
      <c r="DX217" s="86"/>
      <c r="DY217" s="86"/>
      <c r="DZ217" s="86"/>
      <c r="EA217" s="86"/>
      <c r="EB217" s="86"/>
      <c r="EC217" s="86"/>
      <c r="ED217" s="86"/>
      <c r="EE217" s="86"/>
      <c r="EF217" s="86"/>
      <c r="EG217" s="86"/>
      <c r="EH217" s="86"/>
      <c r="EI217" s="86"/>
      <c r="EJ217" s="86"/>
      <c r="EK217" s="86"/>
      <c r="EL217" s="86"/>
      <c r="EM217" s="86"/>
      <c r="EN217" s="86"/>
      <c r="EO217" s="86"/>
      <c r="EP217" s="86"/>
      <c r="EQ217" s="86"/>
      <c r="ER217" s="86"/>
      <c r="ES217" s="86"/>
      <c r="ET217" s="86"/>
      <c r="EU217" s="86"/>
      <c r="EV217" s="86"/>
      <c r="EW217" s="86"/>
      <c r="EX217" s="86"/>
      <c r="EY217" s="86"/>
      <c r="EZ217" s="86"/>
      <c r="FA217" s="86"/>
      <c r="FB217" s="86"/>
      <c r="FC217" s="86"/>
      <c r="FD217" s="86"/>
      <c r="FE217" s="86"/>
      <c r="FF217" s="86"/>
      <c r="FG217" s="86"/>
      <c r="FH217" s="86"/>
      <c r="FI217" s="86"/>
      <c r="FJ217" s="86"/>
      <c r="FK217" s="86"/>
      <c r="FL217" s="86"/>
      <c r="FM217" s="86"/>
      <c r="FN217" s="86"/>
      <c r="FO217" s="86"/>
      <c r="FP217" s="86"/>
      <c r="FQ217" s="86"/>
      <c r="FR217" s="86"/>
      <c r="FS217" s="86"/>
      <c r="FT217" s="86"/>
      <c r="FU217" s="86"/>
      <c r="FV217" s="86"/>
      <c r="FW217" s="86"/>
      <c r="FX217" s="86">
        <v>45</v>
      </c>
      <c r="FY217" s="86">
        <v>0</v>
      </c>
    </row>
    <row r="218" spans="1:181" x14ac:dyDescent="0.25">
      <c r="A218" t="s">
        <v>186</v>
      </c>
      <c r="B218" t="s">
        <v>236</v>
      </c>
      <c r="C218" t="s">
        <v>2</v>
      </c>
      <c r="D218" t="s">
        <v>203</v>
      </c>
      <c r="E218" t="s">
        <v>209</v>
      </c>
      <c r="F218" t="s">
        <v>182</v>
      </c>
      <c r="G218" t="s">
        <v>1</v>
      </c>
      <c r="H218" s="86">
        <v>3116</v>
      </c>
      <c r="I218" s="86">
        <v>4.9656386375427246</v>
      </c>
      <c r="J218" s="86">
        <v>4.3637790679931641</v>
      </c>
      <c r="K218" s="86">
        <v>4.131831169128418</v>
      </c>
      <c r="L218" s="86">
        <v>4.1235957145690918</v>
      </c>
      <c r="M218" s="86">
        <v>4.0785012245178223</v>
      </c>
      <c r="N218" s="86">
        <v>4.142524242401123</v>
      </c>
      <c r="O218" s="86">
        <v>4.4954953193664551</v>
      </c>
      <c r="P218" s="86">
        <v>5.219092845916748</v>
      </c>
      <c r="Q218" s="86">
        <v>5.6027426719665527</v>
      </c>
      <c r="R218" s="86">
        <v>5.5404796600341797</v>
      </c>
      <c r="S218" s="86">
        <v>5.8245325088500977</v>
      </c>
      <c r="T218" s="86">
        <v>6.5050086975097656</v>
      </c>
      <c r="U218" s="86">
        <v>7.1752386093139648</v>
      </c>
      <c r="V218" s="86">
        <v>7.6182174682617188</v>
      </c>
      <c r="W218" s="86">
        <v>7.7706108093261719</v>
      </c>
      <c r="X218" s="86">
        <v>8.1029071807861328</v>
      </c>
      <c r="Y218" s="86">
        <v>8.2640380859375</v>
      </c>
      <c r="Z218" s="86">
        <v>8.2501821517944336</v>
      </c>
      <c r="AA218" s="86">
        <v>8.4896030426025391</v>
      </c>
      <c r="AB218" s="86">
        <v>8.2924871444702148</v>
      </c>
      <c r="AC218" s="86">
        <v>7.981346607208252</v>
      </c>
      <c r="AD218" s="86">
        <v>7.7806191444396973</v>
      </c>
      <c r="AE218" s="86">
        <v>6.9151368141174316</v>
      </c>
      <c r="AF218" s="86">
        <v>5.3627500534057617</v>
      </c>
      <c r="AG218" s="86">
        <v>-1.150750994682312</v>
      </c>
      <c r="AH218" s="86">
        <v>-1.1138978004455566</v>
      </c>
      <c r="AI218" s="86">
        <v>-1.0679352283477783</v>
      </c>
      <c r="AJ218" s="86">
        <v>-0.7746085524559021</v>
      </c>
      <c r="AK218" s="86">
        <v>-0.54678279161453247</v>
      </c>
      <c r="AL218" s="86">
        <v>-0.52943700551986694</v>
      </c>
      <c r="AM218" s="86">
        <v>-0.64848917722702026</v>
      </c>
      <c r="AN218" s="86">
        <v>-0.34923785924911499</v>
      </c>
      <c r="AO218" s="86">
        <v>-0.36331343650817871</v>
      </c>
      <c r="AP218" s="86">
        <v>-0.60287529230117798</v>
      </c>
      <c r="AQ218" s="86">
        <v>-1.0097942352294922</v>
      </c>
      <c r="AR218" s="86">
        <v>-0.89999943971633911</v>
      </c>
      <c r="AS218" s="86">
        <v>-0.82916492223739624</v>
      </c>
      <c r="AT218" s="86">
        <v>-0.71224147081375122</v>
      </c>
      <c r="AU218" s="86">
        <v>-0.64481174945831299</v>
      </c>
      <c r="AV218" s="86">
        <v>-0.51989614963531494</v>
      </c>
      <c r="AW218" s="86">
        <v>-0.61237162351608276</v>
      </c>
      <c r="AX218" s="86">
        <v>-0.64508283138275146</v>
      </c>
      <c r="AY218" s="86">
        <v>-0.90712159872055054</v>
      </c>
      <c r="AZ218" s="86">
        <v>-0.93384701013565063</v>
      </c>
      <c r="BA218" s="86">
        <v>-1.3922700881958008</v>
      </c>
      <c r="BB218" s="86">
        <v>-1.390141487121582</v>
      </c>
      <c r="BC218" s="86">
        <v>-0.96053820848464966</v>
      </c>
      <c r="BD218" s="86">
        <v>-1.1227980852127075</v>
      </c>
      <c r="BE218" s="86">
        <v>-0.71233397722244263</v>
      </c>
      <c r="BF218" s="86">
        <v>-0.70131182670593262</v>
      </c>
      <c r="BG218" s="86">
        <v>-0.68125635385513306</v>
      </c>
      <c r="BH218" s="86">
        <v>-0.38160979747772217</v>
      </c>
      <c r="BI218" s="86">
        <v>-0.19439198076725006</v>
      </c>
      <c r="BJ218" s="86">
        <v>-0.16082057356834412</v>
      </c>
      <c r="BK218" s="86">
        <v>-0.28576219081878662</v>
      </c>
      <c r="BL218" s="86">
        <v>3.7945806980133057E-2</v>
      </c>
      <c r="BM218" s="86">
        <v>1.3192810583859682E-3</v>
      </c>
      <c r="BN218" s="86">
        <v>-0.27172350883483887</v>
      </c>
      <c r="BO218" s="86">
        <v>-0.63658738136291504</v>
      </c>
      <c r="BP218" s="86">
        <v>-0.48132917284965515</v>
      </c>
      <c r="BQ218" s="86">
        <v>-0.40139639377593994</v>
      </c>
      <c r="BR218" s="86">
        <v>-0.27033033967018127</v>
      </c>
      <c r="BS218" s="86">
        <v>-0.17044219374656677</v>
      </c>
      <c r="BT218" s="86">
        <v>-6.1258681118488312E-2</v>
      </c>
      <c r="BU218" s="86">
        <v>-0.15182970464229584</v>
      </c>
      <c r="BV218" s="86">
        <v>-0.20677775144577026</v>
      </c>
      <c r="BW218" s="86">
        <v>-0.44531679153442383</v>
      </c>
      <c r="BX218" s="86">
        <v>-0.48726081848144531</v>
      </c>
      <c r="BY218" s="86">
        <v>-0.88188683986663818</v>
      </c>
      <c r="BZ218" s="86">
        <v>-0.86317265033721924</v>
      </c>
      <c r="CA218" s="86">
        <v>-0.46510705351829529</v>
      </c>
      <c r="CB218" s="86">
        <v>-0.67827677726745605</v>
      </c>
      <c r="CC218" s="86">
        <v>-0.40868768095970154</v>
      </c>
      <c r="CD218" s="86">
        <v>-0.41555610299110413</v>
      </c>
      <c r="CE218" s="86">
        <v>-0.41344377398490906</v>
      </c>
      <c r="CF218" s="86">
        <v>-0.1094200536608696</v>
      </c>
      <c r="CG218" s="86">
        <v>4.9672812223434448E-2</v>
      </c>
      <c r="CH218" s="86">
        <v>9.448203444480896E-2</v>
      </c>
      <c r="CI218" s="86">
        <v>-3.4538604319095612E-2</v>
      </c>
      <c r="CJ218" s="86">
        <v>0.3061080276966095</v>
      </c>
      <c r="CK218" s="86">
        <v>0.25386279821395874</v>
      </c>
      <c r="CL218" s="86">
        <v>-4.2368799448013306E-2</v>
      </c>
      <c r="CM218" s="86">
        <v>-0.37810543179512024</v>
      </c>
      <c r="CN218" s="86">
        <v>-0.19135943055152893</v>
      </c>
      <c r="CO218" s="86">
        <v>-0.10512525588274002</v>
      </c>
      <c r="CP218" s="86">
        <v>3.5735979676246643E-2</v>
      </c>
      <c r="CQ218" s="86">
        <v>0.15810471773147583</v>
      </c>
      <c r="CR218" s="86">
        <v>0.2563922107219696</v>
      </c>
      <c r="CS218" s="86">
        <v>0.16714021563529968</v>
      </c>
      <c r="CT218" s="86">
        <v>9.679102897644043E-2</v>
      </c>
      <c r="CU218" s="86">
        <v>-0.12547220289707184</v>
      </c>
      <c r="CV218" s="86">
        <v>-0.17795661091804504</v>
      </c>
      <c r="CW218" s="86">
        <v>-0.52839696407318115</v>
      </c>
      <c r="CX218" s="86">
        <v>-0.49819561839103699</v>
      </c>
      <c r="CY218" s="86">
        <v>-0.12197293341159821</v>
      </c>
      <c r="CZ218" s="86">
        <v>-0.37040269374847412</v>
      </c>
      <c r="DA218" s="86">
        <v>-0.10504140704870224</v>
      </c>
      <c r="DB218" s="86">
        <v>-0.12980034947395325</v>
      </c>
      <c r="DC218" s="86">
        <v>-0.14563117921352386</v>
      </c>
      <c r="DD218" s="86">
        <v>0.16276967525482178</v>
      </c>
      <c r="DE218" s="86">
        <v>0.29373762011528015</v>
      </c>
      <c r="DF218" s="86">
        <v>0.34978464245796204</v>
      </c>
      <c r="DG218" s="86">
        <v>0.21668499708175659</v>
      </c>
      <c r="DH218" s="86">
        <v>0.57427024841308594</v>
      </c>
      <c r="DI218" s="86">
        <v>0.50640630722045898</v>
      </c>
      <c r="DJ218" s="86">
        <v>0.18698590993881226</v>
      </c>
      <c r="DK218" s="86">
        <v>-0.11962348967790604</v>
      </c>
      <c r="DL218" s="86">
        <v>9.861031174659729E-2</v>
      </c>
      <c r="DM218" s="86">
        <v>0.19114589691162109</v>
      </c>
      <c r="DN218" s="86">
        <v>0.34180229902267456</v>
      </c>
      <c r="DO218" s="86">
        <v>0.48665162920951843</v>
      </c>
      <c r="DP218" s="86">
        <v>0.57404309511184692</v>
      </c>
      <c r="DQ218" s="86">
        <v>0.48611012101173401</v>
      </c>
      <c r="DR218" s="86">
        <v>0.40035980939865112</v>
      </c>
      <c r="DS218" s="86">
        <v>0.19437238574028015</v>
      </c>
      <c r="DT218" s="86">
        <v>0.13134761154651642</v>
      </c>
      <c r="DU218" s="86">
        <v>-0.17490705847740173</v>
      </c>
      <c r="DV218" s="86">
        <v>-0.13321860134601593</v>
      </c>
      <c r="DW218" s="86">
        <v>0.22116117179393768</v>
      </c>
      <c r="DX218" s="86">
        <v>-6.2528617680072784E-2</v>
      </c>
      <c r="DY218" s="86">
        <v>0.33337557315826416</v>
      </c>
      <c r="DZ218" s="86">
        <v>0.282785564661026</v>
      </c>
      <c r="EA218" s="86">
        <v>0.24104766547679901</v>
      </c>
      <c r="EB218" s="86">
        <v>0.55576843023300171</v>
      </c>
      <c r="EC218" s="86">
        <v>0.64612841606140137</v>
      </c>
      <c r="ED218" s="86">
        <v>0.71840107440948486</v>
      </c>
      <c r="EE218" s="86">
        <v>0.57941198348999023</v>
      </c>
      <c r="EF218" s="86">
        <v>0.96145391464233398</v>
      </c>
      <c r="EG218" s="86">
        <v>0.87103903293609619</v>
      </c>
      <c r="EH218" s="86">
        <v>0.51813769340515137</v>
      </c>
      <c r="EI218" s="86">
        <v>0.2535834014415741</v>
      </c>
      <c r="EJ218" s="86">
        <v>0.51728057861328125</v>
      </c>
      <c r="EK218" s="86">
        <v>0.61891436576843262</v>
      </c>
      <c r="EL218" s="86">
        <v>0.78371340036392212</v>
      </c>
      <c r="EM218" s="86">
        <v>0.96102118492126465</v>
      </c>
      <c r="EN218" s="86">
        <v>1.0326805114746094</v>
      </c>
      <c r="EO218" s="86">
        <v>0.94665205478668213</v>
      </c>
      <c r="EP218" s="86">
        <v>0.83866488933563232</v>
      </c>
      <c r="EQ218" s="86">
        <v>0.65617716312408447</v>
      </c>
      <c r="ER218" s="86">
        <v>0.57793378829956055</v>
      </c>
      <c r="ES218" s="86">
        <v>0.33547621965408325</v>
      </c>
      <c r="ET218" s="86">
        <v>0.39375022053718567</v>
      </c>
      <c r="EU218" s="86">
        <v>0.71659231185913086</v>
      </c>
      <c r="EV218" s="86">
        <v>0.38199266791343689</v>
      </c>
      <c r="EW218" s="86">
        <v>70.53326416015625</v>
      </c>
      <c r="EX218" s="86">
        <v>68.492164611816406</v>
      </c>
      <c r="EY218" s="86">
        <v>65.858230590820313</v>
      </c>
      <c r="EZ218" s="86">
        <v>65.129676818847656</v>
      </c>
      <c r="FA218" s="86">
        <v>63.651676177978516</v>
      </c>
      <c r="FB218" s="86">
        <v>62.5098876953125</v>
      </c>
      <c r="FC218" s="86">
        <v>61.782627105712891</v>
      </c>
      <c r="FD218" s="86">
        <v>61.578754425048828</v>
      </c>
      <c r="FE218" s="86">
        <v>66.153114318847656</v>
      </c>
      <c r="FF218" s="86">
        <v>72.756362915039063</v>
      </c>
      <c r="FG218" s="86">
        <v>78.73651123046875</v>
      </c>
      <c r="FH218" s="86">
        <v>85.294212341308594</v>
      </c>
      <c r="FI218" s="86">
        <v>91.198860168457031</v>
      </c>
      <c r="FJ218" s="86">
        <v>95.100883483886719</v>
      </c>
      <c r="FK218" s="86">
        <v>98.920585632324219</v>
      </c>
      <c r="FL218" s="86">
        <v>100.37891387939453</v>
      </c>
      <c r="FM218" s="86">
        <v>99.391532897949219</v>
      </c>
      <c r="FN218" s="86">
        <v>98.577140808105469</v>
      </c>
      <c r="FO218" s="86">
        <v>96.029441833496094</v>
      </c>
      <c r="FP218" s="86">
        <v>93.030296325683594</v>
      </c>
      <c r="FQ218" s="86">
        <v>87.006118774414063</v>
      </c>
      <c r="FR218" s="86">
        <v>79.256546020507813</v>
      </c>
      <c r="FS218" s="86">
        <v>74.677902221679688</v>
      </c>
      <c r="FT218" s="86">
        <v>72.814506530761719</v>
      </c>
      <c r="FU218" s="86">
        <v>0.27814793586730957</v>
      </c>
      <c r="FV218" s="86">
        <v>0.40028285980224609</v>
      </c>
      <c r="FW218" s="86">
        <v>0.28181448578834534</v>
      </c>
      <c r="FX218" s="86">
        <v>411</v>
      </c>
      <c r="FY218" s="86">
        <v>1</v>
      </c>
    </row>
    <row r="219" spans="1:181" x14ac:dyDescent="0.25">
      <c r="A219" t="s">
        <v>186</v>
      </c>
      <c r="B219" t="s">
        <v>236</v>
      </c>
      <c r="C219" t="s">
        <v>2</v>
      </c>
      <c r="D219" t="s">
        <v>203</v>
      </c>
      <c r="E219" t="s">
        <v>209</v>
      </c>
      <c r="F219" t="s">
        <v>183</v>
      </c>
      <c r="G219" t="s">
        <v>1</v>
      </c>
      <c r="H219" s="86">
        <v>3696</v>
      </c>
      <c r="I219" s="86">
        <v>8.0133590698242188</v>
      </c>
      <c r="J219" s="86">
        <v>6.9569706916809082</v>
      </c>
      <c r="K219" s="86">
        <v>6.4397897720336914</v>
      </c>
      <c r="L219" s="86">
        <v>5.7393698692321777</v>
      </c>
      <c r="M219" s="86">
        <v>5.4256987571716309</v>
      </c>
      <c r="N219" s="86">
        <v>5.6354055404663086</v>
      </c>
      <c r="O219" s="86">
        <v>6.0271744728088379</v>
      </c>
      <c r="P219" s="86">
        <v>6.26043701171875</v>
      </c>
      <c r="Q219" s="86">
        <v>6.7715120315551758</v>
      </c>
      <c r="R219" s="86">
        <v>7.1896429061889648</v>
      </c>
      <c r="S219" s="86">
        <v>8.3804616928100586</v>
      </c>
      <c r="T219" s="86">
        <v>9.7111196517944336</v>
      </c>
      <c r="U219" s="86">
        <v>10.557286262512207</v>
      </c>
      <c r="V219" s="86">
        <v>11.992898941040039</v>
      </c>
      <c r="W219" s="86">
        <v>12.383073806762695</v>
      </c>
      <c r="X219" s="86">
        <v>13.785468101501465</v>
      </c>
      <c r="Y219" s="86">
        <v>14.170888900756836</v>
      </c>
      <c r="Z219" s="86">
        <v>14.773344039916992</v>
      </c>
      <c r="AA219" s="86">
        <v>14.60457706451416</v>
      </c>
      <c r="AB219" s="86">
        <v>13.73108959197998</v>
      </c>
      <c r="AC219" s="86">
        <v>13.009626388549805</v>
      </c>
      <c r="AD219" s="86">
        <v>12.394055366516113</v>
      </c>
      <c r="AE219" s="86">
        <v>11.143174171447754</v>
      </c>
      <c r="AF219" s="86">
        <v>9.4993753433227539</v>
      </c>
      <c r="AG219" s="86">
        <v>-2.3023421764373779</v>
      </c>
      <c r="AH219" s="86">
        <v>-2.3744676113128662</v>
      </c>
      <c r="AI219" s="86">
        <v>-2.258765697479248</v>
      </c>
      <c r="AJ219" s="86">
        <v>-2.4197850227355957</v>
      </c>
      <c r="AK219" s="86">
        <v>-2.6306028366088867</v>
      </c>
      <c r="AL219" s="86">
        <v>-2.301149845123291</v>
      </c>
      <c r="AM219" s="86">
        <v>-2.0715041160583496</v>
      </c>
      <c r="AN219" s="86">
        <v>-2.0974407196044922</v>
      </c>
      <c r="AO219" s="86">
        <v>-1.3842569589614868</v>
      </c>
      <c r="AP219" s="86">
        <v>-1.2006089687347412</v>
      </c>
      <c r="AQ219" s="86">
        <v>-1.0064198970794678</v>
      </c>
      <c r="AR219" s="86">
        <v>-1.0512726306915283</v>
      </c>
      <c r="AS219" s="86">
        <v>-1.6650447845458984</v>
      </c>
      <c r="AT219" s="86">
        <v>-1.0320749282836914</v>
      </c>
      <c r="AU219" s="86">
        <v>-1.1769944429397583</v>
      </c>
      <c r="AV219" s="86">
        <v>-0.48187181353569031</v>
      </c>
      <c r="AW219" s="86">
        <v>-0.35653474926948547</v>
      </c>
      <c r="AX219" s="86">
        <v>-0.14026330411434174</v>
      </c>
      <c r="AY219" s="86">
        <v>-9.7643539309501648E-2</v>
      </c>
      <c r="AZ219" s="86">
        <v>-0.16101083159446716</v>
      </c>
      <c r="BA219" s="86">
        <v>-1.1666293144226074</v>
      </c>
      <c r="BB219" s="86">
        <v>-1.939181923866272</v>
      </c>
      <c r="BC219" s="86">
        <v>-1.9464324712753296</v>
      </c>
      <c r="BD219" s="86">
        <v>-2.1499061584472656</v>
      </c>
      <c r="BE219" s="86">
        <v>-1.5137679576873779</v>
      </c>
      <c r="BF219" s="86">
        <v>-1.6250647306442261</v>
      </c>
      <c r="BG219" s="86">
        <v>-1.5022071599960327</v>
      </c>
      <c r="BH219" s="86">
        <v>-1.6995854377746582</v>
      </c>
      <c r="BI219" s="86">
        <v>-1.8974004983901978</v>
      </c>
      <c r="BJ219" s="86">
        <v>-1.5973676443099976</v>
      </c>
      <c r="BK219" s="86">
        <v>-1.36525559425354</v>
      </c>
      <c r="BL219" s="86">
        <v>-1.3855118751525879</v>
      </c>
      <c r="BM219" s="86">
        <v>-0.83798402547836304</v>
      </c>
      <c r="BN219" s="86">
        <v>-0.64780658483505249</v>
      </c>
      <c r="BO219" s="86">
        <v>-0.38443368673324585</v>
      </c>
      <c r="BP219" s="86">
        <v>-0.34503737092018127</v>
      </c>
      <c r="BQ219" s="86">
        <v>-0.93046587705612183</v>
      </c>
      <c r="BR219" s="86">
        <v>-0.25296512246131897</v>
      </c>
      <c r="BS219" s="86">
        <v>-0.41849324107170105</v>
      </c>
      <c r="BT219" s="86">
        <v>0.2359999418258667</v>
      </c>
      <c r="BU219" s="86">
        <v>0.30673009157180786</v>
      </c>
      <c r="BV219" s="86">
        <v>0.53485888242721558</v>
      </c>
      <c r="BW219" s="86">
        <v>0.54308688640594482</v>
      </c>
      <c r="BX219" s="86">
        <v>0.490255206823349</v>
      </c>
      <c r="BY219" s="86">
        <v>-0.36348545551300049</v>
      </c>
      <c r="BZ219" s="86">
        <v>-1.0698202848434448</v>
      </c>
      <c r="CA219" s="86">
        <v>-1.1002111434936523</v>
      </c>
      <c r="CB219" s="86">
        <v>-1.3628578186035156</v>
      </c>
      <c r="CC219" s="86">
        <v>-0.96760380268096924</v>
      </c>
      <c r="CD219" s="86">
        <v>-1.1060305833816528</v>
      </c>
      <c r="CE219" s="86">
        <v>-0.97821700572967529</v>
      </c>
      <c r="CF219" s="86">
        <v>-1.2007774114608765</v>
      </c>
      <c r="CG219" s="86">
        <v>-1.3895866870880127</v>
      </c>
      <c r="CH219" s="86">
        <v>-1.1099302768707275</v>
      </c>
      <c r="CI219" s="86">
        <v>-0.87610995769500732</v>
      </c>
      <c r="CJ219" s="86">
        <v>-0.89243215322494507</v>
      </c>
      <c r="CK219" s="86">
        <v>-0.45963704586029053</v>
      </c>
      <c r="CL219" s="86">
        <v>-0.26493731141090393</v>
      </c>
      <c r="CM219" s="86">
        <v>4.635203629732132E-2</v>
      </c>
      <c r="CN219" s="86">
        <v>0.14409896731376648</v>
      </c>
      <c r="CO219" s="86">
        <v>-0.42169874906539917</v>
      </c>
      <c r="CP219" s="86">
        <v>0.28664401173591614</v>
      </c>
      <c r="CQ219" s="86">
        <v>0.10684243589639664</v>
      </c>
      <c r="CR219" s="86">
        <v>0.7331957221031189</v>
      </c>
      <c r="CS219" s="86">
        <v>0.7661052942276001</v>
      </c>
      <c r="CT219" s="86">
        <v>1.0024464130401611</v>
      </c>
      <c r="CU219" s="86">
        <v>0.98685485124588013</v>
      </c>
      <c r="CV219" s="86">
        <v>0.94132006168365479</v>
      </c>
      <c r="CW219" s="86">
        <v>0.19276949763298035</v>
      </c>
      <c r="CX219" s="86">
        <v>-0.46770307421684265</v>
      </c>
      <c r="CY219" s="86">
        <v>-0.51412081718444824</v>
      </c>
      <c r="CZ219" s="86">
        <v>-0.81775063276290894</v>
      </c>
      <c r="DA219" s="86">
        <v>-0.42143970727920532</v>
      </c>
      <c r="DB219" s="86">
        <v>-0.58699643611907959</v>
      </c>
      <c r="DC219" s="86">
        <v>-0.45422688126564026</v>
      </c>
      <c r="DD219" s="86">
        <v>-0.70196932554244995</v>
      </c>
      <c r="DE219" s="86">
        <v>-0.88177287578582764</v>
      </c>
      <c r="DF219" s="86">
        <v>-0.62249284982681274</v>
      </c>
      <c r="DG219" s="86">
        <v>-0.386964350938797</v>
      </c>
      <c r="DH219" s="86">
        <v>-0.39935237169265747</v>
      </c>
      <c r="DI219" s="86">
        <v>-8.1290088593959808E-2</v>
      </c>
      <c r="DJ219" s="86">
        <v>0.11793196946382523</v>
      </c>
      <c r="DK219" s="86">
        <v>0.47713774442672729</v>
      </c>
      <c r="DL219" s="86">
        <v>0.63323533535003662</v>
      </c>
      <c r="DM219" s="86">
        <v>8.7068386375904083E-2</v>
      </c>
      <c r="DN219" s="86">
        <v>0.82625311613082886</v>
      </c>
      <c r="DO219" s="86">
        <v>0.63217812776565552</v>
      </c>
      <c r="DP219" s="86">
        <v>1.2303915023803711</v>
      </c>
      <c r="DQ219" s="86">
        <v>1.2254805564880371</v>
      </c>
      <c r="DR219" s="86">
        <v>1.4700340032577515</v>
      </c>
      <c r="DS219" s="86">
        <v>1.4306228160858154</v>
      </c>
      <c r="DT219" s="86">
        <v>1.3923848867416382</v>
      </c>
      <c r="DU219" s="86">
        <v>0.74902445077896118</v>
      </c>
      <c r="DV219" s="86">
        <v>0.13441415131092072</v>
      </c>
      <c r="DW219" s="86">
        <v>7.1969501674175262E-2</v>
      </c>
      <c r="DX219" s="86">
        <v>-0.27264341711997986</v>
      </c>
      <c r="DY219" s="86">
        <v>0.36713454127311707</v>
      </c>
      <c r="DZ219" s="86">
        <v>0.16240641474723816</v>
      </c>
      <c r="EA219" s="86">
        <v>0.30233162641525269</v>
      </c>
      <c r="EB219" s="86">
        <v>1.8230317160487175E-2</v>
      </c>
      <c r="EC219" s="86">
        <v>-0.14857044816017151</v>
      </c>
      <c r="ED219" s="86">
        <v>8.128935843706131E-2</v>
      </c>
      <c r="EE219" s="86">
        <v>0.31928423047065735</v>
      </c>
      <c r="EF219" s="86">
        <v>0.31257650256156921</v>
      </c>
      <c r="EG219" s="86">
        <v>0.46498283743858337</v>
      </c>
      <c r="EH219" s="86">
        <v>0.67073440551757813</v>
      </c>
      <c r="EI219" s="86">
        <v>1.0991239547729492</v>
      </c>
      <c r="EJ219" s="86">
        <v>1.3394705057144165</v>
      </c>
      <c r="EK219" s="86">
        <v>0.82164734601974487</v>
      </c>
      <c r="EL219" s="86">
        <v>1.6053630113601685</v>
      </c>
      <c r="EM219" s="86">
        <v>1.3906793594360352</v>
      </c>
      <c r="EN219" s="86">
        <v>1.9482632875442505</v>
      </c>
      <c r="EO219" s="86">
        <v>1.8887453079223633</v>
      </c>
      <c r="EP219" s="86">
        <v>2.1451561450958252</v>
      </c>
      <c r="EQ219" s="86">
        <v>2.0713531970977783</v>
      </c>
      <c r="ER219" s="86">
        <v>2.0436508655548096</v>
      </c>
      <c r="ES219" s="86">
        <v>1.5521682500839233</v>
      </c>
      <c r="ET219" s="86">
        <v>1.0037758350372314</v>
      </c>
      <c r="EU219" s="86">
        <v>0.91819083690643311</v>
      </c>
      <c r="EV219" s="86">
        <v>0.5144047737121582</v>
      </c>
      <c r="EW219" s="86">
        <v>80.348258972167969</v>
      </c>
      <c r="EX219" s="86">
        <v>77.212715148925781</v>
      </c>
      <c r="EY219" s="86">
        <v>75.923194885253906</v>
      </c>
      <c r="EZ219" s="86">
        <v>74.6407470703125</v>
      </c>
      <c r="FA219" s="86">
        <v>73.276679992675781</v>
      </c>
      <c r="FB219" s="86">
        <v>72.03302001953125</v>
      </c>
      <c r="FC219" s="86">
        <v>71.131828308105469</v>
      </c>
      <c r="FD219" s="86">
        <v>70.845054626464844</v>
      </c>
      <c r="FE219" s="86">
        <v>75.14154052734375</v>
      </c>
      <c r="FF219" s="86">
        <v>80.540191650390625</v>
      </c>
      <c r="FG219" s="86">
        <v>85.209327697753906</v>
      </c>
      <c r="FH219" s="86">
        <v>89.966087341308594</v>
      </c>
      <c r="FI219" s="86">
        <v>94.381599426269531</v>
      </c>
      <c r="FJ219" s="86">
        <v>97.590866088867188</v>
      </c>
      <c r="FK219" s="86">
        <v>100.26484680175781</v>
      </c>
      <c r="FL219" s="86">
        <v>101.78755950927734</v>
      </c>
      <c r="FM219" s="86">
        <v>103.11572265625</v>
      </c>
      <c r="FN219" s="86">
        <v>103.10344696044922</v>
      </c>
      <c r="FO219" s="86">
        <v>101.91268157958984</v>
      </c>
      <c r="FP219" s="86">
        <v>99.353744506835938</v>
      </c>
      <c r="FQ219" s="86">
        <v>95.055992126464844</v>
      </c>
      <c r="FR219" s="86">
        <v>89.8184814453125</v>
      </c>
      <c r="FS219" s="86">
        <v>85.6883544921875</v>
      </c>
      <c r="FT219" s="86">
        <v>83.227851867675781</v>
      </c>
      <c r="FU219" s="86">
        <v>0.49590647220611572</v>
      </c>
      <c r="FV219" s="86">
        <v>0.57509928941726685</v>
      </c>
      <c r="FW219" s="86">
        <v>0.53368419408798218</v>
      </c>
      <c r="FX219" s="86">
        <v>306</v>
      </c>
      <c r="FY219" s="86">
        <v>1</v>
      </c>
    </row>
    <row r="220" spans="1:181" x14ac:dyDescent="0.25">
      <c r="A220" t="s">
        <v>186</v>
      </c>
      <c r="B220" t="s">
        <v>236</v>
      </c>
      <c r="C220" t="s">
        <v>2</v>
      </c>
      <c r="D220" t="s">
        <v>203</v>
      </c>
      <c r="E220" t="s">
        <v>209</v>
      </c>
      <c r="F220" t="s">
        <v>184</v>
      </c>
      <c r="G220" t="s">
        <v>1</v>
      </c>
      <c r="H220" s="86">
        <v>2533</v>
      </c>
      <c r="I220" s="86">
        <v>5.6461930274963379</v>
      </c>
      <c r="J220" s="86">
        <v>5.3138117790222168</v>
      </c>
      <c r="K220" s="86">
        <v>4.8513479232788086</v>
      </c>
      <c r="L220" s="86">
        <v>4.7639193534851074</v>
      </c>
      <c r="M220" s="86">
        <v>4.807335376739502</v>
      </c>
      <c r="N220" s="86">
        <v>4.6702761650085449</v>
      </c>
      <c r="O220" s="86">
        <v>5.1816325187683105</v>
      </c>
      <c r="P220" s="86">
        <v>5.5480961799621582</v>
      </c>
      <c r="Q220" s="86">
        <v>5.9355945587158203</v>
      </c>
      <c r="R220" s="86">
        <v>6.4592790603637695</v>
      </c>
      <c r="S220" s="86">
        <v>7.7627749443054199</v>
      </c>
      <c r="T220" s="86">
        <v>8.6298694610595703</v>
      </c>
      <c r="U220" s="86">
        <v>9.2577295303344727</v>
      </c>
      <c r="V220" s="86">
        <v>10.042160987854004</v>
      </c>
      <c r="W220" s="86">
        <v>10.870584487915039</v>
      </c>
      <c r="X220" s="86">
        <v>11.510454177856445</v>
      </c>
      <c r="Y220" s="86">
        <v>11.973171234130859</v>
      </c>
      <c r="Z220" s="86">
        <v>12.109047889709473</v>
      </c>
      <c r="AA220" s="86">
        <v>11.657252311706543</v>
      </c>
      <c r="AB220" s="86">
        <v>11.05012035369873</v>
      </c>
      <c r="AC220" s="86">
        <v>11.00938892364502</v>
      </c>
      <c r="AD220" s="86">
        <v>10.705458641052246</v>
      </c>
      <c r="AE220" s="86">
        <v>8.8498048782348633</v>
      </c>
      <c r="AF220" s="86">
        <v>7.5384283065795898</v>
      </c>
      <c r="AG220" s="86">
        <v>-1.0496240854263306</v>
      </c>
      <c r="AH220" s="86">
        <v>-0.58500319719314575</v>
      </c>
      <c r="AI220" s="86">
        <v>-0.48939242959022522</v>
      </c>
      <c r="AJ220" s="86">
        <v>-0.53036820888519287</v>
      </c>
      <c r="AK220" s="86">
        <v>-0.39892730116844177</v>
      </c>
      <c r="AL220" s="86">
        <v>-0.4997144341468811</v>
      </c>
      <c r="AM220" s="86">
        <v>-0.32764372229576111</v>
      </c>
      <c r="AN220" s="86">
        <v>-0.70667630434036255</v>
      </c>
      <c r="AO220" s="86">
        <v>-0.98176449537277222</v>
      </c>
      <c r="AP220" s="86">
        <v>-0.81455481052398682</v>
      </c>
      <c r="AQ220" s="86">
        <v>-0.25148674845695496</v>
      </c>
      <c r="AR220" s="86">
        <v>-0.51610022783279419</v>
      </c>
      <c r="AS220" s="86">
        <v>-0.56661778688430786</v>
      </c>
      <c r="AT220" s="86">
        <v>-0.30410990118980408</v>
      </c>
      <c r="AU220" s="86">
        <v>-0.4285828173160553</v>
      </c>
      <c r="AV220" s="86">
        <v>-0.14018082618713379</v>
      </c>
      <c r="AW220" s="86">
        <v>-0.31192222237586975</v>
      </c>
      <c r="AX220" s="86">
        <v>-0.38304206728935242</v>
      </c>
      <c r="AY220" s="86">
        <v>-0.51397204399108887</v>
      </c>
      <c r="AZ220" s="86">
        <v>-0.22336699068546295</v>
      </c>
      <c r="BA220" s="86">
        <v>-1.2883604504168034E-2</v>
      </c>
      <c r="BB220" s="86">
        <v>-0.30305176973342896</v>
      </c>
      <c r="BC220" s="86">
        <v>-1.0080509185791016</v>
      </c>
      <c r="BD220" s="86">
        <v>-0.87179869413375854</v>
      </c>
      <c r="BE220" s="86">
        <v>-0.59042388200759888</v>
      </c>
      <c r="BF220" s="86">
        <v>-0.17592069506645203</v>
      </c>
      <c r="BG220" s="86">
        <v>-0.1024622917175293</v>
      </c>
      <c r="BH220" s="86">
        <v>-0.1106802374124527</v>
      </c>
      <c r="BI220" s="86">
        <v>-1.2722911313176155E-2</v>
      </c>
      <c r="BJ220" s="86">
        <v>-0.11389966309070587</v>
      </c>
      <c r="BK220" s="86">
        <v>5.0355695188045502E-2</v>
      </c>
      <c r="BL220" s="86">
        <v>-0.27435877919197083</v>
      </c>
      <c r="BM220" s="86">
        <v>-0.5430482029914856</v>
      </c>
      <c r="BN220" s="86">
        <v>-0.28656744956970215</v>
      </c>
      <c r="BO220" s="86">
        <v>0.30483657121658325</v>
      </c>
      <c r="BP220" s="86">
        <v>5.9060610830783844E-2</v>
      </c>
      <c r="BQ220" s="86">
        <v>2.1967915818095207E-2</v>
      </c>
      <c r="BR220" s="86">
        <v>0.26474311947822571</v>
      </c>
      <c r="BS220" s="86">
        <v>0.16204683482646942</v>
      </c>
      <c r="BT220" s="86">
        <v>0.4850170910358429</v>
      </c>
      <c r="BU220" s="86">
        <v>0.35374554991722107</v>
      </c>
      <c r="BV220" s="86">
        <v>0.26401081681251526</v>
      </c>
      <c r="BW220" s="86">
        <v>0.12911394238471985</v>
      </c>
      <c r="BX220" s="86">
        <v>0.34456312656402588</v>
      </c>
      <c r="BY220" s="86">
        <v>0.58471477031707764</v>
      </c>
      <c r="BZ220" s="86">
        <v>0.2973257303237915</v>
      </c>
      <c r="CA220" s="86">
        <v>-0.45750513672828674</v>
      </c>
      <c r="CB220" s="86">
        <v>-0.32582712173461914</v>
      </c>
      <c r="CC220" s="86">
        <v>-0.27238330245018005</v>
      </c>
      <c r="CD220" s="86">
        <v>0.10740857571363449</v>
      </c>
      <c r="CE220" s="86">
        <v>0.16552434861660004</v>
      </c>
      <c r="CF220" s="86">
        <v>0.17999438941478729</v>
      </c>
      <c r="CG220" s="86">
        <v>0.25476107001304626</v>
      </c>
      <c r="CH220" s="86">
        <v>0.15331447124481201</v>
      </c>
      <c r="CI220" s="86">
        <v>0.31215694546699524</v>
      </c>
      <c r="CJ220" s="86">
        <v>2.5063028559088707E-2</v>
      </c>
      <c r="CK220" s="86">
        <v>-0.23919467628002167</v>
      </c>
      <c r="CL220" s="86">
        <v>7.9114988446235657E-2</v>
      </c>
      <c r="CM220" s="86">
        <v>0.69014441967010498</v>
      </c>
      <c r="CN220" s="86">
        <v>0.45741525292396545</v>
      </c>
      <c r="CO220" s="86">
        <v>0.42962059378623962</v>
      </c>
      <c r="CP220" s="86">
        <v>0.6587289571762085</v>
      </c>
      <c r="CQ220" s="86">
        <v>0.57111513614654541</v>
      </c>
      <c r="CR220" s="86">
        <v>0.91802728176116943</v>
      </c>
      <c r="CS220" s="86">
        <v>0.81478500366210938</v>
      </c>
      <c r="CT220" s="86">
        <v>0.71215766668319702</v>
      </c>
      <c r="CU220" s="86">
        <v>0.57451331615447998</v>
      </c>
      <c r="CV220" s="86">
        <v>0.73790979385375977</v>
      </c>
      <c r="CW220" s="86">
        <v>0.99860960245132446</v>
      </c>
      <c r="CX220" s="86">
        <v>0.71314537525177002</v>
      </c>
      <c r="CY220" s="86">
        <v>-7.6198801398277283E-2</v>
      </c>
      <c r="CZ220" s="86">
        <v>5.2311129868030548E-2</v>
      </c>
      <c r="DA220" s="86">
        <v>4.5657303184270859E-2</v>
      </c>
      <c r="DB220" s="86">
        <v>0.3907378613948822</v>
      </c>
      <c r="DC220" s="86">
        <v>0.43351098895072937</v>
      </c>
      <c r="DD220" s="86">
        <v>0.47066900134086609</v>
      </c>
      <c r="DE220" s="86">
        <v>0.52224504947662354</v>
      </c>
      <c r="DF220" s="86">
        <v>0.42052862048149109</v>
      </c>
      <c r="DG220" s="86">
        <v>0.57395821809768677</v>
      </c>
      <c r="DH220" s="86">
        <v>0.32448482513427734</v>
      </c>
      <c r="DI220" s="86">
        <v>6.4658865332603455E-2</v>
      </c>
      <c r="DJ220" s="86">
        <v>0.44479742646217346</v>
      </c>
      <c r="DK220" s="86">
        <v>1.0754522085189819</v>
      </c>
      <c r="DL220" s="86">
        <v>0.85576987266540527</v>
      </c>
      <c r="DM220" s="86">
        <v>0.83727329969406128</v>
      </c>
      <c r="DN220" s="86">
        <v>1.0527148246765137</v>
      </c>
      <c r="DO220" s="86">
        <v>0.98018342256546021</v>
      </c>
      <c r="DP220" s="86">
        <v>1.3510375022888184</v>
      </c>
      <c r="DQ220" s="86">
        <v>1.2758244276046753</v>
      </c>
      <c r="DR220" s="86">
        <v>1.1603045463562012</v>
      </c>
      <c r="DS220" s="86">
        <v>1.0199127197265625</v>
      </c>
      <c r="DT220" s="86">
        <v>1.1312564611434937</v>
      </c>
      <c r="DU220" s="86">
        <v>1.4125044345855713</v>
      </c>
      <c r="DV220" s="86">
        <v>1.1289650201797485</v>
      </c>
      <c r="DW220" s="86">
        <v>0.30510753393173218</v>
      </c>
      <c r="DX220" s="86">
        <v>0.43044936656951904</v>
      </c>
      <c r="DY220" s="86">
        <v>0.50485742092132568</v>
      </c>
      <c r="DZ220" s="86">
        <v>0.79982030391693115</v>
      </c>
      <c r="EA220" s="86">
        <v>0.82044112682342529</v>
      </c>
      <c r="EB220" s="86">
        <v>0.89035701751708984</v>
      </c>
      <c r="EC220" s="86">
        <v>0.90844941139221191</v>
      </c>
      <c r="ED220" s="86">
        <v>0.80634337663650513</v>
      </c>
      <c r="EE220" s="86">
        <v>0.95195764303207397</v>
      </c>
      <c r="EF220" s="86">
        <v>0.75680232048034668</v>
      </c>
      <c r="EG220" s="86">
        <v>0.50337511301040649</v>
      </c>
      <c r="EH220" s="86">
        <v>0.97278475761413574</v>
      </c>
      <c r="EI220" s="86">
        <v>1.6317756175994873</v>
      </c>
      <c r="EJ220" s="86">
        <v>1.4309307336807251</v>
      </c>
      <c r="EK220" s="86">
        <v>1.4258589744567871</v>
      </c>
      <c r="EL220" s="86">
        <v>1.6215678453445435</v>
      </c>
      <c r="EM220" s="86">
        <v>1.5708130598068237</v>
      </c>
      <c r="EN220" s="86">
        <v>1.9762353897094727</v>
      </c>
      <c r="EO220" s="86">
        <v>1.9414921998977661</v>
      </c>
      <c r="EP220" s="86">
        <v>1.8073574304580688</v>
      </c>
      <c r="EQ220" s="86">
        <v>1.6629986763000488</v>
      </c>
      <c r="ER220" s="86">
        <v>1.6991865634918213</v>
      </c>
      <c r="ES220" s="86">
        <v>2.0101027488708496</v>
      </c>
      <c r="ET220" s="86">
        <v>1.7293424606323242</v>
      </c>
      <c r="EU220" s="86">
        <v>0.85565334558486938</v>
      </c>
      <c r="EV220" s="86">
        <v>0.97642093896865845</v>
      </c>
      <c r="EW220" s="86">
        <v>78.587310791015625</v>
      </c>
      <c r="EX220" s="86">
        <v>74.329879760742188</v>
      </c>
      <c r="EY220" s="86">
        <v>73.578445434570313</v>
      </c>
      <c r="EZ220" s="86">
        <v>73.330703735351563</v>
      </c>
      <c r="FA220" s="86">
        <v>72.371864318847656</v>
      </c>
      <c r="FB220" s="86">
        <v>71.833892822265625</v>
      </c>
      <c r="FC220" s="86">
        <v>71.532905578613281</v>
      </c>
      <c r="FD220" s="86">
        <v>71.320320129394531</v>
      </c>
      <c r="FE220" s="86">
        <v>75.597908020019531</v>
      </c>
      <c r="FF220" s="86">
        <v>81.214508056640625</v>
      </c>
      <c r="FG220" s="86">
        <v>86.584877014160156</v>
      </c>
      <c r="FH220" s="86">
        <v>90.590873718261719</v>
      </c>
      <c r="FI220" s="86">
        <v>93.775276184082031</v>
      </c>
      <c r="FJ220" s="86">
        <v>95.96087646484375</v>
      </c>
      <c r="FK220" s="86">
        <v>98.536293029785156</v>
      </c>
      <c r="FL220" s="86">
        <v>99.82489013671875</v>
      </c>
      <c r="FM220" s="86">
        <v>101.80217742919922</v>
      </c>
      <c r="FN220" s="86">
        <v>102.13320922851563</v>
      </c>
      <c r="FO220" s="86">
        <v>102.49022674560547</v>
      </c>
      <c r="FP220" s="86">
        <v>98.306312561035156</v>
      </c>
      <c r="FQ220" s="86">
        <v>92.346504211425781</v>
      </c>
      <c r="FR220" s="86">
        <v>86.326919555664063</v>
      </c>
      <c r="FS220" s="86">
        <v>81.883956909179688</v>
      </c>
      <c r="FT220" s="86">
        <v>79.178604125976563</v>
      </c>
      <c r="FU220" s="86">
        <v>0.32388627529144287</v>
      </c>
      <c r="FV220" s="86">
        <v>0.52725023031234741</v>
      </c>
      <c r="FW220" s="86">
        <v>0.3102547824382782</v>
      </c>
      <c r="FX220" s="86">
        <v>273</v>
      </c>
      <c r="FY220" s="86">
        <v>1</v>
      </c>
    </row>
    <row r="221" spans="1:181" x14ac:dyDescent="0.25">
      <c r="A221" t="s">
        <v>186</v>
      </c>
      <c r="B221" t="s">
        <v>236</v>
      </c>
      <c r="C221" t="s">
        <v>2</v>
      </c>
      <c r="D221" t="s">
        <v>203</v>
      </c>
      <c r="E221" t="s">
        <v>209</v>
      </c>
      <c r="F221" t="s">
        <v>185</v>
      </c>
      <c r="G221" t="s">
        <v>1</v>
      </c>
      <c r="H221" s="86">
        <v>1048</v>
      </c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  <c r="BK221" s="86"/>
      <c r="BL221" s="86"/>
      <c r="BM221" s="86"/>
      <c r="BN221" s="86"/>
      <c r="BO221" s="86"/>
      <c r="BP221" s="86"/>
      <c r="BQ221" s="86"/>
      <c r="BR221" s="86"/>
      <c r="BS221" s="86"/>
      <c r="BT221" s="86"/>
      <c r="BU221" s="86"/>
      <c r="BV221" s="86"/>
      <c r="BW221" s="86"/>
      <c r="BX221" s="86"/>
      <c r="BY221" s="86"/>
      <c r="BZ221" s="86"/>
      <c r="CA221" s="86"/>
      <c r="CB221" s="86"/>
      <c r="CC221" s="86"/>
      <c r="CD221" s="86"/>
      <c r="CE221" s="86"/>
      <c r="CF221" s="86"/>
      <c r="CG221" s="86"/>
      <c r="CH221" s="86"/>
      <c r="CI221" s="86"/>
      <c r="CJ221" s="86"/>
      <c r="CK221" s="86"/>
      <c r="CL221" s="86"/>
      <c r="CM221" s="86"/>
      <c r="CN221" s="86"/>
      <c r="CO221" s="86"/>
      <c r="CP221" s="86"/>
      <c r="CQ221" s="86"/>
      <c r="CR221" s="86"/>
      <c r="CS221" s="86"/>
      <c r="CT221" s="86"/>
      <c r="CU221" s="86"/>
      <c r="CV221" s="86"/>
      <c r="CW221" s="86"/>
      <c r="CX221" s="86"/>
      <c r="CY221" s="86"/>
      <c r="CZ221" s="86"/>
      <c r="DA221" s="86"/>
      <c r="DB221" s="86"/>
      <c r="DC221" s="86"/>
      <c r="DD221" s="86"/>
      <c r="DE221" s="86"/>
      <c r="DF221" s="86"/>
      <c r="DG221" s="86"/>
      <c r="DH221" s="86"/>
      <c r="DI221" s="86"/>
      <c r="DJ221" s="86"/>
      <c r="DK221" s="86"/>
      <c r="DL221" s="86"/>
      <c r="DM221" s="86"/>
      <c r="DN221" s="86"/>
      <c r="DO221" s="86"/>
      <c r="DP221" s="86"/>
      <c r="DQ221" s="86"/>
      <c r="DR221" s="86"/>
      <c r="DS221" s="86"/>
      <c r="DT221" s="86"/>
      <c r="DU221" s="86"/>
      <c r="DV221" s="86"/>
      <c r="DW221" s="86"/>
      <c r="DX221" s="86"/>
      <c r="DY221" s="86"/>
      <c r="DZ221" s="86"/>
      <c r="EA221" s="86"/>
      <c r="EB221" s="86"/>
      <c r="EC221" s="86"/>
      <c r="ED221" s="86"/>
      <c r="EE221" s="86"/>
      <c r="EF221" s="86"/>
      <c r="EG221" s="86"/>
      <c r="EH221" s="86"/>
      <c r="EI221" s="86"/>
      <c r="EJ221" s="86"/>
      <c r="EK221" s="86"/>
      <c r="EL221" s="86"/>
      <c r="EM221" s="86"/>
      <c r="EN221" s="86"/>
      <c r="EO221" s="86"/>
      <c r="EP221" s="86"/>
      <c r="EQ221" s="86"/>
      <c r="ER221" s="86"/>
      <c r="ES221" s="86"/>
      <c r="ET221" s="86"/>
      <c r="EU221" s="86"/>
      <c r="EV221" s="86"/>
      <c r="EW221" s="86"/>
      <c r="EX221" s="86"/>
      <c r="EY221" s="86"/>
      <c r="EZ221" s="86"/>
      <c r="FA221" s="86"/>
      <c r="FB221" s="86"/>
      <c r="FC221" s="86"/>
      <c r="FD221" s="86"/>
      <c r="FE221" s="86"/>
      <c r="FF221" s="86"/>
      <c r="FG221" s="86"/>
      <c r="FH221" s="86"/>
      <c r="FI221" s="86"/>
      <c r="FJ221" s="86"/>
      <c r="FK221" s="86"/>
      <c r="FL221" s="86"/>
      <c r="FM221" s="86"/>
      <c r="FN221" s="86"/>
      <c r="FO221" s="86"/>
      <c r="FP221" s="86"/>
      <c r="FQ221" s="86"/>
      <c r="FR221" s="86"/>
      <c r="FS221" s="86"/>
      <c r="FT221" s="86"/>
      <c r="FU221" s="86"/>
      <c r="FV221" s="86"/>
      <c r="FW221" s="86"/>
      <c r="FX221" s="86">
        <v>96</v>
      </c>
      <c r="FY221" s="86">
        <v>0</v>
      </c>
    </row>
    <row r="222" spans="1:181" x14ac:dyDescent="0.25">
      <c r="A222" t="s">
        <v>186</v>
      </c>
      <c r="B222" t="s">
        <v>236</v>
      </c>
      <c r="C222" t="s">
        <v>2</v>
      </c>
      <c r="D222" t="s">
        <v>203</v>
      </c>
      <c r="E222" t="s">
        <v>210</v>
      </c>
      <c r="F222" t="s">
        <v>1</v>
      </c>
      <c r="G222" t="s">
        <v>198</v>
      </c>
      <c r="H222" s="86">
        <v>25438</v>
      </c>
      <c r="I222" s="86">
        <v>39.868442535400391</v>
      </c>
      <c r="J222" s="86">
        <v>35.901363372802734</v>
      </c>
      <c r="K222" s="86">
        <v>33.785358428955078</v>
      </c>
      <c r="L222" s="86">
        <v>32.545852661132813</v>
      </c>
      <c r="M222" s="86">
        <v>32.203273773193359</v>
      </c>
      <c r="N222" s="86">
        <v>32.891750335693359</v>
      </c>
      <c r="O222" s="86">
        <v>36.162139892578125</v>
      </c>
      <c r="P222" s="86">
        <v>39.256332397460938</v>
      </c>
      <c r="Q222" s="86">
        <v>39.082500457763672</v>
      </c>
      <c r="R222" s="86">
        <v>41.017986297607422</v>
      </c>
      <c r="S222" s="86">
        <v>45.535007476806641</v>
      </c>
      <c r="T222" s="86">
        <v>48.991180419921875</v>
      </c>
      <c r="U222" s="86">
        <v>51.894603729248047</v>
      </c>
      <c r="V222" s="86">
        <v>57.285190582275391</v>
      </c>
      <c r="W222" s="86">
        <v>62.316822052001953</v>
      </c>
      <c r="X222" s="86">
        <v>67.379150390625</v>
      </c>
      <c r="Y222" s="86">
        <v>70.176734924316406</v>
      </c>
      <c r="Z222" s="86">
        <v>72.183479309082031</v>
      </c>
      <c r="AA222" s="86">
        <v>70.880043029785156</v>
      </c>
      <c r="AB222" s="86">
        <v>70.371376037597656</v>
      </c>
      <c r="AC222" s="86">
        <v>69.107589721679688</v>
      </c>
      <c r="AD222" s="86">
        <v>64.588119506835938</v>
      </c>
      <c r="AE222" s="86">
        <v>56.538742065429688</v>
      </c>
      <c r="AF222" s="86">
        <v>48.39306640625</v>
      </c>
      <c r="AG222" s="86">
        <v>-5.0489773750305176</v>
      </c>
      <c r="AH222" s="86">
        <v>-5.2893767356872559</v>
      </c>
      <c r="AI222" s="86">
        <v>-4.3098282814025879</v>
      </c>
      <c r="AJ222" s="86">
        <v>-3.3986721038818359</v>
      </c>
      <c r="AK222" s="86">
        <v>-3.0594308376312256</v>
      </c>
      <c r="AL222" s="86">
        <v>-3.0443096160888672</v>
      </c>
      <c r="AM222" s="86">
        <v>-3.1641819477081299</v>
      </c>
      <c r="AN222" s="86">
        <v>-3.318248987197876</v>
      </c>
      <c r="AO222" s="86">
        <v>-4.4708867073059082</v>
      </c>
      <c r="AP222" s="86">
        <v>-2.7305281162261963</v>
      </c>
      <c r="AQ222" s="86">
        <v>-1.466974139213562</v>
      </c>
      <c r="AR222" s="86">
        <v>-1.9158173799514771</v>
      </c>
      <c r="AS222" s="86">
        <v>-3.3582527637481689</v>
      </c>
      <c r="AT222" s="86">
        <v>-2.3296468257904053</v>
      </c>
      <c r="AU222" s="86">
        <v>-2.7047173976898193</v>
      </c>
      <c r="AV222" s="86">
        <v>-0.55996459722518921</v>
      </c>
      <c r="AW222" s="86">
        <v>1.0145570039749146</v>
      </c>
      <c r="AX222" s="86">
        <v>1.0328637361526489</v>
      </c>
      <c r="AY222" s="86">
        <v>-0.60552549362182617</v>
      </c>
      <c r="AZ222" s="86">
        <v>-0.63471519947052002</v>
      </c>
      <c r="BA222" s="86">
        <v>1.432243175804615E-2</v>
      </c>
      <c r="BB222" s="86">
        <v>-4.5122966766357422</v>
      </c>
      <c r="BC222" s="86">
        <v>-5.7467241287231445</v>
      </c>
      <c r="BD222" s="86">
        <v>-5.3557109832763672</v>
      </c>
      <c r="BE222" s="86">
        <v>-3.9108500480651855</v>
      </c>
      <c r="BF222" s="86">
        <v>-4.2241339683532715</v>
      </c>
      <c r="BG222" s="86">
        <v>-3.3185024261474609</v>
      </c>
      <c r="BH222" s="86">
        <v>-2.4193046092987061</v>
      </c>
      <c r="BI222" s="86">
        <v>-2.1062743663787842</v>
      </c>
      <c r="BJ222" s="86">
        <v>-2.08833909034729</v>
      </c>
      <c r="BK222" s="86">
        <v>-2.1567947864532471</v>
      </c>
      <c r="BL222" s="86">
        <v>-2.256455659866333</v>
      </c>
      <c r="BM222" s="86">
        <v>-3.3042218685150146</v>
      </c>
      <c r="BN222" s="86">
        <v>-1.5422379970550537</v>
      </c>
      <c r="BO222" s="86">
        <v>-0.24211758375167847</v>
      </c>
      <c r="BP222" s="86">
        <v>-0.60128742456436157</v>
      </c>
      <c r="BQ222" s="86">
        <v>-2.001523494720459</v>
      </c>
      <c r="BR222" s="86">
        <v>-0.90460485219955444</v>
      </c>
      <c r="BS222" s="86">
        <v>-1.2022459506988525</v>
      </c>
      <c r="BT222" s="86">
        <v>0.96292728185653687</v>
      </c>
      <c r="BU222" s="86">
        <v>2.5178217887878418</v>
      </c>
      <c r="BV222" s="86">
        <v>2.5387520790100098</v>
      </c>
      <c r="BW222" s="86">
        <v>0.89327436685562134</v>
      </c>
      <c r="BX222" s="86">
        <v>0.77627921104431152</v>
      </c>
      <c r="BY222" s="86">
        <v>1.4285819530487061</v>
      </c>
      <c r="BZ222" s="86">
        <v>-3.1567206382751465</v>
      </c>
      <c r="CA222" s="86">
        <v>-4.4283599853515625</v>
      </c>
      <c r="CB222" s="86">
        <v>-4.1393508911132813</v>
      </c>
      <c r="CC222" s="86">
        <v>-3.122586727142334</v>
      </c>
      <c r="CD222" s="86">
        <v>-3.4863502979278564</v>
      </c>
      <c r="CE222" s="86">
        <v>-2.631913423538208</v>
      </c>
      <c r="CF222" s="86">
        <v>-1.7409976720809937</v>
      </c>
      <c r="CG222" s="86">
        <v>-1.4461209774017334</v>
      </c>
      <c r="CH222" s="86">
        <v>-1.426236629486084</v>
      </c>
      <c r="CI222" s="86">
        <v>-1.4590814113616943</v>
      </c>
      <c r="CJ222" s="86">
        <v>-1.5210609436035156</v>
      </c>
      <c r="CK222" s="86">
        <v>-2.4961934089660645</v>
      </c>
      <c r="CL222" s="86">
        <v>-0.71923196315765381</v>
      </c>
      <c r="CM222" s="86">
        <v>0.60621428489685059</v>
      </c>
      <c r="CN222" s="86">
        <v>0.30915200710296631</v>
      </c>
      <c r="CO222" s="86">
        <v>-1.061856746673584</v>
      </c>
      <c r="CP222" s="86">
        <v>8.2374937832355499E-2</v>
      </c>
      <c r="CQ222" s="86">
        <v>-0.1616387814283371</v>
      </c>
      <c r="CR222" s="86">
        <v>2.0176775455474854</v>
      </c>
      <c r="CS222" s="86">
        <v>3.5589785575866699</v>
      </c>
      <c r="CT222" s="86">
        <v>3.5817258358001709</v>
      </c>
      <c r="CU222" s="86">
        <v>1.9313385486602783</v>
      </c>
      <c r="CV222" s="86">
        <v>1.7535296678543091</v>
      </c>
      <c r="CW222" s="86">
        <v>2.4080936908721924</v>
      </c>
      <c r="CX222" s="86">
        <v>-2.2178530693054199</v>
      </c>
      <c r="CY222" s="86">
        <v>-3.5152652263641357</v>
      </c>
      <c r="CZ222" s="86">
        <v>-3.2969036102294922</v>
      </c>
      <c r="DA222" s="86">
        <v>-2.3343234062194824</v>
      </c>
      <c r="DB222" s="86">
        <v>-2.7485663890838623</v>
      </c>
      <c r="DC222" s="86">
        <v>-1.9453243017196655</v>
      </c>
      <c r="DD222" s="86">
        <v>-1.0626907348632813</v>
      </c>
      <c r="DE222" s="86">
        <v>-0.78596764802932739</v>
      </c>
      <c r="DF222" s="86">
        <v>-0.76413422822952271</v>
      </c>
      <c r="DG222" s="86">
        <v>-0.7613680362701416</v>
      </c>
      <c r="DH222" s="86">
        <v>-0.78566616773605347</v>
      </c>
      <c r="DI222" s="86">
        <v>-1.6881649494171143</v>
      </c>
      <c r="DJ222" s="86">
        <v>0.10377410054206848</v>
      </c>
      <c r="DK222" s="86">
        <v>1.4545462131500244</v>
      </c>
      <c r="DL222" s="86">
        <v>1.2195913791656494</v>
      </c>
      <c r="DM222" s="86">
        <v>-0.12219011038541794</v>
      </c>
      <c r="DN222" s="86">
        <v>1.069354772567749</v>
      </c>
      <c r="DO222" s="86">
        <v>0.87896835803985596</v>
      </c>
      <c r="DP222" s="86">
        <v>3.0724277496337891</v>
      </c>
      <c r="DQ222" s="86">
        <v>4.600135326385498</v>
      </c>
      <c r="DR222" s="86">
        <v>4.624699592590332</v>
      </c>
      <c r="DS222" s="86">
        <v>2.9694027900695801</v>
      </c>
      <c r="DT222" s="86">
        <v>2.7307801246643066</v>
      </c>
      <c r="DU222" s="86">
        <v>3.3876054286956787</v>
      </c>
      <c r="DV222" s="86">
        <v>-1.2789853811264038</v>
      </c>
      <c r="DW222" s="86">
        <v>-2.602170467376709</v>
      </c>
      <c r="DX222" s="86">
        <v>-2.4544563293457031</v>
      </c>
      <c r="DY222" s="86">
        <v>-1.1961960792541504</v>
      </c>
      <c r="DZ222" s="86">
        <v>-1.6833237409591675</v>
      </c>
      <c r="EA222" s="86">
        <v>-0.95399868488311768</v>
      </c>
      <c r="EB222" s="86">
        <v>-8.3323203027248383E-2</v>
      </c>
      <c r="EC222" s="86">
        <v>0.16718892753124237</v>
      </c>
      <c r="ED222" s="86">
        <v>0.19183647632598877</v>
      </c>
      <c r="EE222" s="86">
        <v>0.24601921439170837</v>
      </c>
      <c r="EF222" s="86">
        <v>0.27612712979316711</v>
      </c>
      <c r="EG222" s="86">
        <v>-0.52150022983551025</v>
      </c>
      <c r="EH222" s="86">
        <v>1.2920641899108887</v>
      </c>
      <c r="EI222" s="86">
        <v>2.6794025897979736</v>
      </c>
      <c r="EJ222" s="86">
        <v>2.5341212749481201</v>
      </c>
      <c r="EK222" s="86">
        <v>1.234539270401001</v>
      </c>
      <c r="EL222" s="86">
        <v>2.4943966865539551</v>
      </c>
      <c r="EM222" s="86">
        <v>2.3814399242401123</v>
      </c>
      <c r="EN222" s="86">
        <v>4.5953197479248047</v>
      </c>
      <c r="EO222" s="86">
        <v>6.1034002304077148</v>
      </c>
      <c r="EP222" s="86">
        <v>6.1305880546569824</v>
      </c>
      <c r="EQ222" s="86">
        <v>4.4682025909423828</v>
      </c>
      <c r="ER222" s="86">
        <v>4.1417746543884277</v>
      </c>
      <c r="ES222" s="86">
        <v>4.8018651008605957</v>
      </c>
      <c r="ET222" s="86">
        <v>7.659032940864563E-2</v>
      </c>
      <c r="EU222" s="86">
        <v>-1.2838065624237061</v>
      </c>
      <c r="EV222" s="86">
        <v>-1.2380961179733276</v>
      </c>
      <c r="EW222" s="86">
        <v>73.677658081054688</v>
      </c>
      <c r="EX222" s="86">
        <v>70.979454040527344</v>
      </c>
      <c r="EY222" s="86">
        <v>69.711174011230469</v>
      </c>
      <c r="EZ222" s="86">
        <v>68.550765991210938</v>
      </c>
      <c r="FA222" s="86">
        <v>67.414825439453125</v>
      </c>
      <c r="FB222" s="86">
        <v>66.662391662597656</v>
      </c>
      <c r="FC222" s="86">
        <v>66.204421997070313</v>
      </c>
      <c r="FD222" s="86">
        <v>65.775924682617188</v>
      </c>
      <c r="FE222" s="86">
        <v>67.781822204589844</v>
      </c>
      <c r="FF222" s="86">
        <v>74.042648315429688</v>
      </c>
      <c r="FG222" s="86">
        <v>79.810157775878906</v>
      </c>
      <c r="FH222" s="86">
        <v>85.173530578613281</v>
      </c>
      <c r="FI222" s="86">
        <v>89.182754516601563</v>
      </c>
      <c r="FJ222" s="86">
        <v>91.793487548828125</v>
      </c>
      <c r="FK222" s="86">
        <v>93.909233093261719</v>
      </c>
      <c r="FL222" s="86">
        <v>95.59600830078125</v>
      </c>
      <c r="FM222" s="86">
        <v>96.166427612304688</v>
      </c>
      <c r="FN222" s="86">
        <v>95.460372924804688</v>
      </c>
      <c r="FO222" s="86">
        <v>93.282470703125</v>
      </c>
      <c r="FP222" s="86">
        <v>88.787437438964844</v>
      </c>
      <c r="FQ222" s="86">
        <v>83.993148803710938</v>
      </c>
      <c r="FR222" s="86">
        <v>81.051467895507813</v>
      </c>
      <c r="FS222" s="86">
        <v>78.672622680664063</v>
      </c>
      <c r="FT222" s="86">
        <v>76.328254699707031</v>
      </c>
      <c r="FU222" s="86">
        <v>0.82683765888214111</v>
      </c>
      <c r="FV222" s="86">
        <v>1.2501955032348633</v>
      </c>
      <c r="FW222" s="86">
        <v>0.82317960262298584</v>
      </c>
      <c r="FX222" s="86">
        <v>3545</v>
      </c>
      <c r="FY222" s="86">
        <v>1</v>
      </c>
    </row>
    <row r="223" spans="1:181" x14ac:dyDescent="0.25">
      <c r="A223" t="s">
        <v>186</v>
      </c>
      <c r="B223" t="s">
        <v>236</v>
      </c>
      <c r="C223" t="s">
        <v>2</v>
      </c>
      <c r="D223" t="s">
        <v>203</v>
      </c>
      <c r="E223" t="s">
        <v>210</v>
      </c>
      <c r="F223" t="s">
        <v>1</v>
      </c>
      <c r="G223" t="s">
        <v>200</v>
      </c>
      <c r="H223" s="86">
        <v>5592</v>
      </c>
      <c r="I223" s="86">
        <v>7.5106425285339355</v>
      </c>
      <c r="J223" s="86">
        <v>6.7409706115722656</v>
      </c>
      <c r="K223" s="86">
        <v>6.1018767356872559</v>
      </c>
      <c r="L223" s="86">
        <v>5.6910743713378906</v>
      </c>
      <c r="M223" s="86">
        <v>5.5761942863464355</v>
      </c>
      <c r="N223" s="86">
        <v>5.5135688781738281</v>
      </c>
      <c r="O223" s="86">
        <v>6.2481131553649902</v>
      </c>
      <c r="P223" s="86">
        <v>6.6560673713684082</v>
      </c>
      <c r="Q223" s="86">
        <v>6.2740998268127441</v>
      </c>
      <c r="R223" s="86">
        <v>7.043212890625</v>
      </c>
      <c r="S223" s="86">
        <v>7.5510210990905762</v>
      </c>
      <c r="T223" s="86">
        <v>8.365870475769043</v>
      </c>
      <c r="U223" s="86">
        <v>9.5653162002563477</v>
      </c>
      <c r="V223" s="86">
        <v>10.763706207275391</v>
      </c>
      <c r="W223" s="86">
        <v>11.654680252075195</v>
      </c>
      <c r="X223" s="86">
        <v>12.700455665588379</v>
      </c>
      <c r="Y223" s="86">
        <v>13.602444648742676</v>
      </c>
      <c r="Z223" s="86">
        <v>14.452665328979492</v>
      </c>
      <c r="AA223" s="86">
        <v>14.44658374786377</v>
      </c>
      <c r="AB223" s="86">
        <v>13.708914756774902</v>
      </c>
      <c r="AC223" s="86">
        <v>13.28165340423584</v>
      </c>
      <c r="AD223" s="86">
        <v>12.283154487609863</v>
      </c>
      <c r="AE223" s="86">
        <v>10.808693885803223</v>
      </c>
      <c r="AF223" s="86">
        <v>9.1718168258666992</v>
      </c>
      <c r="AG223" s="86">
        <v>-1.1119874715805054</v>
      </c>
      <c r="AH223" s="86">
        <v>-1.1490770578384399</v>
      </c>
      <c r="AI223" s="86">
        <v>-1.1633821725845337</v>
      </c>
      <c r="AJ223" s="86">
        <v>-1.1923314332962036</v>
      </c>
      <c r="AK223" s="86">
        <v>-1.0883827209472656</v>
      </c>
      <c r="AL223" s="86">
        <v>-1.3526917695999146</v>
      </c>
      <c r="AM223" s="86">
        <v>-1.0828800201416016</v>
      </c>
      <c r="AN223" s="86">
        <v>-0.90554517507553101</v>
      </c>
      <c r="AO223" s="86">
        <v>-1.2572726011276245</v>
      </c>
      <c r="AP223" s="86">
        <v>-0.69367611408233643</v>
      </c>
      <c r="AQ223" s="86">
        <v>-1.0661106109619141</v>
      </c>
      <c r="AR223" s="86">
        <v>-1.2095488309860229</v>
      </c>
      <c r="AS223" s="86">
        <v>-1.0876990556716919</v>
      </c>
      <c r="AT223" s="86">
        <v>-0.56993687152862549</v>
      </c>
      <c r="AU223" s="86">
        <v>-0.63116097450256348</v>
      </c>
      <c r="AV223" s="86">
        <v>-0.51680481433868408</v>
      </c>
      <c r="AW223" s="86">
        <v>-0.41020387411117554</v>
      </c>
      <c r="AX223" s="86">
        <v>-6.2658600509166718E-2</v>
      </c>
      <c r="AY223" s="86">
        <v>0.19861364364624023</v>
      </c>
      <c r="AZ223" s="86">
        <v>-0.20669578015804291</v>
      </c>
      <c r="BA223" s="86">
        <v>2.893990371376276E-3</v>
      </c>
      <c r="BB223" s="86">
        <v>-0.83671802282333374</v>
      </c>
      <c r="BC223" s="86">
        <v>-0.97825920581817627</v>
      </c>
      <c r="BD223" s="86">
        <v>-1.4743608236312866</v>
      </c>
      <c r="BE223" s="86">
        <v>-0.80407428741455078</v>
      </c>
      <c r="BF223" s="86">
        <v>-0.85411977767944336</v>
      </c>
      <c r="BG223" s="86">
        <v>-0.88246089220046997</v>
      </c>
      <c r="BH223" s="86">
        <v>-0.91325652599334717</v>
      </c>
      <c r="BI223" s="86">
        <v>-0.80921530723571777</v>
      </c>
      <c r="BJ223" s="86">
        <v>-1.0705230236053467</v>
      </c>
      <c r="BK223" s="86">
        <v>-0.7963370680809021</v>
      </c>
      <c r="BL223" s="86">
        <v>-0.61372101306915283</v>
      </c>
      <c r="BM223" s="86">
        <v>-0.96402156352996826</v>
      </c>
      <c r="BN223" s="86">
        <v>-0.3955208957195282</v>
      </c>
      <c r="BO223" s="86">
        <v>-0.74305087327957153</v>
      </c>
      <c r="BP223" s="86">
        <v>-0.85192590951919556</v>
      </c>
      <c r="BQ223" s="86">
        <v>-0.70167630910873413</v>
      </c>
      <c r="BR223" s="86">
        <v>-0.17849405109882355</v>
      </c>
      <c r="BS223" s="86">
        <v>-0.23863221704959869</v>
      </c>
      <c r="BT223" s="86">
        <v>-0.10653392970561981</v>
      </c>
      <c r="BU223" s="86">
        <v>3.9584892801940441E-3</v>
      </c>
      <c r="BV223" s="86">
        <v>0.33767691254615784</v>
      </c>
      <c r="BW223" s="86">
        <v>0.60128694772720337</v>
      </c>
      <c r="BX223" s="86">
        <v>0.18803417682647705</v>
      </c>
      <c r="BY223" s="86">
        <v>0.38042229413986206</v>
      </c>
      <c r="BZ223" s="86">
        <v>-0.46462109684944153</v>
      </c>
      <c r="CA223" s="86">
        <v>-0.61038291454315186</v>
      </c>
      <c r="CB223" s="86">
        <v>-1.1110537052154541</v>
      </c>
      <c r="CC223" s="86">
        <v>-0.59081459045410156</v>
      </c>
      <c r="CD223" s="86">
        <v>-0.64983320236206055</v>
      </c>
      <c r="CE223" s="86">
        <v>-0.68789565563201904</v>
      </c>
      <c r="CF223" s="86">
        <v>-0.71997004747390747</v>
      </c>
      <c r="CG223" s="86">
        <v>-0.61586481332778931</v>
      </c>
      <c r="CH223" s="86">
        <v>-0.87509393692016602</v>
      </c>
      <c r="CI223" s="86">
        <v>-0.59787833690643311</v>
      </c>
      <c r="CJ223" s="86">
        <v>-0.41160443425178528</v>
      </c>
      <c r="CK223" s="86">
        <v>-0.76091676950454712</v>
      </c>
      <c r="CL223" s="86">
        <v>-0.18901951611042023</v>
      </c>
      <c r="CM223" s="86">
        <v>-0.51930069923400879</v>
      </c>
      <c r="CN223" s="86">
        <v>-0.60423737764358521</v>
      </c>
      <c r="CO223" s="86">
        <v>-0.43431821465492249</v>
      </c>
      <c r="CP223" s="86">
        <v>9.261804074048996E-2</v>
      </c>
      <c r="CQ223" s="86">
        <v>3.3231999725103378E-2</v>
      </c>
      <c r="CR223" s="86">
        <v>0.17761842906475067</v>
      </c>
      <c r="CS223" s="86">
        <v>0.29080608487129211</v>
      </c>
      <c r="CT223" s="86">
        <v>0.6149480938911438</v>
      </c>
      <c r="CU223" s="86">
        <v>0.88017725944519043</v>
      </c>
      <c r="CV223" s="86">
        <v>0.46142295002937317</v>
      </c>
      <c r="CW223" s="86">
        <v>0.64189726114273071</v>
      </c>
      <c r="CX223" s="86">
        <v>-0.20690788328647614</v>
      </c>
      <c r="CY223" s="86">
        <v>-0.35559290647506714</v>
      </c>
      <c r="CZ223" s="86">
        <v>-0.85942834615707397</v>
      </c>
      <c r="DA223" s="86">
        <v>-0.37755489349365234</v>
      </c>
      <c r="DB223" s="86">
        <v>-0.44554665684700012</v>
      </c>
      <c r="DC223" s="86">
        <v>-0.49333041906356812</v>
      </c>
      <c r="DD223" s="86">
        <v>-0.52668356895446777</v>
      </c>
      <c r="DE223" s="86">
        <v>-0.42251431941986084</v>
      </c>
      <c r="DF223" s="86">
        <v>-0.67966479063034058</v>
      </c>
      <c r="DG223" s="86">
        <v>-0.39941960573196411</v>
      </c>
      <c r="DH223" s="86">
        <v>-0.20948788523674011</v>
      </c>
      <c r="DI223" s="86">
        <v>-0.55781197547912598</v>
      </c>
      <c r="DJ223" s="86">
        <v>1.7481861636042595E-2</v>
      </c>
      <c r="DK223" s="86">
        <v>-0.29555052518844604</v>
      </c>
      <c r="DL223" s="86">
        <v>-0.35654881596565247</v>
      </c>
      <c r="DM223" s="86">
        <v>-0.16696009039878845</v>
      </c>
      <c r="DN223" s="86">
        <v>0.36373013257980347</v>
      </c>
      <c r="DO223" s="86">
        <v>0.30509620904922485</v>
      </c>
      <c r="DP223" s="86">
        <v>0.46177080273628235</v>
      </c>
      <c r="DQ223" s="86">
        <v>0.57765370607376099</v>
      </c>
      <c r="DR223" s="86">
        <v>0.89221924543380737</v>
      </c>
      <c r="DS223" s="86">
        <v>1.1590675115585327</v>
      </c>
      <c r="DT223" s="86">
        <v>0.73481172323226929</v>
      </c>
      <c r="DU223" s="86">
        <v>0.90337222814559937</v>
      </c>
      <c r="DV223" s="86">
        <v>5.0805330276489258E-2</v>
      </c>
      <c r="DW223" s="86">
        <v>-0.10080291330814362</v>
      </c>
      <c r="DX223" s="86">
        <v>-0.60780298709869385</v>
      </c>
      <c r="DY223" s="86">
        <v>-6.9641746580600739E-2</v>
      </c>
      <c r="DZ223" s="86">
        <v>-0.15058931708335876</v>
      </c>
      <c r="EA223" s="86">
        <v>-0.2124091237783432</v>
      </c>
      <c r="EB223" s="86">
        <v>-0.24760866165161133</v>
      </c>
      <c r="EC223" s="86">
        <v>-0.14334690570831299</v>
      </c>
      <c r="ED223" s="86">
        <v>-0.39749616384506226</v>
      </c>
      <c r="EE223" s="86">
        <v>-0.11287669837474823</v>
      </c>
      <c r="EF223" s="86">
        <v>8.2336321473121643E-2</v>
      </c>
      <c r="EG223" s="86">
        <v>-0.26456087827682495</v>
      </c>
      <c r="EH223" s="86">
        <v>0.31563705205917358</v>
      </c>
      <c r="EI223" s="86">
        <v>2.7509205043315887E-2</v>
      </c>
      <c r="EJ223" s="86">
        <v>1.0740975849330425E-3</v>
      </c>
      <c r="EK223" s="86">
        <v>0.21906256675720215</v>
      </c>
      <c r="EL223" s="86">
        <v>0.75517290830612183</v>
      </c>
      <c r="EM223" s="86">
        <v>0.69762498140335083</v>
      </c>
      <c r="EN223" s="86">
        <v>0.87204164266586304</v>
      </c>
      <c r="EO223" s="86">
        <v>0.99181604385375977</v>
      </c>
      <c r="EP223" s="86">
        <v>1.2925547361373901</v>
      </c>
      <c r="EQ223" s="86">
        <v>1.5617408752441406</v>
      </c>
      <c r="ER223" s="86">
        <v>1.1295416355133057</v>
      </c>
      <c r="ES223" s="86">
        <v>1.2809004783630371</v>
      </c>
      <c r="ET223" s="86">
        <v>0.42290228605270386</v>
      </c>
      <c r="EU223" s="86">
        <v>0.2670733630657196</v>
      </c>
      <c r="EV223" s="86">
        <v>-0.2444959282875061</v>
      </c>
      <c r="EW223" s="86">
        <v>75.557014465332031</v>
      </c>
      <c r="EX223" s="86">
        <v>72.578437805175781</v>
      </c>
      <c r="EY223" s="86">
        <v>71.137847900390625</v>
      </c>
      <c r="EZ223" s="86">
        <v>70.048698425292969</v>
      </c>
      <c r="FA223" s="86">
        <v>68.708908081054688</v>
      </c>
      <c r="FB223" s="86">
        <v>67.962028503417969</v>
      </c>
      <c r="FC223" s="86">
        <v>67.314414978027344</v>
      </c>
      <c r="FD223" s="86">
        <v>66.891075134277344</v>
      </c>
      <c r="FE223" s="86">
        <v>68.53900146484375</v>
      </c>
      <c r="FF223" s="86">
        <v>74.091323852539063</v>
      </c>
      <c r="FG223" s="86">
        <v>79.780364990234375</v>
      </c>
      <c r="FH223" s="86">
        <v>84.901985168457031</v>
      </c>
      <c r="FI223" s="86">
        <v>89.098274230957031</v>
      </c>
      <c r="FJ223" s="86">
        <v>91.353431701660156</v>
      </c>
      <c r="FK223" s="86">
        <v>93.669464111328125</v>
      </c>
      <c r="FL223" s="86">
        <v>95.428367614746094</v>
      </c>
      <c r="FM223" s="86">
        <v>96.164268493652344</v>
      </c>
      <c r="FN223" s="86">
        <v>96.218276977539063</v>
      </c>
      <c r="FO223" s="86">
        <v>94.135368347167969</v>
      </c>
      <c r="FP223" s="86">
        <v>90.069091796875</v>
      </c>
      <c r="FQ223" s="86">
        <v>85.450485229492188</v>
      </c>
      <c r="FR223" s="86">
        <v>82.772331237792969</v>
      </c>
      <c r="FS223" s="86">
        <v>80.604743957519531</v>
      </c>
      <c r="FT223" s="86">
        <v>78.374336242675781</v>
      </c>
      <c r="FU223" s="86">
        <v>0.20752826333045959</v>
      </c>
      <c r="FV223" s="86">
        <v>0.31687888503074646</v>
      </c>
      <c r="FW223" s="86">
        <v>0.21356289088726044</v>
      </c>
      <c r="FX223" s="86">
        <v>1393</v>
      </c>
      <c r="FY223" s="86">
        <v>1</v>
      </c>
    </row>
    <row r="224" spans="1:181" x14ac:dyDescent="0.25">
      <c r="A224" t="s">
        <v>186</v>
      </c>
      <c r="B224" t="s">
        <v>236</v>
      </c>
      <c r="C224" t="s">
        <v>2</v>
      </c>
      <c r="D224" t="s">
        <v>203</v>
      </c>
      <c r="E224" t="s">
        <v>210</v>
      </c>
      <c r="F224" t="s">
        <v>1</v>
      </c>
      <c r="G224" t="s">
        <v>1</v>
      </c>
      <c r="H224" s="86">
        <v>31030</v>
      </c>
      <c r="I224" s="86">
        <v>47.379085540771484</v>
      </c>
      <c r="J224" s="86">
        <v>42.642333984375</v>
      </c>
      <c r="K224" s="86">
        <v>39.887233734130859</v>
      </c>
      <c r="L224" s="86">
        <v>38.236927032470703</v>
      </c>
      <c r="M224" s="86">
        <v>37.779468536376953</v>
      </c>
      <c r="N224" s="86">
        <v>38.405319213867188</v>
      </c>
      <c r="O224" s="86">
        <v>42.410255432128906</v>
      </c>
      <c r="P224" s="86">
        <v>45.912399291992188</v>
      </c>
      <c r="Q224" s="86">
        <v>45.356601715087891</v>
      </c>
      <c r="R224" s="86">
        <v>48.061199188232422</v>
      </c>
      <c r="S224" s="86">
        <v>53.086029052734375</v>
      </c>
      <c r="T224" s="86">
        <v>57.357051849365234</v>
      </c>
      <c r="U224" s="86">
        <v>61.459918975830078</v>
      </c>
      <c r="V224" s="86">
        <v>68.048896789550781</v>
      </c>
      <c r="W224" s="86">
        <v>73.971504211425781</v>
      </c>
      <c r="X224" s="86">
        <v>80.079605102539063</v>
      </c>
      <c r="Y224" s="86">
        <v>83.779182434082031</v>
      </c>
      <c r="Z224" s="86">
        <v>86.636138916015625</v>
      </c>
      <c r="AA224" s="86">
        <v>85.326622009277344</v>
      </c>
      <c r="AB224" s="86">
        <v>84.080291748046875</v>
      </c>
      <c r="AC224" s="86">
        <v>82.389244079589844</v>
      </c>
      <c r="AD224" s="86">
        <v>76.871269226074219</v>
      </c>
      <c r="AE224" s="86">
        <v>67.347434997558594</v>
      </c>
      <c r="AF224" s="86">
        <v>57.56488037109375</v>
      </c>
      <c r="AG224" s="86">
        <v>-5.7090468406677246</v>
      </c>
      <c r="AH224" s="86">
        <v>-6.007051944732666</v>
      </c>
      <c r="AI224" s="86">
        <v>-5.0637946128845215</v>
      </c>
      <c r="AJ224" s="86">
        <v>-4.1846294403076172</v>
      </c>
      <c r="AK224" s="86">
        <v>-3.7430694103240967</v>
      </c>
      <c r="AL224" s="86">
        <v>-3.9884169101715088</v>
      </c>
      <c r="AM224" s="86">
        <v>-3.8296961784362793</v>
      </c>
      <c r="AN224" s="86">
        <v>-3.7964954376220703</v>
      </c>
      <c r="AO224" s="86">
        <v>-5.2932295799255371</v>
      </c>
      <c r="AP224" s="86">
        <v>-2.9818933010101318</v>
      </c>
      <c r="AQ224" s="86">
        <v>-2.0571739673614502</v>
      </c>
      <c r="AR224" s="86">
        <v>-2.6009237766265869</v>
      </c>
      <c r="AS224" s="86">
        <v>-3.8837137222290039</v>
      </c>
      <c r="AT224" s="86">
        <v>-2.3263723850250244</v>
      </c>
      <c r="AU224" s="86">
        <v>-2.7568411827087402</v>
      </c>
      <c r="AV224" s="86">
        <v>-0.47424769401550293</v>
      </c>
      <c r="AW224" s="86">
        <v>1.210561990737915</v>
      </c>
      <c r="AX224" s="86">
        <v>1.5592795610427856</v>
      </c>
      <c r="AY224" s="86">
        <v>0.18469110131263733</v>
      </c>
      <c r="AZ224" s="86">
        <v>-0.2649860680103302</v>
      </c>
      <c r="BA224" s="86">
        <v>0.57239836454391479</v>
      </c>
      <c r="BB224" s="86">
        <v>-4.8040738105773926</v>
      </c>
      <c r="BC224" s="86">
        <v>-6.1875629425048828</v>
      </c>
      <c r="BD224" s="86">
        <v>-6.3050131797790527</v>
      </c>
      <c r="BE224" s="86">
        <v>-4.530003547668457</v>
      </c>
      <c r="BF224" s="86">
        <v>-4.9017276763916016</v>
      </c>
      <c r="BG224" s="86">
        <v>-4.0334339141845703</v>
      </c>
      <c r="BH224" s="86">
        <v>-3.166276216506958</v>
      </c>
      <c r="BI224" s="86">
        <v>-2.7498714923858643</v>
      </c>
      <c r="BJ224" s="86">
        <v>-2.9916725158691406</v>
      </c>
      <c r="BK224" s="86">
        <v>-2.7823491096496582</v>
      </c>
      <c r="BL224" s="86">
        <v>-2.6953294277191162</v>
      </c>
      <c r="BM224" s="86">
        <v>-4.0902738571166992</v>
      </c>
      <c r="BN224" s="86">
        <v>-1.7567688226699829</v>
      </c>
      <c r="BO224" s="86">
        <v>-0.79042959213256836</v>
      </c>
      <c r="BP224" s="86">
        <v>-1.2386157512664795</v>
      </c>
      <c r="BQ224" s="86">
        <v>-2.4731364250183105</v>
      </c>
      <c r="BR224" s="86">
        <v>-0.84854543209075928</v>
      </c>
      <c r="BS224" s="86">
        <v>-1.2039408683776855</v>
      </c>
      <c r="BT224" s="86">
        <v>1.1029402017593384</v>
      </c>
      <c r="BU224" s="86">
        <v>2.7698361873626709</v>
      </c>
      <c r="BV224" s="86">
        <v>3.1174733638763428</v>
      </c>
      <c r="BW224" s="86">
        <v>1.736640453338623</v>
      </c>
      <c r="BX224" s="86">
        <v>1.2001818418502808</v>
      </c>
      <c r="BY224" s="86">
        <v>2.0361802577972412</v>
      </c>
      <c r="BZ224" s="86">
        <v>-3.3983564376831055</v>
      </c>
      <c r="CA224" s="86">
        <v>-4.8188347816467285</v>
      </c>
      <c r="CB224" s="86">
        <v>-5.0355548858642578</v>
      </c>
      <c r="CC224" s="86">
        <v>-3.7134013175964355</v>
      </c>
      <c r="CD224" s="86">
        <v>-4.1361832618713379</v>
      </c>
      <c r="CE224" s="86">
        <v>-3.3198089599609375</v>
      </c>
      <c r="CF224" s="86">
        <v>-2.4609677791595459</v>
      </c>
      <c r="CG224" s="86">
        <v>-2.0619857311248779</v>
      </c>
      <c r="CH224" s="86">
        <v>-2.30133056640625</v>
      </c>
      <c r="CI224" s="86">
        <v>-2.0569596290588379</v>
      </c>
      <c r="CJ224" s="86">
        <v>-1.9326653480529785</v>
      </c>
      <c r="CK224" s="86">
        <v>-3.2571101188659668</v>
      </c>
      <c r="CL224" s="86">
        <v>-0.90825146436691284</v>
      </c>
      <c r="CM224" s="86">
        <v>8.6913600564002991E-2</v>
      </c>
      <c r="CN224" s="86">
        <v>-0.29508540034294128</v>
      </c>
      <c r="CO224" s="86">
        <v>-1.4961749315261841</v>
      </c>
      <c r="CP224" s="86">
        <v>0.17499297857284546</v>
      </c>
      <c r="CQ224" s="86">
        <v>-0.12840679287910461</v>
      </c>
      <c r="CR224" s="86">
        <v>2.1952958106994629</v>
      </c>
      <c r="CS224" s="86">
        <v>3.8497846126556396</v>
      </c>
      <c r="CT224" s="86">
        <v>4.1966738700866699</v>
      </c>
      <c r="CU224" s="86">
        <v>2.8115158081054688</v>
      </c>
      <c r="CV224" s="86">
        <v>2.2149527072906494</v>
      </c>
      <c r="CW224" s="86">
        <v>3.0499911308288574</v>
      </c>
      <c r="CX224" s="86">
        <v>-2.4247608184814453</v>
      </c>
      <c r="CY224" s="86">
        <v>-3.8708581924438477</v>
      </c>
      <c r="CZ224" s="86">
        <v>-4.1563320159912109</v>
      </c>
      <c r="DA224" s="86">
        <v>-2.8967993259429932</v>
      </c>
      <c r="DB224" s="86">
        <v>-3.3706390857696533</v>
      </c>
      <c r="DC224" s="86">
        <v>-2.6061842441558838</v>
      </c>
      <c r="DD224" s="86">
        <v>-1.7556593418121338</v>
      </c>
      <c r="DE224" s="86">
        <v>-1.3740999698638916</v>
      </c>
      <c r="DF224" s="86">
        <v>-1.6109884977340698</v>
      </c>
      <c r="DG224" s="86">
        <v>-1.3315702676773071</v>
      </c>
      <c r="DH224" s="86">
        <v>-1.1700011491775513</v>
      </c>
      <c r="DI224" s="86">
        <v>-2.4239466190338135</v>
      </c>
      <c r="DJ224" s="86">
        <v>-5.9734050184488297E-2</v>
      </c>
      <c r="DK224" s="86">
        <v>0.96425682306289673</v>
      </c>
      <c r="DL224" s="86">
        <v>0.64844495058059692</v>
      </c>
      <c r="DM224" s="86">
        <v>-0.51921343803405762</v>
      </c>
      <c r="DN224" s="86">
        <v>1.1985313892364502</v>
      </c>
      <c r="DO224" s="86">
        <v>0.94712722301483154</v>
      </c>
      <c r="DP224" s="86">
        <v>3.2876513004302979</v>
      </c>
      <c r="DQ224" s="86">
        <v>4.9297332763671875</v>
      </c>
      <c r="DR224" s="86">
        <v>5.275874137878418</v>
      </c>
      <c r="DS224" s="86">
        <v>3.8863911628723145</v>
      </c>
      <c r="DT224" s="86">
        <v>3.2297234535217285</v>
      </c>
      <c r="DU224" s="86">
        <v>4.0638022422790527</v>
      </c>
      <c r="DV224" s="86">
        <v>-1.4511650800704956</v>
      </c>
      <c r="DW224" s="86">
        <v>-2.9228813648223877</v>
      </c>
      <c r="DX224" s="86">
        <v>-3.2771091461181641</v>
      </c>
      <c r="DY224" s="86">
        <v>-1.7177555561065674</v>
      </c>
      <c r="DZ224" s="86">
        <v>-2.2653148174285889</v>
      </c>
      <c r="EA224" s="86">
        <v>-1.5758235454559326</v>
      </c>
      <c r="EB224" s="86">
        <v>-0.73730599880218506</v>
      </c>
      <c r="EC224" s="86">
        <v>-0.38090214133262634</v>
      </c>
      <c r="ED224" s="86">
        <v>-0.61424428224563599</v>
      </c>
      <c r="EE224" s="86">
        <v>-0.28422310948371887</v>
      </c>
      <c r="EF224" s="86">
        <v>-6.88353031873703E-2</v>
      </c>
      <c r="EG224" s="86">
        <v>-1.2209906578063965</v>
      </c>
      <c r="EH224" s="86">
        <v>1.1653903722763062</v>
      </c>
      <c r="EI224" s="86">
        <v>2.2310011386871338</v>
      </c>
      <c r="EJ224" s="86">
        <v>2.0107529163360596</v>
      </c>
      <c r="EK224" s="86">
        <v>0.89136379957199097</v>
      </c>
      <c r="EL224" s="86">
        <v>2.6763582229614258</v>
      </c>
      <c r="EM224" s="86">
        <v>2.5000274181365967</v>
      </c>
      <c r="EN224" s="86">
        <v>4.8648395538330078</v>
      </c>
      <c r="EO224" s="86">
        <v>6.4890069961547852</v>
      </c>
      <c r="EP224" s="86">
        <v>6.8340682983398438</v>
      </c>
      <c r="EQ224" s="86">
        <v>5.4383406639099121</v>
      </c>
      <c r="ER224" s="86">
        <v>4.6948914527893066</v>
      </c>
      <c r="ES224" s="86">
        <v>5.5275840759277344</v>
      </c>
      <c r="ET224" s="86">
        <v>-4.5447606593370438E-2</v>
      </c>
      <c r="EU224" s="86">
        <v>-1.5541534423828125</v>
      </c>
      <c r="EV224" s="86">
        <v>-2.0076510906219482</v>
      </c>
      <c r="EW224" s="86">
        <v>73.975654602050781</v>
      </c>
      <c r="EX224" s="86">
        <v>71.232086181640625</v>
      </c>
      <c r="EY224" s="86">
        <v>69.93536376953125</v>
      </c>
      <c r="EZ224" s="86">
        <v>68.786727905273438</v>
      </c>
      <c r="FA224" s="86">
        <v>67.615951538085938</v>
      </c>
      <c r="FB224" s="86">
        <v>66.866363525390625</v>
      </c>
      <c r="FC224" s="86">
        <v>66.375312805175781</v>
      </c>
      <c r="FD224" s="86">
        <v>65.940650939941406</v>
      </c>
      <c r="FE224" s="86">
        <v>67.891395568847656</v>
      </c>
      <c r="FF224" s="86">
        <v>74.049835205078125</v>
      </c>
      <c r="FG224" s="86">
        <v>79.805618286132813</v>
      </c>
      <c r="FH224" s="86">
        <v>85.131278991699219</v>
      </c>
      <c r="FI224" s="86">
        <v>89.169334411621094</v>
      </c>
      <c r="FJ224" s="86">
        <v>91.72430419921875</v>
      </c>
      <c r="FK224" s="86">
        <v>93.871627807617188</v>
      </c>
      <c r="FL224" s="86">
        <v>95.569053649902344</v>
      </c>
      <c r="FM224" s="86">
        <v>96.166069030761719</v>
      </c>
      <c r="FN224" s="86">
        <v>95.58758544921875</v>
      </c>
      <c r="FO224" s="86">
        <v>93.422698974609375</v>
      </c>
      <c r="FP224" s="86">
        <v>88.994834899902344</v>
      </c>
      <c r="FQ224" s="86">
        <v>84.225318908691406</v>
      </c>
      <c r="FR224" s="86">
        <v>81.322517395019531</v>
      </c>
      <c r="FS224" s="86">
        <v>78.975509643554688</v>
      </c>
      <c r="FT224" s="86">
        <v>76.660797119140625</v>
      </c>
      <c r="FU224" s="86">
        <v>0.85248368978500366</v>
      </c>
      <c r="FV224" s="86">
        <v>1.2897289991378784</v>
      </c>
      <c r="FW224" s="86">
        <v>0.85043150186538696</v>
      </c>
      <c r="FX224" s="86">
        <v>4938</v>
      </c>
      <c r="FY224" s="86">
        <v>1</v>
      </c>
    </row>
    <row r="225" spans="1:181" x14ac:dyDescent="0.25">
      <c r="A225" t="s">
        <v>186</v>
      </c>
      <c r="B225" t="s">
        <v>236</v>
      </c>
      <c r="C225" t="s">
        <v>2</v>
      </c>
      <c r="D225" t="s">
        <v>203</v>
      </c>
      <c r="E225" t="s">
        <v>210</v>
      </c>
      <c r="F225" t="s">
        <v>178</v>
      </c>
      <c r="G225" t="s">
        <v>1</v>
      </c>
      <c r="H225" s="86">
        <v>17073</v>
      </c>
      <c r="I225" s="86">
        <v>23.131643295288086</v>
      </c>
      <c r="J225" s="86">
        <v>20.3875732421875</v>
      </c>
      <c r="K225" s="86">
        <v>19.011804580688477</v>
      </c>
      <c r="L225" s="86">
        <v>17.928123474121094</v>
      </c>
      <c r="M225" s="86">
        <v>17.59025764465332</v>
      </c>
      <c r="N225" s="86">
        <v>17.911020278930664</v>
      </c>
      <c r="O225" s="86">
        <v>20.011903762817383</v>
      </c>
      <c r="P225" s="86">
        <v>22.043506622314453</v>
      </c>
      <c r="Q225" s="86">
        <v>22.152439117431641</v>
      </c>
      <c r="R225" s="86">
        <v>23.954849243164063</v>
      </c>
      <c r="S225" s="86">
        <v>26.091901779174805</v>
      </c>
      <c r="T225" s="86">
        <v>28.665542602539063</v>
      </c>
      <c r="U225" s="86">
        <v>30.903511047363281</v>
      </c>
      <c r="V225" s="86">
        <v>33.951393127441406</v>
      </c>
      <c r="W225" s="86">
        <v>36.639236450195313</v>
      </c>
      <c r="X225" s="86">
        <v>39.016017913818359</v>
      </c>
      <c r="Y225" s="86">
        <v>40.940025329589844</v>
      </c>
      <c r="Z225" s="86">
        <v>42.118412017822266</v>
      </c>
      <c r="AA225" s="86">
        <v>42.003326416015625</v>
      </c>
      <c r="AB225" s="86">
        <v>41.914863586425781</v>
      </c>
      <c r="AC225" s="86">
        <v>41.231285095214844</v>
      </c>
      <c r="AD225" s="86">
        <v>38.401443481445313</v>
      </c>
      <c r="AE225" s="86">
        <v>34.064098358154297</v>
      </c>
      <c r="AF225" s="86">
        <v>28.814920425415039</v>
      </c>
      <c r="AG225" s="86">
        <v>-2.797527551651001</v>
      </c>
      <c r="AH225" s="86">
        <v>-3.0477259159088135</v>
      </c>
      <c r="AI225" s="86">
        <v>-2.7705905437469482</v>
      </c>
      <c r="AJ225" s="86">
        <v>-2.3485815525054932</v>
      </c>
      <c r="AK225" s="86">
        <v>-1.8679786920547485</v>
      </c>
      <c r="AL225" s="86">
        <v>-2.0766355991363525</v>
      </c>
      <c r="AM225" s="86">
        <v>-2.0070300102233887</v>
      </c>
      <c r="AN225" s="86">
        <v>-2.0769219398498535</v>
      </c>
      <c r="AO225" s="86">
        <v>-1.8706076145172119</v>
      </c>
      <c r="AP225" s="86">
        <v>-0.56820476055145264</v>
      </c>
      <c r="AQ225" s="86">
        <v>-1.0021369457244873</v>
      </c>
      <c r="AR225" s="86">
        <v>-0.73453915119171143</v>
      </c>
      <c r="AS225" s="86">
        <v>-1.2875471115112305</v>
      </c>
      <c r="AT225" s="86">
        <v>-0.64891344308853149</v>
      </c>
      <c r="AU225" s="86">
        <v>-0.65803778171539307</v>
      </c>
      <c r="AV225" s="86">
        <v>-0.53125602006912231</v>
      </c>
      <c r="AW225" s="86">
        <v>0.16042700409889221</v>
      </c>
      <c r="AX225" s="86">
        <v>0.4925881028175354</v>
      </c>
      <c r="AY225" s="86">
        <v>0.15958353877067566</v>
      </c>
      <c r="AZ225" s="86">
        <v>-1.3135257177054882E-2</v>
      </c>
      <c r="BA225" s="86">
        <v>-0.11353753507137299</v>
      </c>
      <c r="BB225" s="86">
        <v>-2.9262266159057617</v>
      </c>
      <c r="BC225" s="86">
        <v>-3.371598482131958</v>
      </c>
      <c r="BD225" s="86">
        <v>-3.6535704135894775</v>
      </c>
      <c r="BE225" s="86">
        <v>-2.146820068359375</v>
      </c>
      <c r="BF225" s="86">
        <v>-2.4421298503875732</v>
      </c>
      <c r="BG225" s="86">
        <v>-2.2120985984802246</v>
      </c>
      <c r="BH225" s="86">
        <v>-1.8260960578918457</v>
      </c>
      <c r="BI225" s="86">
        <v>-1.3619076013565063</v>
      </c>
      <c r="BJ225" s="86">
        <v>-1.5728257894515991</v>
      </c>
      <c r="BK225" s="86">
        <v>-1.4755663871765137</v>
      </c>
      <c r="BL225" s="86">
        <v>-1.5157830715179443</v>
      </c>
      <c r="BM225" s="86">
        <v>-1.3118715286254883</v>
      </c>
      <c r="BN225" s="86">
        <v>1.0586787015199661E-2</v>
      </c>
      <c r="BO225" s="86">
        <v>-0.36370384693145752</v>
      </c>
      <c r="BP225" s="86">
        <v>-4.0771529078483582E-2</v>
      </c>
      <c r="BQ225" s="86">
        <v>-0.54150062799453735</v>
      </c>
      <c r="BR225" s="86">
        <v>0.15294931828975677</v>
      </c>
      <c r="BS225" s="86">
        <v>0.1888263076543808</v>
      </c>
      <c r="BT225" s="86">
        <v>0.33591049909591675</v>
      </c>
      <c r="BU225" s="86">
        <v>1.0652444362640381</v>
      </c>
      <c r="BV225" s="86">
        <v>1.3969556093215942</v>
      </c>
      <c r="BW225" s="86">
        <v>1.0551286935806274</v>
      </c>
      <c r="BX225" s="86">
        <v>0.84542465209960938</v>
      </c>
      <c r="BY225" s="86">
        <v>0.720073401927948</v>
      </c>
      <c r="BZ225" s="86">
        <v>-2.1005747318267822</v>
      </c>
      <c r="CA225" s="86">
        <v>-2.5704622268676758</v>
      </c>
      <c r="CB225" s="86">
        <v>-2.9129486083984375</v>
      </c>
      <c r="CC225" s="86">
        <v>-1.6961419582366943</v>
      </c>
      <c r="CD225" s="86">
        <v>-2.022695779800415</v>
      </c>
      <c r="CE225" s="86">
        <v>-1.8252888917922974</v>
      </c>
      <c r="CF225" s="86">
        <v>-1.4642242193222046</v>
      </c>
      <c r="CG225" s="86">
        <v>-1.0114043951034546</v>
      </c>
      <c r="CH225" s="86">
        <v>-1.2238885164260864</v>
      </c>
      <c r="CI225" s="86">
        <v>-1.1074762344360352</v>
      </c>
      <c r="CJ225" s="86">
        <v>-1.1271401643753052</v>
      </c>
      <c r="CK225" s="86">
        <v>-0.92489266395568848</v>
      </c>
      <c r="CL225" s="86">
        <v>0.41145604848861694</v>
      </c>
      <c r="CM225" s="86">
        <v>7.8472979366779327E-2</v>
      </c>
      <c r="CN225" s="86">
        <v>0.43972980976104736</v>
      </c>
      <c r="CO225" s="86">
        <v>-2.4791046977043152E-2</v>
      </c>
      <c r="CP225" s="86">
        <v>0.70831704139709473</v>
      </c>
      <c r="CQ225" s="86">
        <v>0.77536177635192871</v>
      </c>
      <c r="CR225" s="86">
        <v>0.93650740385055542</v>
      </c>
      <c r="CS225" s="86">
        <v>1.6919181346893311</v>
      </c>
      <c r="CT225" s="86">
        <v>2.023317813873291</v>
      </c>
      <c r="CU225" s="86">
        <v>1.6753804683685303</v>
      </c>
      <c r="CV225" s="86">
        <v>1.4400606155395508</v>
      </c>
      <c r="CW225" s="86">
        <v>1.2974298000335693</v>
      </c>
      <c r="CX225" s="86">
        <v>-1.5287307500839233</v>
      </c>
      <c r="CY225" s="86">
        <v>-2.0155975818634033</v>
      </c>
      <c r="CZ225" s="86">
        <v>-2.399996280670166</v>
      </c>
      <c r="DA225" s="86">
        <v>-1.2454638481140137</v>
      </c>
      <c r="DB225" s="86">
        <v>-1.6032617092132568</v>
      </c>
      <c r="DC225" s="86">
        <v>-1.4384791851043701</v>
      </c>
      <c r="DD225" s="86">
        <v>-1.1023523807525635</v>
      </c>
      <c r="DE225" s="86">
        <v>-0.66090112924575806</v>
      </c>
      <c r="DF225" s="86">
        <v>-0.87495130300521851</v>
      </c>
      <c r="DG225" s="86">
        <v>-0.73938614130020142</v>
      </c>
      <c r="DH225" s="86">
        <v>-0.73849719762802124</v>
      </c>
      <c r="DI225" s="86">
        <v>-0.53791379928588867</v>
      </c>
      <c r="DJ225" s="86">
        <v>0.81232529878616333</v>
      </c>
      <c r="DK225" s="86">
        <v>0.52064979076385498</v>
      </c>
      <c r="DL225" s="86">
        <v>0.9202311635017395</v>
      </c>
      <c r="DM225" s="86">
        <v>0.49191850423812866</v>
      </c>
      <c r="DN225" s="86">
        <v>1.2636847496032715</v>
      </c>
      <c r="DO225" s="86">
        <v>1.3618972301483154</v>
      </c>
      <c r="DP225" s="86">
        <v>1.5371042490005493</v>
      </c>
      <c r="DQ225" s="86">
        <v>2.318591833114624</v>
      </c>
      <c r="DR225" s="86">
        <v>2.6496798992156982</v>
      </c>
      <c r="DS225" s="86">
        <v>2.2956323623657227</v>
      </c>
      <c r="DT225" s="86">
        <v>2.0346965789794922</v>
      </c>
      <c r="DU225" s="86">
        <v>1.8747861385345459</v>
      </c>
      <c r="DV225" s="86">
        <v>-0.95688676834106445</v>
      </c>
      <c r="DW225" s="86">
        <v>-1.4607330560684204</v>
      </c>
      <c r="DX225" s="86">
        <v>-1.8870439529418945</v>
      </c>
      <c r="DY225" s="86">
        <v>-0.59475624561309814</v>
      </c>
      <c r="DZ225" s="86">
        <v>-0.99766558408737183</v>
      </c>
      <c r="EA225" s="86">
        <v>-0.87998723983764648</v>
      </c>
      <c r="EB225" s="86">
        <v>-0.57986694574356079</v>
      </c>
      <c r="EC225" s="86">
        <v>-0.15483011305332184</v>
      </c>
      <c r="ED225" s="86">
        <v>-0.37114131450653076</v>
      </c>
      <c r="EE225" s="86">
        <v>-0.20792250335216522</v>
      </c>
      <c r="EF225" s="86">
        <v>-0.17735850811004639</v>
      </c>
      <c r="EG225" s="86">
        <v>2.0822284743189812E-2</v>
      </c>
      <c r="EH225" s="86">
        <v>1.3911168575286865</v>
      </c>
      <c r="EI225" s="86">
        <v>1.1590828895568848</v>
      </c>
      <c r="EJ225" s="86">
        <v>1.6139987707138062</v>
      </c>
      <c r="EK225" s="86">
        <v>1.2379649877548218</v>
      </c>
      <c r="EL225" s="86">
        <v>2.0655474662780762</v>
      </c>
      <c r="EM225" s="86">
        <v>2.2087612152099609</v>
      </c>
      <c r="EN225" s="86">
        <v>2.4042708873748779</v>
      </c>
      <c r="EO225" s="86">
        <v>3.2234091758728027</v>
      </c>
      <c r="EP225" s="86">
        <v>3.5540475845336914</v>
      </c>
      <c r="EQ225" s="86">
        <v>3.1911773681640625</v>
      </c>
      <c r="ER225" s="86">
        <v>2.8932564258575439</v>
      </c>
      <c r="ES225" s="86">
        <v>2.7083971500396729</v>
      </c>
      <c r="ET225" s="86">
        <v>-0.13123491406440735</v>
      </c>
      <c r="EU225" s="86">
        <v>-0.65959674119949341</v>
      </c>
      <c r="EV225" s="86">
        <v>-1.146422266960144</v>
      </c>
      <c r="EW225" s="86">
        <v>74.078987121582031</v>
      </c>
      <c r="EX225" s="86">
        <v>71.995246887207031</v>
      </c>
      <c r="EY225" s="86">
        <v>70.671714782714844</v>
      </c>
      <c r="EZ225" s="86">
        <v>69.189598083496094</v>
      </c>
      <c r="FA225" s="86">
        <v>68.508537292480469</v>
      </c>
      <c r="FB225" s="86">
        <v>67.8721923828125</v>
      </c>
      <c r="FC225" s="86">
        <v>67.604804992675781</v>
      </c>
      <c r="FD225" s="86">
        <v>67.042610168457031</v>
      </c>
      <c r="FE225" s="86">
        <v>69.197868347167969</v>
      </c>
      <c r="FF225" s="86">
        <v>75.872749328613281</v>
      </c>
      <c r="FG225" s="86">
        <v>81.237525939941406</v>
      </c>
      <c r="FH225" s="86">
        <v>86.352409362792969</v>
      </c>
      <c r="FI225" s="86">
        <v>89.962677001953125</v>
      </c>
      <c r="FJ225" s="86">
        <v>92.273353576660156</v>
      </c>
      <c r="FK225" s="86">
        <v>94.057723999023438</v>
      </c>
      <c r="FL225" s="86">
        <v>95.851898193359375</v>
      </c>
      <c r="FM225" s="86">
        <v>96.261932373046875</v>
      </c>
      <c r="FN225" s="86">
        <v>95.0621337890625</v>
      </c>
      <c r="FO225" s="86">
        <v>92.283851623535156</v>
      </c>
      <c r="FP225" s="86">
        <v>88.040458679199219</v>
      </c>
      <c r="FQ225" s="86">
        <v>83.557365417480469</v>
      </c>
      <c r="FR225" s="86">
        <v>81.011917114257813</v>
      </c>
      <c r="FS225" s="86">
        <v>78.834671020507813</v>
      </c>
      <c r="FT225" s="86">
        <v>76.685577392578125</v>
      </c>
      <c r="FU225" s="86">
        <v>0.43015450239181519</v>
      </c>
      <c r="FV225" s="86">
        <v>0.74756968021392822</v>
      </c>
      <c r="FW225" s="86">
        <v>0.42028540372848511</v>
      </c>
      <c r="FX225" s="86">
        <v>3188</v>
      </c>
      <c r="FY225" s="86">
        <v>1</v>
      </c>
    </row>
    <row r="226" spans="1:181" x14ac:dyDescent="0.25">
      <c r="A226" t="s">
        <v>186</v>
      </c>
      <c r="B226" t="s">
        <v>236</v>
      </c>
      <c r="C226" t="s">
        <v>2</v>
      </c>
      <c r="D226" t="s">
        <v>203</v>
      </c>
      <c r="E226" t="s">
        <v>210</v>
      </c>
      <c r="F226" t="s">
        <v>179</v>
      </c>
      <c r="G226" t="s">
        <v>1</v>
      </c>
      <c r="H226" s="86">
        <v>1995</v>
      </c>
      <c r="I226" s="86">
        <v>3.4993431568145752</v>
      </c>
      <c r="J226" s="86">
        <v>3.1691744327545166</v>
      </c>
      <c r="K226" s="86">
        <v>3.0426411628723145</v>
      </c>
      <c r="L226" s="86">
        <v>3.1861119270324707</v>
      </c>
      <c r="M226" s="86">
        <v>3.0666558742523193</v>
      </c>
      <c r="N226" s="86">
        <v>3.0316300392150879</v>
      </c>
      <c r="O226" s="86">
        <v>3.3993062973022461</v>
      </c>
      <c r="P226" s="86">
        <v>3.6004014015197754</v>
      </c>
      <c r="Q226" s="86">
        <v>3.2657966613769531</v>
      </c>
      <c r="R226" s="86">
        <v>3.2988524436950684</v>
      </c>
      <c r="S226" s="86">
        <v>3.8453366756439209</v>
      </c>
      <c r="T226" s="86">
        <v>4.5204896926879883</v>
      </c>
      <c r="U226" s="86">
        <v>4.9285259246826172</v>
      </c>
      <c r="V226" s="86">
        <v>5.4756588935852051</v>
      </c>
      <c r="W226" s="86">
        <v>6.0823707580566406</v>
      </c>
      <c r="X226" s="86">
        <v>6.4983062744140625</v>
      </c>
      <c r="Y226" s="86">
        <v>7.161710262298584</v>
      </c>
      <c r="Z226" s="86">
        <v>7.2538084983825684</v>
      </c>
      <c r="AA226" s="86">
        <v>6.8269772529602051</v>
      </c>
      <c r="AB226" s="86">
        <v>6.5004286766052246</v>
      </c>
      <c r="AC226" s="86">
        <v>6.8081965446472168</v>
      </c>
      <c r="AD226" s="86">
        <v>6.6483416557312012</v>
      </c>
      <c r="AE226" s="86">
        <v>5.5645976066589355</v>
      </c>
      <c r="AF226" s="86">
        <v>4.6850957870483398</v>
      </c>
      <c r="AG226" s="86">
        <v>-0.64975744485855103</v>
      </c>
      <c r="AH226" s="86">
        <v>-0.80710685253143311</v>
      </c>
      <c r="AI226" s="86">
        <v>-0.68296480178833008</v>
      </c>
      <c r="AJ226" s="86">
        <v>-0.47319439053535461</v>
      </c>
      <c r="AK226" s="86">
        <v>-0.46084356307983398</v>
      </c>
      <c r="AL226" s="86">
        <v>-0.49836915731430054</v>
      </c>
      <c r="AM226" s="86">
        <v>-0.42104873061180115</v>
      </c>
      <c r="AN226" s="86">
        <v>-0.24014760553836823</v>
      </c>
      <c r="AO226" s="86">
        <v>-0.95869320631027222</v>
      </c>
      <c r="AP226" s="86">
        <v>-1.098575234413147</v>
      </c>
      <c r="AQ226" s="86">
        <v>-0.4554901123046875</v>
      </c>
      <c r="AR226" s="86">
        <v>-0.40431001782417297</v>
      </c>
      <c r="AS226" s="86">
        <v>-0.60331207513809204</v>
      </c>
      <c r="AT226" s="86">
        <v>-0.78462588787078857</v>
      </c>
      <c r="AU226" s="86">
        <v>-0.99894100427627563</v>
      </c>
      <c r="AV226" s="86">
        <v>-1.0868004560470581</v>
      </c>
      <c r="AW226" s="86">
        <v>-0.59656399488449097</v>
      </c>
      <c r="AX226" s="86">
        <v>-1.0328246355056763</v>
      </c>
      <c r="AY226" s="86">
        <v>-0.81881135702133179</v>
      </c>
      <c r="AZ226" s="86">
        <v>-0.62405937910079956</v>
      </c>
      <c r="BA226" s="86">
        <v>-0.16506795585155487</v>
      </c>
      <c r="BB226" s="86">
        <v>-0.1663154810667038</v>
      </c>
      <c r="BC226" s="86">
        <v>-0.30398401618003845</v>
      </c>
      <c r="BD226" s="86">
        <v>-0.46603277325630188</v>
      </c>
      <c r="BE226" s="86">
        <v>-0.31952637434005737</v>
      </c>
      <c r="BF226" s="86">
        <v>-0.48084971308708191</v>
      </c>
      <c r="BG226" s="86">
        <v>-0.36637711524963379</v>
      </c>
      <c r="BH226" s="86">
        <v>-0.16031572222709656</v>
      </c>
      <c r="BI226" s="86">
        <v>-0.11776600778102875</v>
      </c>
      <c r="BJ226" s="86">
        <v>-0.17193424701690674</v>
      </c>
      <c r="BK226" s="86">
        <v>-6.8654946982860565E-2</v>
      </c>
      <c r="BL226" s="86">
        <v>0.10459305346012115</v>
      </c>
      <c r="BM226" s="86">
        <v>-0.57176989316940308</v>
      </c>
      <c r="BN226" s="86">
        <v>-0.65421181917190552</v>
      </c>
      <c r="BO226" s="86">
        <v>-6.3007369637489319E-2</v>
      </c>
      <c r="BP226" s="86">
        <v>7.5601071119308472E-2</v>
      </c>
      <c r="BQ226" s="86">
        <v>-9.0796284377574921E-2</v>
      </c>
      <c r="BR226" s="86">
        <v>-0.24172906577587128</v>
      </c>
      <c r="BS226" s="86">
        <v>-0.3958314061164856</v>
      </c>
      <c r="BT226" s="86">
        <v>-0.49935081601142883</v>
      </c>
      <c r="BU226" s="86">
        <v>-4.1249390691518784E-2</v>
      </c>
      <c r="BV226" s="86">
        <v>-0.5044746994972229</v>
      </c>
      <c r="BW226" s="86">
        <v>-0.30829748511314392</v>
      </c>
      <c r="BX226" s="86">
        <v>-0.14973911643028259</v>
      </c>
      <c r="BY226" s="86">
        <v>0.35643410682678223</v>
      </c>
      <c r="BZ226" s="86">
        <v>0.2655755877494812</v>
      </c>
      <c r="CA226" s="86">
        <v>0.12506377696990967</v>
      </c>
      <c r="CB226" s="86">
        <v>-4.3554443866014481E-2</v>
      </c>
      <c r="CC226" s="86">
        <v>-9.0809345245361328E-2</v>
      </c>
      <c r="CD226" s="86">
        <v>-0.25488501787185669</v>
      </c>
      <c r="CE226" s="86">
        <v>-0.14710944890975952</v>
      </c>
      <c r="CF226" s="86">
        <v>5.6383088231086731E-2</v>
      </c>
      <c r="CG226" s="86">
        <v>0.11984845250844955</v>
      </c>
      <c r="CH226" s="86">
        <v>5.4153580218553543E-2</v>
      </c>
      <c r="CI226" s="86">
        <v>0.17541192471981049</v>
      </c>
      <c r="CJ226" s="86">
        <v>0.34335938096046448</v>
      </c>
      <c r="CK226" s="86">
        <v>-0.30378800630569458</v>
      </c>
      <c r="CL226" s="86">
        <v>-0.34644699096679688</v>
      </c>
      <c r="CM226" s="86">
        <v>0.20882497727870941</v>
      </c>
      <c r="CN226" s="86">
        <v>0.40798601508140564</v>
      </c>
      <c r="CO226" s="86">
        <v>0.26417058706283569</v>
      </c>
      <c r="CP226" s="86">
        <v>0.13427960872650146</v>
      </c>
      <c r="CQ226" s="86">
        <v>2.1880485117435455E-2</v>
      </c>
      <c r="CR226" s="86">
        <v>-9.2484958469867706E-2</v>
      </c>
      <c r="CS226" s="86">
        <v>0.34335982799530029</v>
      </c>
      <c r="CT226" s="86">
        <v>-0.13854114711284637</v>
      </c>
      <c r="CU226" s="86">
        <v>4.5282859355211258E-2</v>
      </c>
      <c r="CV226" s="86">
        <v>0.1787736713886261</v>
      </c>
      <c r="CW226" s="86">
        <v>0.71762484312057495</v>
      </c>
      <c r="CX226" s="86">
        <v>0.56470203399658203</v>
      </c>
      <c r="CY226" s="86">
        <v>0.42222097516059875</v>
      </c>
      <c r="CZ226" s="86">
        <v>0.24905276298522949</v>
      </c>
      <c r="DA226" s="86">
        <v>0.13790769875049591</v>
      </c>
      <c r="DB226" s="86">
        <v>-2.8920330107212067E-2</v>
      </c>
      <c r="DC226" s="86">
        <v>7.2158224880695343E-2</v>
      </c>
      <c r="DD226" s="86">
        <v>0.27308189868927002</v>
      </c>
      <c r="DE226" s="86">
        <v>0.35746291279792786</v>
      </c>
      <c r="DF226" s="86">
        <v>0.28024140000343323</v>
      </c>
      <c r="DG226" s="86">
        <v>0.41947880387306213</v>
      </c>
      <c r="DH226" s="86">
        <v>0.58212572336196899</v>
      </c>
      <c r="DI226" s="86">
        <v>-3.5806097090244293E-2</v>
      </c>
      <c r="DJ226" s="86">
        <v>-3.8682185113430023E-2</v>
      </c>
      <c r="DK226" s="86">
        <v>0.48065730929374695</v>
      </c>
      <c r="DL226" s="86">
        <v>0.7403709888458252</v>
      </c>
      <c r="DM226" s="86">
        <v>0.6191374659538269</v>
      </c>
      <c r="DN226" s="86">
        <v>0.5102882981300354</v>
      </c>
      <c r="DO226" s="86">
        <v>0.43959236145019531</v>
      </c>
      <c r="DP226" s="86">
        <v>0.31438088417053223</v>
      </c>
      <c r="DQ226" s="86">
        <v>0.72796905040740967</v>
      </c>
      <c r="DR226" s="86">
        <v>0.22739239037036896</v>
      </c>
      <c r="DS226" s="86">
        <v>0.39886319637298584</v>
      </c>
      <c r="DT226" s="86">
        <v>0.5072864294052124</v>
      </c>
      <c r="DU226" s="86">
        <v>1.0788155794143677</v>
      </c>
      <c r="DV226" s="86">
        <v>0.86382848024368286</v>
      </c>
      <c r="DW226" s="86">
        <v>0.71937817335128784</v>
      </c>
      <c r="DX226" s="86">
        <v>0.54165995121002197</v>
      </c>
      <c r="DY226" s="86">
        <v>0.46813875436782837</v>
      </c>
      <c r="DZ226" s="86">
        <v>0.29733678698539734</v>
      </c>
      <c r="EA226" s="86">
        <v>0.38874593377113342</v>
      </c>
      <c r="EB226" s="86">
        <v>0.58596056699752808</v>
      </c>
      <c r="EC226" s="86">
        <v>0.70054048299789429</v>
      </c>
      <c r="ED226" s="86">
        <v>0.60667634010314941</v>
      </c>
      <c r="EE226" s="86">
        <v>0.77187258005142212</v>
      </c>
      <c r="EF226" s="86">
        <v>0.92686635255813599</v>
      </c>
      <c r="EG226" s="86">
        <v>0.35111722350120544</v>
      </c>
      <c r="EH226" s="86">
        <v>0.405681312084198</v>
      </c>
      <c r="EI226" s="86">
        <v>0.87314003705978394</v>
      </c>
      <c r="EJ226" s="86">
        <v>1.2202820777893066</v>
      </c>
      <c r="EK226" s="86">
        <v>1.1316531896591187</v>
      </c>
      <c r="EL226" s="86">
        <v>1.0531851053237915</v>
      </c>
      <c r="EM226" s="86">
        <v>1.0427019596099854</v>
      </c>
      <c r="EN226" s="86">
        <v>0.90183055400848389</v>
      </c>
      <c r="EO226" s="86">
        <v>1.2832837104797363</v>
      </c>
      <c r="EP226" s="86">
        <v>0.75574231147766113</v>
      </c>
      <c r="EQ226" s="86">
        <v>0.90937709808349609</v>
      </c>
      <c r="ER226" s="86">
        <v>0.98160672187805176</v>
      </c>
      <c r="ES226" s="86">
        <v>1.6003175973892212</v>
      </c>
      <c r="ET226" s="86">
        <v>1.2957195043563843</v>
      </c>
      <c r="EU226" s="86">
        <v>1.1484259366989136</v>
      </c>
      <c r="EV226" s="86">
        <v>0.96413832902908325</v>
      </c>
      <c r="EW226" s="86">
        <v>80.570747375488281</v>
      </c>
      <c r="EX226" s="86">
        <v>73.997222900390625</v>
      </c>
      <c r="EY226" s="86">
        <v>72.881156921386719</v>
      </c>
      <c r="EZ226" s="86">
        <v>71.890869140625</v>
      </c>
      <c r="FA226" s="86">
        <v>69.845291137695313</v>
      </c>
      <c r="FB226" s="86">
        <v>69.857032775878906</v>
      </c>
      <c r="FC226" s="86">
        <v>68.818618774414063</v>
      </c>
      <c r="FD226" s="86">
        <v>68.670570373535156</v>
      </c>
      <c r="FE226" s="86">
        <v>70.490043640136719</v>
      </c>
      <c r="FF226" s="86">
        <v>75.332435607910156</v>
      </c>
      <c r="FG226" s="86">
        <v>79.645523071289063</v>
      </c>
      <c r="FH226" s="86">
        <v>84.474662780761719</v>
      </c>
      <c r="FI226" s="86">
        <v>88.567863464355469</v>
      </c>
      <c r="FJ226" s="86">
        <v>89.847488403320313</v>
      </c>
      <c r="FK226" s="86">
        <v>92.722030639648438</v>
      </c>
      <c r="FL226" s="86">
        <v>94.8408203125</v>
      </c>
      <c r="FM226" s="86">
        <v>95.842086791992188</v>
      </c>
      <c r="FN226" s="86">
        <v>97.534111022949219</v>
      </c>
      <c r="FO226" s="86">
        <v>96.613853454589844</v>
      </c>
      <c r="FP226" s="86">
        <v>94.5819091796875</v>
      </c>
      <c r="FQ226" s="86">
        <v>90.293930053710938</v>
      </c>
      <c r="FR226" s="86">
        <v>88.11724853515625</v>
      </c>
      <c r="FS226" s="86">
        <v>86.179489135742188</v>
      </c>
      <c r="FT226" s="86">
        <v>83.411643981933594</v>
      </c>
      <c r="FU226" s="86">
        <v>0.28586167097091675</v>
      </c>
      <c r="FV226" s="86">
        <v>0.42892441153526306</v>
      </c>
      <c r="FW226" s="86">
        <v>0.2837696373462677</v>
      </c>
      <c r="FX226" s="86">
        <v>236</v>
      </c>
      <c r="FY226" s="86">
        <v>1</v>
      </c>
    </row>
    <row r="227" spans="1:181" x14ac:dyDescent="0.25">
      <c r="A227" t="s">
        <v>186</v>
      </c>
      <c r="B227" t="s">
        <v>236</v>
      </c>
      <c r="C227" t="s">
        <v>2</v>
      </c>
      <c r="D227" t="s">
        <v>203</v>
      </c>
      <c r="E227" t="s">
        <v>210</v>
      </c>
      <c r="F227" t="s">
        <v>180</v>
      </c>
      <c r="G227" t="s">
        <v>1</v>
      </c>
      <c r="H227" s="86">
        <v>1276</v>
      </c>
      <c r="I227" s="86">
        <v>2.0824449062347412</v>
      </c>
      <c r="J227" s="86">
        <v>2.0238525867462158</v>
      </c>
      <c r="K227" s="86">
        <v>1.9994438886642456</v>
      </c>
      <c r="L227" s="86">
        <v>1.9534995555877686</v>
      </c>
      <c r="M227" s="86">
        <v>2.0824644565582275</v>
      </c>
      <c r="N227" s="86">
        <v>2.0730853080749512</v>
      </c>
      <c r="O227" s="86">
        <v>2.2132558822631836</v>
      </c>
      <c r="P227" s="86">
        <v>2.2949917316436768</v>
      </c>
      <c r="Q227" s="86">
        <v>1.8725389242172241</v>
      </c>
      <c r="R227" s="86">
        <v>1.8037770986557007</v>
      </c>
      <c r="S227" s="86">
        <v>1.9927570819854736</v>
      </c>
      <c r="T227" s="86">
        <v>1.8321337699890137</v>
      </c>
      <c r="U227" s="86">
        <v>1.5853097438812256</v>
      </c>
      <c r="V227" s="86">
        <v>2.0079925060272217</v>
      </c>
      <c r="W227" s="86">
        <v>1.7624936103820801</v>
      </c>
      <c r="X227" s="86">
        <v>1.7926946878433228</v>
      </c>
      <c r="Y227" s="86">
        <v>1.901334285736084</v>
      </c>
      <c r="Z227" s="86">
        <v>2.026132345199585</v>
      </c>
      <c r="AA227" s="86">
        <v>2.5981757640838623</v>
      </c>
      <c r="AB227" s="86">
        <v>2.8855648040771484</v>
      </c>
      <c r="AC227" s="86">
        <v>2.9432296752929688</v>
      </c>
      <c r="AD227" s="86">
        <v>2.8337008953094482</v>
      </c>
      <c r="AE227" s="86">
        <v>2.4864718914031982</v>
      </c>
      <c r="AF227" s="86">
        <v>2.1907908916473389</v>
      </c>
      <c r="AG227" s="86">
        <v>-1.3840165138244629</v>
      </c>
      <c r="AH227" s="86">
        <v>-1.3822118043899536</v>
      </c>
      <c r="AI227" s="86">
        <v>-1.2516580820083618</v>
      </c>
      <c r="AJ227" s="86">
        <v>-1.2157100439071655</v>
      </c>
      <c r="AK227" s="86">
        <v>-1.1652413606643677</v>
      </c>
      <c r="AL227" s="86">
        <v>-1.1534132957458496</v>
      </c>
      <c r="AM227" s="86">
        <v>-1.14069664478302</v>
      </c>
      <c r="AN227" s="86">
        <v>-1.0372673273086548</v>
      </c>
      <c r="AO227" s="86">
        <v>-1.129002571105957</v>
      </c>
      <c r="AP227" s="86">
        <v>-0.88408976793289185</v>
      </c>
      <c r="AQ227" s="86">
        <v>-0.83629721403121948</v>
      </c>
      <c r="AR227" s="86">
        <v>-0.81619572639465332</v>
      </c>
      <c r="AS227" s="86">
        <v>-0.95056682825088501</v>
      </c>
      <c r="AT227" s="86">
        <v>-0.43978369235992432</v>
      </c>
      <c r="AU227" s="86">
        <v>-0.65412580966949463</v>
      </c>
      <c r="AV227" s="86">
        <v>-0.54617637395858765</v>
      </c>
      <c r="AW227" s="86">
        <v>-0.42825055122375488</v>
      </c>
      <c r="AX227" s="86">
        <v>-0.48728376626968384</v>
      </c>
      <c r="AY227" s="86">
        <v>-0.34858620166778564</v>
      </c>
      <c r="AZ227" s="86">
        <v>-0.34635910391807556</v>
      </c>
      <c r="BA227" s="86">
        <v>-0.46852144598960876</v>
      </c>
      <c r="BB227" s="86">
        <v>-0.91616326570510864</v>
      </c>
      <c r="BC227" s="86">
        <v>-1.1199592351913452</v>
      </c>
      <c r="BD227" s="86">
        <v>-1.3344886302947998</v>
      </c>
      <c r="BE227" s="86">
        <v>-0.99464744329452515</v>
      </c>
      <c r="BF227" s="86">
        <v>-1.0003408193588257</v>
      </c>
      <c r="BG227" s="86">
        <v>-0.88973033428192139</v>
      </c>
      <c r="BH227" s="86">
        <v>-0.85237765312194824</v>
      </c>
      <c r="BI227" s="86">
        <v>-0.80134624242782593</v>
      </c>
      <c r="BJ227" s="86">
        <v>-0.79574346542358398</v>
      </c>
      <c r="BK227" s="86">
        <v>-0.80722254514694214</v>
      </c>
      <c r="BL227" s="86">
        <v>-0.71420079469680786</v>
      </c>
      <c r="BM227" s="86">
        <v>-0.83714604377746582</v>
      </c>
      <c r="BN227" s="86">
        <v>-0.61220097541809082</v>
      </c>
      <c r="BO227" s="86">
        <v>-0.55509120225906372</v>
      </c>
      <c r="BP227" s="86">
        <v>-0.55137795209884644</v>
      </c>
      <c r="BQ227" s="86">
        <v>-0.70740413665771484</v>
      </c>
      <c r="BR227" s="86">
        <v>-0.16878864169120789</v>
      </c>
      <c r="BS227" s="86">
        <v>-0.41476181149482727</v>
      </c>
      <c r="BT227" s="86">
        <v>-0.32543477416038513</v>
      </c>
      <c r="BU227" s="86">
        <v>-0.19977954030036926</v>
      </c>
      <c r="BV227" s="86">
        <v>-0.17536534368991852</v>
      </c>
      <c r="BW227" s="86">
        <v>6.2423218041658401E-3</v>
      </c>
      <c r="BX227" s="86">
        <v>-1.7656214535236359E-2</v>
      </c>
      <c r="BY227" s="86">
        <v>-0.10399804264307022</v>
      </c>
      <c r="BZ227" s="86">
        <v>-0.53923642635345459</v>
      </c>
      <c r="CA227" s="86">
        <v>-0.7641376256942749</v>
      </c>
      <c r="CB227" s="86">
        <v>-0.96731394529342651</v>
      </c>
      <c r="CC227" s="86">
        <v>-0.72497153282165527</v>
      </c>
      <c r="CD227" s="86">
        <v>-0.73585808277130127</v>
      </c>
      <c r="CE227" s="86">
        <v>-0.63906025886535645</v>
      </c>
      <c r="CF227" s="86">
        <v>-0.60073477029800415</v>
      </c>
      <c r="CG227" s="86">
        <v>-0.54931360483169556</v>
      </c>
      <c r="CH227" s="86">
        <v>-0.54802244901657104</v>
      </c>
      <c r="CI227" s="86">
        <v>-0.57625943422317505</v>
      </c>
      <c r="CJ227" s="86">
        <v>-0.49044585227966309</v>
      </c>
      <c r="CK227" s="86">
        <v>-0.63500714302062988</v>
      </c>
      <c r="CL227" s="86">
        <v>-0.42389160394668579</v>
      </c>
      <c r="CM227" s="86">
        <v>-0.3603287935256958</v>
      </c>
      <c r="CN227" s="86">
        <v>-0.36796596646308899</v>
      </c>
      <c r="CO227" s="86">
        <v>-0.53899043798446655</v>
      </c>
      <c r="CP227" s="86">
        <v>1.890169270336628E-2</v>
      </c>
      <c r="CQ227" s="86">
        <v>-0.24897903203964233</v>
      </c>
      <c r="CR227" s="86">
        <v>-0.17254979908466339</v>
      </c>
      <c r="CS227" s="86">
        <v>-4.1541222482919693E-2</v>
      </c>
      <c r="CT227" s="86">
        <v>4.0668405592441559E-2</v>
      </c>
      <c r="CU227" s="86">
        <v>0.25199547410011292</v>
      </c>
      <c r="CV227" s="86">
        <v>0.21000240743160248</v>
      </c>
      <c r="CW227" s="86">
        <v>0.14846976101398468</v>
      </c>
      <c r="CX227" s="86">
        <v>-0.27817800641059875</v>
      </c>
      <c r="CY227" s="86">
        <v>-0.51769667863845825</v>
      </c>
      <c r="CZ227" s="86">
        <v>-0.71300989389419556</v>
      </c>
      <c r="DA227" s="86">
        <v>-0.45529565215110779</v>
      </c>
      <c r="DB227" s="86">
        <v>-0.47137537598609924</v>
      </c>
      <c r="DC227" s="86">
        <v>-0.38839021325111389</v>
      </c>
      <c r="DD227" s="86">
        <v>-0.34909188747406006</v>
      </c>
      <c r="DE227" s="86">
        <v>-0.29728096723556519</v>
      </c>
      <c r="DF227" s="86">
        <v>-0.30030143260955811</v>
      </c>
      <c r="DG227" s="86">
        <v>-0.34529629349708557</v>
      </c>
      <c r="DH227" s="86">
        <v>-0.26669090986251831</v>
      </c>
      <c r="DI227" s="86">
        <v>-0.43286824226379395</v>
      </c>
      <c r="DJ227" s="86">
        <v>-0.23558224737644196</v>
      </c>
      <c r="DK227" s="86">
        <v>-0.16556636989116669</v>
      </c>
      <c r="DL227" s="86">
        <v>-0.18455398082733154</v>
      </c>
      <c r="DM227" s="86">
        <v>-0.37057670950889587</v>
      </c>
      <c r="DN227" s="86">
        <v>0.20659202337265015</v>
      </c>
      <c r="DO227" s="86">
        <v>-8.3196252584457397E-2</v>
      </c>
      <c r="DP227" s="86">
        <v>-1.966482400894165E-2</v>
      </c>
      <c r="DQ227" s="86">
        <v>0.11669710278511047</v>
      </c>
      <c r="DR227" s="86">
        <v>0.25670215487480164</v>
      </c>
      <c r="DS227" s="86">
        <v>0.49774861335754395</v>
      </c>
      <c r="DT227" s="86">
        <v>0.43766102194786072</v>
      </c>
      <c r="DU227" s="86">
        <v>0.40093755722045898</v>
      </c>
      <c r="DV227" s="86">
        <v>-1.7119599506258965E-2</v>
      </c>
      <c r="DW227" s="86">
        <v>-0.2712557315826416</v>
      </c>
      <c r="DX227" s="86">
        <v>-0.45870581269264221</v>
      </c>
      <c r="DY227" s="86">
        <v>-6.5926499664783478E-2</v>
      </c>
      <c r="DZ227" s="86">
        <v>-8.9504361152648926E-2</v>
      </c>
      <c r="EA227" s="86">
        <v>-2.646246924996376E-2</v>
      </c>
      <c r="EB227" s="86">
        <v>1.4240480028092861E-2</v>
      </c>
      <c r="EC227" s="86">
        <v>6.6614106297492981E-2</v>
      </c>
      <c r="ED227" s="86">
        <v>5.7368356734514236E-2</v>
      </c>
      <c r="EE227" s="86">
        <v>-1.182221807539463E-2</v>
      </c>
      <c r="EF227" s="86">
        <v>5.6375674903392792E-2</v>
      </c>
      <c r="EG227" s="86">
        <v>-0.14101175963878632</v>
      </c>
      <c r="EH227" s="86">
        <v>3.6306556314229965E-2</v>
      </c>
      <c r="EI227" s="86">
        <v>0.11563965678215027</v>
      </c>
      <c r="EJ227" s="86">
        <v>8.0263778567314148E-2</v>
      </c>
      <c r="EK227" s="86">
        <v>-0.1274140477180481</v>
      </c>
      <c r="EL227" s="86">
        <v>0.47758707404136658</v>
      </c>
      <c r="EM227" s="86">
        <v>0.15616774559020996</v>
      </c>
      <c r="EN227" s="86">
        <v>0.20107679069042206</v>
      </c>
      <c r="EO227" s="86">
        <v>0.34516811370849609</v>
      </c>
      <c r="EP227" s="86">
        <v>0.56862056255340576</v>
      </c>
      <c r="EQ227" s="86">
        <v>0.85257714986801147</v>
      </c>
      <c r="ER227" s="86">
        <v>0.76636391878128052</v>
      </c>
      <c r="ES227" s="86">
        <v>0.76546096801757813</v>
      </c>
      <c r="ET227" s="86">
        <v>0.35980728268623352</v>
      </c>
      <c r="EU227" s="86">
        <v>8.4565825760364532E-2</v>
      </c>
      <c r="EV227" s="86">
        <v>-9.1531135141849518E-2</v>
      </c>
      <c r="EW227" s="86">
        <v>59.716114044189453</v>
      </c>
      <c r="EX227" s="86">
        <v>60.434524536132813</v>
      </c>
      <c r="EY227" s="86">
        <v>59.035991668701172</v>
      </c>
      <c r="EZ227" s="86">
        <v>59.053131103515625</v>
      </c>
      <c r="FA227" s="86">
        <v>58.365608215332031</v>
      </c>
      <c r="FB227" s="86">
        <v>58</v>
      </c>
      <c r="FC227" s="86">
        <v>57.641544342041016</v>
      </c>
      <c r="FD227" s="86">
        <v>57.330551147460938</v>
      </c>
      <c r="FE227" s="86">
        <v>58.371360778808594</v>
      </c>
      <c r="FF227" s="86">
        <v>61.472732543945313</v>
      </c>
      <c r="FG227" s="86">
        <v>66.806137084960938</v>
      </c>
      <c r="FH227" s="86">
        <v>74.056732177734375</v>
      </c>
      <c r="FI227" s="86">
        <v>79.548408508300781</v>
      </c>
      <c r="FJ227" s="86">
        <v>80.970603942871094</v>
      </c>
      <c r="FK227" s="86">
        <v>82.348503112792969</v>
      </c>
      <c r="FL227" s="86">
        <v>84.27117919921875</v>
      </c>
      <c r="FM227" s="86">
        <v>82.282859802246094</v>
      </c>
      <c r="FN227" s="86">
        <v>81.402938842773438</v>
      </c>
      <c r="FO227" s="86">
        <v>81.619056701660156</v>
      </c>
      <c r="FP227" s="86">
        <v>75.166313171386719</v>
      </c>
      <c r="FQ227" s="86">
        <v>67.9638671875</v>
      </c>
      <c r="FR227" s="86">
        <v>64.756324768066406</v>
      </c>
      <c r="FS227" s="86">
        <v>63.111076354980469</v>
      </c>
      <c r="FT227" s="86">
        <v>61.037727355957031</v>
      </c>
      <c r="FU227" s="86">
        <v>0.24464115500450134</v>
      </c>
      <c r="FV227" s="86">
        <v>0.27983829379081726</v>
      </c>
      <c r="FW227" s="86">
        <v>0.2553325891494751</v>
      </c>
      <c r="FX227" s="86">
        <v>228</v>
      </c>
      <c r="FY227" s="86">
        <v>1</v>
      </c>
    </row>
    <row r="228" spans="1:181" x14ac:dyDescent="0.25">
      <c r="A228" t="s">
        <v>186</v>
      </c>
      <c r="B228" t="s">
        <v>236</v>
      </c>
      <c r="C228" t="s">
        <v>2</v>
      </c>
      <c r="D228" t="s">
        <v>203</v>
      </c>
      <c r="E228" t="s">
        <v>210</v>
      </c>
      <c r="F228" t="s">
        <v>181</v>
      </c>
      <c r="G228" t="s">
        <v>1</v>
      </c>
      <c r="H228" s="86">
        <v>597</v>
      </c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86"/>
      <c r="BB228" s="86"/>
      <c r="BC228" s="86"/>
      <c r="BD228" s="86"/>
      <c r="BE228" s="86"/>
      <c r="BF228" s="86"/>
      <c r="BG228" s="86"/>
      <c r="BH228" s="86"/>
      <c r="BI228" s="86"/>
      <c r="BJ228" s="86"/>
      <c r="BK228" s="86"/>
      <c r="BL228" s="86"/>
      <c r="BM228" s="86"/>
      <c r="BN228" s="86"/>
      <c r="BO228" s="86"/>
      <c r="BP228" s="86"/>
      <c r="BQ228" s="86"/>
      <c r="BR228" s="86"/>
      <c r="BS228" s="86"/>
      <c r="BT228" s="86"/>
      <c r="BU228" s="86"/>
      <c r="BV228" s="86"/>
      <c r="BW228" s="86"/>
      <c r="BX228" s="86"/>
      <c r="BY228" s="86"/>
      <c r="BZ228" s="86"/>
      <c r="CA228" s="86"/>
      <c r="CB228" s="86"/>
      <c r="CC228" s="86"/>
      <c r="CD228" s="86"/>
      <c r="CE228" s="86"/>
      <c r="CF228" s="86"/>
      <c r="CG228" s="86"/>
      <c r="CH228" s="86"/>
      <c r="CI228" s="86"/>
      <c r="CJ228" s="86"/>
      <c r="CK228" s="86"/>
      <c r="CL228" s="86"/>
      <c r="CM228" s="86"/>
      <c r="CN228" s="86"/>
      <c r="CO228" s="86"/>
      <c r="CP228" s="86"/>
      <c r="CQ228" s="86"/>
      <c r="CR228" s="86"/>
      <c r="CS228" s="86"/>
      <c r="CT228" s="86"/>
      <c r="CU228" s="86"/>
      <c r="CV228" s="86"/>
      <c r="CW228" s="86"/>
      <c r="CX228" s="86"/>
      <c r="CY228" s="86"/>
      <c r="CZ228" s="86"/>
      <c r="DA228" s="86"/>
      <c r="DB228" s="86"/>
      <c r="DC228" s="86"/>
      <c r="DD228" s="86"/>
      <c r="DE228" s="86"/>
      <c r="DF228" s="86"/>
      <c r="DG228" s="86"/>
      <c r="DH228" s="86"/>
      <c r="DI228" s="86"/>
      <c r="DJ228" s="86"/>
      <c r="DK228" s="86"/>
      <c r="DL228" s="86"/>
      <c r="DM228" s="86"/>
      <c r="DN228" s="86"/>
      <c r="DO228" s="86"/>
      <c r="DP228" s="86"/>
      <c r="DQ228" s="86"/>
      <c r="DR228" s="86"/>
      <c r="DS228" s="86"/>
      <c r="DT228" s="86"/>
      <c r="DU228" s="86"/>
      <c r="DV228" s="86"/>
      <c r="DW228" s="86"/>
      <c r="DX228" s="86"/>
      <c r="DY228" s="86"/>
      <c r="DZ228" s="86"/>
      <c r="EA228" s="86"/>
      <c r="EB228" s="86"/>
      <c r="EC228" s="86"/>
      <c r="ED228" s="86"/>
      <c r="EE228" s="86"/>
      <c r="EF228" s="86"/>
      <c r="EG228" s="86"/>
      <c r="EH228" s="86"/>
      <c r="EI228" s="86"/>
      <c r="EJ228" s="86"/>
      <c r="EK228" s="86"/>
      <c r="EL228" s="86"/>
      <c r="EM228" s="86"/>
      <c r="EN228" s="86"/>
      <c r="EO228" s="86"/>
      <c r="EP228" s="86"/>
      <c r="EQ228" s="86"/>
      <c r="ER228" s="86"/>
      <c r="ES228" s="86"/>
      <c r="ET228" s="86"/>
      <c r="EU228" s="86"/>
      <c r="EV228" s="86"/>
      <c r="EW228" s="86"/>
      <c r="EX228" s="86"/>
      <c r="EY228" s="86"/>
      <c r="EZ228" s="86"/>
      <c r="FA228" s="86"/>
      <c r="FB228" s="86"/>
      <c r="FC228" s="86"/>
      <c r="FD228" s="86"/>
      <c r="FE228" s="86"/>
      <c r="FF228" s="86"/>
      <c r="FG228" s="86"/>
      <c r="FH228" s="86"/>
      <c r="FI228" s="86"/>
      <c r="FJ228" s="86"/>
      <c r="FK228" s="86"/>
      <c r="FL228" s="86"/>
      <c r="FM228" s="86"/>
      <c r="FN228" s="86"/>
      <c r="FO228" s="86"/>
      <c r="FP228" s="86"/>
      <c r="FQ228" s="86"/>
      <c r="FR228" s="86"/>
      <c r="FS228" s="86"/>
      <c r="FT228" s="86"/>
      <c r="FU228" s="86"/>
      <c r="FV228" s="86"/>
      <c r="FW228" s="86"/>
      <c r="FX228" s="86">
        <v>60</v>
      </c>
      <c r="FY228" s="86">
        <v>0</v>
      </c>
    </row>
    <row r="229" spans="1:181" x14ac:dyDescent="0.25">
      <c r="A229" t="s">
        <v>186</v>
      </c>
      <c r="B229" t="s">
        <v>236</v>
      </c>
      <c r="C229" t="s">
        <v>2</v>
      </c>
      <c r="D229" t="s">
        <v>203</v>
      </c>
      <c r="E229" t="s">
        <v>210</v>
      </c>
      <c r="F229" t="s">
        <v>182</v>
      </c>
      <c r="G229" t="s">
        <v>1</v>
      </c>
      <c r="H229" s="86">
        <v>3289</v>
      </c>
      <c r="I229" s="86">
        <v>4.7040166854858398</v>
      </c>
      <c r="J229" s="86">
        <v>4.3950104713439941</v>
      </c>
      <c r="K229" s="86">
        <v>4.3741321563720703</v>
      </c>
      <c r="L229" s="86">
        <v>4.3244805335998535</v>
      </c>
      <c r="M229" s="86">
        <v>4.058006763458252</v>
      </c>
      <c r="N229" s="86">
        <v>4.1446218490600586</v>
      </c>
      <c r="O229" s="86">
        <v>4.558067798614502</v>
      </c>
      <c r="P229" s="86">
        <v>5.4845852851867676</v>
      </c>
      <c r="Q229" s="86">
        <v>5.5087289810180664</v>
      </c>
      <c r="R229" s="86">
        <v>5.3592643737792969</v>
      </c>
      <c r="S229" s="86">
        <v>6.0369753837585449</v>
      </c>
      <c r="T229" s="86">
        <v>6.3979153633117676</v>
      </c>
      <c r="U229" s="86">
        <v>6.6767768859863281</v>
      </c>
      <c r="V229" s="86">
        <v>7.4262571334838867</v>
      </c>
      <c r="W229" s="86">
        <v>7.9507126808166504</v>
      </c>
      <c r="X229" s="86">
        <v>8.1036310195922852</v>
      </c>
      <c r="Y229" s="86">
        <v>8.4062223434448242</v>
      </c>
      <c r="Z229" s="86">
        <v>8.6457624435424805</v>
      </c>
      <c r="AA229" s="86">
        <v>8.4946308135986328</v>
      </c>
      <c r="AB229" s="86">
        <v>8.5794439315795898</v>
      </c>
      <c r="AC229" s="86">
        <v>8.6039409637451172</v>
      </c>
      <c r="AD229" s="86">
        <v>7.9335827827453613</v>
      </c>
      <c r="AE229" s="86">
        <v>6.3598246574401855</v>
      </c>
      <c r="AF229" s="86">
        <v>5.574028491973877</v>
      </c>
      <c r="AG229" s="86">
        <v>-0.90712857246398926</v>
      </c>
      <c r="AH229" s="86">
        <v>-1.0288902521133423</v>
      </c>
      <c r="AI229" s="86">
        <v>-0.69197028875350952</v>
      </c>
      <c r="AJ229" s="86">
        <v>-0.66309547424316406</v>
      </c>
      <c r="AK229" s="86">
        <v>-0.87967532873153687</v>
      </c>
      <c r="AL229" s="86">
        <v>-0.6799197793006897</v>
      </c>
      <c r="AM229" s="86">
        <v>-0.9057542085647583</v>
      </c>
      <c r="AN229" s="86">
        <v>-0.46381294727325439</v>
      </c>
      <c r="AO229" s="86">
        <v>-0.85209286212921143</v>
      </c>
      <c r="AP229" s="86">
        <v>-0.96213006973266602</v>
      </c>
      <c r="AQ229" s="86">
        <v>-0.66202199459075928</v>
      </c>
      <c r="AR229" s="86">
        <v>-0.97124618291854858</v>
      </c>
      <c r="AS229" s="86">
        <v>-1.3362663984298706</v>
      </c>
      <c r="AT229" s="86">
        <v>-1.0212328433990479</v>
      </c>
      <c r="AU229" s="86">
        <v>-1.3946962356567383</v>
      </c>
      <c r="AV229" s="86">
        <v>-1.200840950012207</v>
      </c>
      <c r="AW229" s="86">
        <v>-0.95916289091110229</v>
      </c>
      <c r="AX229" s="86">
        <v>-0.98388034105300903</v>
      </c>
      <c r="AY229" s="86">
        <v>-1.4496234655380249</v>
      </c>
      <c r="AZ229" s="86">
        <v>-1.0757619142532349</v>
      </c>
      <c r="BA229" s="86">
        <v>-0.52255678176879883</v>
      </c>
      <c r="BB229" s="86">
        <v>-1.2049920558929443</v>
      </c>
      <c r="BC229" s="86">
        <v>-1.6349670886993408</v>
      </c>
      <c r="BD229" s="86">
        <v>-1.2192459106445313</v>
      </c>
      <c r="BE229" s="86">
        <v>-0.54184013605117798</v>
      </c>
      <c r="BF229" s="86">
        <v>-0.65845555067062378</v>
      </c>
      <c r="BG229" s="86">
        <v>-0.33892464637756348</v>
      </c>
      <c r="BH229" s="86">
        <v>-0.30996361374855042</v>
      </c>
      <c r="BI229" s="86">
        <v>-0.55241233110427856</v>
      </c>
      <c r="BJ229" s="86">
        <v>-0.36113569140434265</v>
      </c>
      <c r="BK229" s="86">
        <v>-0.56654328107833862</v>
      </c>
      <c r="BL229" s="86">
        <v>-9.9927254021167755E-2</v>
      </c>
      <c r="BM229" s="86">
        <v>-0.43067237734794617</v>
      </c>
      <c r="BN229" s="86">
        <v>-0.58587318658828735</v>
      </c>
      <c r="BO229" s="86">
        <v>-0.28427204489707947</v>
      </c>
      <c r="BP229" s="86">
        <v>-0.56406813859939575</v>
      </c>
      <c r="BQ229" s="86">
        <v>-0.904552161693573</v>
      </c>
      <c r="BR229" s="86">
        <v>-0.5569576621055603</v>
      </c>
      <c r="BS229" s="86">
        <v>-0.88364368677139282</v>
      </c>
      <c r="BT229" s="86">
        <v>-0.67658430337905884</v>
      </c>
      <c r="BU229" s="86">
        <v>-0.43431845307350159</v>
      </c>
      <c r="BV229" s="86">
        <v>-0.43850982189178467</v>
      </c>
      <c r="BW229" s="86">
        <v>-0.88652271032333374</v>
      </c>
      <c r="BX229" s="86">
        <v>-0.58995950222015381</v>
      </c>
      <c r="BY229" s="86">
        <v>-4.455803707242012E-2</v>
      </c>
      <c r="BZ229" s="86">
        <v>-0.74589443206787109</v>
      </c>
      <c r="CA229" s="86">
        <v>-1.2172122001647949</v>
      </c>
      <c r="CB229" s="86">
        <v>-0.83902311325073242</v>
      </c>
      <c r="CC229" s="86">
        <v>-0.28884249925613403</v>
      </c>
      <c r="CD229" s="86">
        <v>-0.40189364552497864</v>
      </c>
      <c r="CE229" s="86">
        <v>-9.4406276941299438E-2</v>
      </c>
      <c r="CF229" s="86">
        <v>-6.5385527908802032E-2</v>
      </c>
      <c r="CG229" s="86">
        <v>-0.32575100660324097</v>
      </c>
      <c r="CH229" s="86">
        <v>-0.14034682512283325</v>
      </c>
      <c r="CI229" s="86">
        <v>-0.33160677552223206</v>
      </c>
      <c r="CJ229" s="86">
        <v>0.1520988792181015</v>
      </c>
      <c r="CK229" s="86">
        <v>-0.13879783451557159</v>
      </c>
      <c r="CL229" s="86">
        <v>-0.32527875900268555</v>
      </c>
      <c r="CM229" s="86">
        <v>-2.2643573582172394E-2</v>
      </c>
      <c r="CN229" s="86">
        <v>-0.28205785155296326</v>
      </c>
      <c r="CO229" s="86">
        <v>-0.60554826259613037</v>
      </c>
      <c r="CP229" s="86">
        <v>-0.23540209233760834</v>
      </c>
      <c r="CQ229" s="86">
        <v>-0.5296902060508728</v>
      </c>
      <c r="CR229" s="86">
        <v>-0.31348574161529541</v>
      </c>
      <c r="CS229" s="86">
        <v>-7.0812776684761047E-2</v>
      </c>
      <c r="CT229" s="86">
        <v>-6.0787871479988098E-2</v>
      </c>
      <c r="CU229" s="86">
        <v>-0.49652090668678284</v>
      </c>
      <c r="CV229" s="86">
        <v>-0.2534942626953125</v>
      </c>
      <c r="CW229" s="86">
        <v>0.2865024209022522</v>
      </c>
      <c r="CX229" s="86">
        <v>-0.42792484164237976</v>
      </c>
      <c r="CY229" s="86">
        <v>-0.92787641286849976</v>
      </c>
      <c r="CZ229" s="86">
        <v>-0.57568204402923584</v>
      </c>
      <c r="DA229" s="86">
        <v>-3.5844858735799789E-2</v>
      </c>
      <c r="DB229" s="86">
        <v>-0.1453317254781723</v>
      </c>
      <c r="DC229" s="86">
        <v>0.15011207759380341</v>
      </c>
      <c r="DD229" s="86">
        <v>0.17919254302978516</v>
      </c>
      <c r="DE229" s="86">
        <v>-9.9089659750461578E-2</v>
      </c>
      <c r="DF229" s="86">
        <v>8.0442056059837341E-2</v>
      </c>
      <c r="DG229" s="86">
        <v>-9.6670292317867279E-2</v>
      </c>
      <c r="DH229" s="86">
        <v>0.40412500500679016</v>
      </c>
      <c r="DI229" s="86">
        <v>0.15307670831680298</v>
      </c>
      <c r="DJ229" s="86">
        <v>-6.4684361219406128E-2</v>
      </c>
      <c r="DK229" s="86">
        <v>0.23898489773273468</v>
      </c>
      <c r="DL229" s="86">
        <v>-4.7578985686413944E-5</v>
      </c>
      <c r="DM229" s="86">
        <v>-0.30654433369636536</v>
      </c>
      <c r="DN229" s="86">
        <v>8.6153499782085419E-2</v>
      </c>
      <c r="DO229" s="86">
        <v>-0.17573672533035278</v>
      </c>
      <c r="DP229" s="86">
        <v>4.9612820148468018E-2</v>
      </c>
      <c r="DQ229" s="86">
        <v>0.29269289970397949</v>
      </c>
      <c r="DR229" s="86">
        <v>0.31693407893180847</v>
      </c>
      <c r="DS229" s="86">
        <v>-0.10651908069849014</v>
      </c>
      <c r="DT229" s="86">
        <v>8.2970976829528809E-2</v>
      </c>
      <c r="DU229" s="86">
        <v>0.61756289005279541</v>
      </c>
      <c r="DV229" s="86">
        <v>-0.10995524376630783</v>
      </c>
      <c r="DW229" s="86">
        <v>-0.63854062557220459</v>
      </c>
      <c r="DX229" s="86">
        <v>-0.31234094500541687</v>
      </c>
      <c r="DY229" s="86">
        <v>0.3294435441493988</v>
      </c>
      <c r="DZ229" s="86">
        <v>0.22510293126106262</v>
      </c>
      <c r="EA229" s="86">
        <v>0.50315773487091064</v>
      </c>
      <c r="EB229" s="86">
        <v>0.53232443332672119</v>
      </c>
      <c r="EC229" s="86">
        <v>0.22817331552505493</v>
      </c>
      <c r="ED229" s="86">
        <v>0.39922612905502319</v>
      </c>
      <c r="EE229" s="86">
        <v>0.24254067242145538</v>
      </c>
      <c r="EF229" s="86">
        <v>0.76801073551177979</v>
      </c>
      <c r="EG229" s="86">
        <v>0.57449722290039063</v>
      </c>
      <c r="EH229" s="86">
        <v>0.31157258152961731</v>
      </c>
      <c r="EI229" s="86">
        <v>0.61673486232757568</v>
      </c>
      <c r="EJ229" s="86">
        <v>0.40713045001029968</v>
      </c>
      <c r="EK229" s="86">
        <v>0.12516984343528748</v>
      </c>
      <c r="EL229" s="86">
        <v>0.55042868852615356</v>
      </c>
      <c r="EM229" s="86">
        <v>0.33531588315963745</v>
      </c>
      <c r="EN229" s="86">
        <v>0.57386946678161621</v>
      </c>
      <c r="EO229" s="86">
        <v>0.81753736734390259</v>
      </c>
      <c r="EP229" s="86">
        <v>0.86230456829071045</v>
      </c>
      <c r="EQ229" s="86">
        <v>0.45658162236213684</v>
      </c>
      <c r="ER229" s="86">
        <v>0.56877332925796509</v>
      </c>
      <c r="ES229" s="86">
        <v>1.0955616235733032</v>
      </c>
      <c r="ET229" s="86">
        <v>0.34914234280586243</v>
      </c>
      <c r="EU229" s="86">
        <v>-0.22078576683998108</v>
      </c>
      <c r="EV229" s="86">
        <v>6.7881770431995392E-2</v>
      </c>
      <c r="EW229" s="86">
        <v>70.315544128417969</v>
      </c>
      <c r="EX229" s="86">
        <v>66.753707885742188</v>
      </c>
      <c r="EY229" s="86">
        <v>65.541946411132813</v>
      </c>
      <c r="EZ229" s="86">
        <v>64.270553588867188</v>
      </c>
      <c r="FA229" s="86">
        <v>62.964218139648438</v>
      </c>
      <c r="FB229" s="86">
        <v>61.362937927246094</v>
      </c>
      <c r="FC229" s="86">
        <v>61.023174285888672</v>
      </c>
      <c r="FD229" s="86">
        <v>61.38189697265625</v>
      </c>
      <c r="FE229" s="86">
        <v>62.455585479736328</v>
      </c>
      <c r="FF229" s="86">
        <v>69.451904296875</v>
      </c>
      <c r="FG229" s="86">
        <v>76.414985656738281</v>
      </c>
      <c r="FH229" s="86">
        <v>84.192115783691406</v>
      </c>
      <c r="FI229" s="86">
        <v>90.987442016601563</v>
      </c>
      <c r="FJ229" s="86">
        <v>95.833503723144531</v>
      </c>
      <c r="FK229" s="86">
        <v>99.092269897460938</v>
      </c>
      <c r="FL229" s="86">
        <v>100.16393280029297</v>
      </c>
      <c r="FM229" s="86">
        <v>99.643028259277344</v>
      </c>
      <c r="FN229" s="86">
        <v>97.511016845703125</v>
      </c>
      <c r="FO229" s="86">
        <v>95.055274963378906</v>
      </c>
      <c r="FP229" s="86">
        <v>89.268882751464844</v>
      </c>
      <c r="FQ229" s="86">
        <v>82.98846435546875</v>
      </c>
      <c r="FR229" s="86">
        <v>78.904953002929688</v>
      </c>
      <c r="FS229" s="86">
        <v>75.164779663085938</v>
      </c>
      <c r="FT229" s="86">
        <v>72.32867431640625</v>
      </c>
      <c r="FU229" s="86">
        <v>0.28208157420158386</v>
      </c>
      <c r="FV229" s="86">
        <v>0.45987764000892639</v>
      </c>
      <c r="FW229" s="86">
        <v>0.27600914239883423</v>
      </c>
      <c r="FX229" s="86">
        <v>464</v>
      </c>
      <c r="FY229" s="86">
        <v>1</v>
      </c>
    </row>
    <row r="230" spans="1:181" x14ac:dyDescent="0.25">
      <c r="A230" t="s">
        <v>186</v>
      </c>
      <c r="B230" t="s">
        <v>236</v>
      </c>
      <c r="C230" t="s">
        <v>2</v>
      </c>
      <c r="D230" t="s">
        <v>203</v>
      </c>
      <c r="E230" t="s">
        <v>210</v>
      </c>
      <c r="F230" t="s">
        <v>183</v>
      </c>
      <c r="G230" t="s">
        <v>1</v>
      </c>
      <c r="H230" s="86">
        <v>3457</v>
      </c>
      <c r="I230" s="86">
        <v>6.9297881126403809</v>
      </c>
      <c r="J230" s="86">
        <v>6.1184921264648438</v>
      </c>
      <c r="K230" s="86">
        <v>5.5894465446472168</v>
      </c>
      <c r="L230" s="86">
        <v>5.5146303176879883</v>
      </c>
      <c r="M230" s="86">
        <v>5.6199336051940918</v>
      </c>
      <c r="N230" s="86">
        <v>5.5267024040222168</v>
      </c>
      <c r="O230" s="86">
        <v>6.100888729095459</v>
      </c>
      <c r="P230" s="86">
        <v>6.2981362342834473</v>
      </c>
      <c r="Q230" s="86">
        <v>6.4105930328369141</v>
      </c>
      <c r="R230" s="86">
        <v>6.8444485664367676</v>
      </c>
      <c r="S230" s="86">
        <v>7.4869799613952637</v>
      </c>
      <c r="T230" s="86">
        <v>7.8714728355407715</v>
      </c>
      <c r="U230" s="86">
        <v>8.1044015884399414</v>
      </c>
      <c r="V230" s="86">
        <v>8.7222652435302734</v>
      </c>
      <c r="W230" s="86">
        <v>9.8143405914306641</v>
      </c>
      <c r="X230" s="86">
        <v>10.794204711914063</v>
      </c>
      <c r="Y230" s="86">
        <v>11.054788589477539</v>
      </c>
      <c r="Z230" s="86">
        <v>11.456605911254883</v>
      </c>
      <c r="AA230" s="86">
        <v>10.994190216064453</v>
      </c>
      <c r="AB230" s="86">
        <v>10.845748901367188</v>
      </c>
      <c r="AC230" s="86">
        <v>10.365204811096191</v>
      </c>
      <c r="AD230" s="86">
        <v>9.3720188140869141</v>
      </c>
      <c r="AE230" s="86">
        <v>8.5899658203125</v>
      </c>
      <c r="AF230" s="86">
        <v>7.405364990234375</v>
      </c>
      <c r="AG230" s="86">
        <v>-0.90544301271438599</v>
      </c>
      <c r="AH230" s="86">
        <v>-0.89764493703842163</v>
      </c>
      <c r="AI230" s="86">
        <v>-0.85201382637023926</v>
      </c>
      <c r="AJ230" s="86">
        <v>-0.63118362426757813</v>
      </c>
      <c r="AK230" s="86">
        <v>-0.66718864440917969</v>
      </c>
      <c r="AL230" s="86">
        <v>-0.85526692867279053</v>
      </c>
      <c r="AM230" s="86">
        <v>-0.65188008546829224</v>
      </c>
      <c r="AN230" s="86">
        <v>-0.9082302451133728</v>
      </c>
      <c r="AO230" s="86">
        <v>-0.86830669641494751</v>
      </c>
      <c r="AP230" s="86">
        <v>-0.5371321439743042</v>
      </c>
      <c r="AQ230" s="86">
        <v>-0.24013246595859528</v>
      </c>
      <c r="AR230" s="86">
        <v>-0.79457175731658936</v>
      </c>
      <c r="AS230" s="86">
        <v>-1.3671138286590576</v>
      </c>
      <c r="AT230" s="86">
        <v>-1.6585320234298706</v>
      </c>
      <c r="AU230" s="86">
        <v>-1.5242764949798584</v>
      </c>
      <c r="AV230" s="86">
        <v>-0.84960854053497314</v>
      </c>
      <c r="AW230" s="86">
        <v>-0.81928181648254395</v>
      </c>
      <c r="AX230" s="86">
        <v>-0.50869166851043701</v>
      </c>
      <c r="AY230" s="86">
        <v>-0.78263980150222778</v>
      </c>
      <c r="AZ230" s="86">
        <v>-0.64851558208465576</v>
      </c>
      <c r="BA230" s="86">
        <v>-0.37098228931427002</v>
      </c>
      <c r="BB230" s="86">
        <v>-1.5369918346405029</v>
      </c>
      <c r="BC230" s="86">
        <v>-1.316973090171814</v>
      </c>
      <c r="BD230" s="86">
        <v>-1.4096965789794922</v>
      </c>
      <c r="BE230" s="86">
        <v>-0.35581696033477783</v>
      </c>
      <c r="BF230" s="86">
        <v>-0.40366509556770325</v>
      </c>
      <c r="BG230" s="86">
        <v>-0.38721799850463867</v>
      </c>
      <c r="BH230" s="86">
        <v>-0.14570663869380951</v>
      </c>
      <c r="BI230" s="86">
        <v>-0.22073215246200562</v>
      </c>
      <c r="BJ230" s="86">
        <v>-0.40473896265029907</v>
      </c>
      <c r="BK230" s="86">
        <v>-0.145086869597435</v>
      </c>
      <c r="BL230" s="86">
        <v>-0.38833823800086975</v>
      </c>
      <c r="BM230" s="86">
        <v>-0.24562302231788635</v>
      </c>
      <c r="BN230" s="86">
        <v>9.8881416022777557E-2</v>
      </c>
      <c r="BO230" s="86">
        <v>0.42594042420387268</v>
      </c>
      <c r="BP230" s="86">
        <v>-0.10094282776117325</v>
      </c>
      <c r="BQ230" s="86">
        <v>-0.66937977075576782</v>
      </c>
      <c r="BR230" s="86">
        <v>-0.95730561017990112</v>
      </c>
      <c r="BS230" s="86">
        <v>-0.80215656757354736</v>
      </c>
      <c r="BT230" s="86">
        <v>-0.13816317915916443</v>
      </c>
      <c r="BU230" s="86">
        <v>-0.14241096377372742</v>
      </c>
      <c r="BV230" s="86">
        <v>0.13082753121852875</v>
      </c>
      <c r="BW230" s="86">
        <v>-0.14106428623199463</v>
      </c>
      <c r="BX230" s="86">
        <v>-1.646527461707592E-2</v>
      </c>
      <c r="BY230" s="86">
        <v>0.20008194446563721</v>
      </c>
      <c r="BZ230" s="86">
        <v>-0.96342813968658447</v>
      </c>
      <c r="CA230" s="86">
        <v>-0.75529688596725464</v>
      </c>
      <c r="CB230" s="86">
        <v>-0.86996084451675415</v>
      </c>
      <c r="CC230" s="86">
        <v>2.4852385744452477E-2</v>
      </c>
      <c r="CD230" s="86">
        <v>-6.153617799282074E-2</v>
      </c>
      <c r="CE230" s="86">
        <v>-6.5301805734634399E-2</v>
      </c>
      <c r="CF230" s="86">
        <v>0.19053323566913605</v>
      </c>
      <c r="CG230" s="86">
        <v>8.848225325345993E-2</v>
      </c>
      <c r="CH230" s="86">
        <v>-9.2704653739929199E-2</v>
      </c>
      <c r="CI230" s="86">
        <v>0.20591656863689423</v>
      </c>
      <c r="CJ230" s="86">
        <v>-2.8262611478567123E-2</v>
      </c>
      <c r="CK230" s="86">
        <v>0.18564578890800476</v>
      </c>
      <c r="CL230" s="86">
        <v>0.5393824577331543</v>
      </c>
      <c r="CM230" s="86">
        <v>0.88726049661636353</v>
      </c>
      <c r="CN230" s="86">
        <v>0.37946245074272156</v>
      </c>
      <c r="CO230" s="86">
        <v>-0.18613129854202271</v>
      </c>
      <c r="CP230" s="86">
        <v>-0.47163832187652588</v>
      </c>
      <c r="CQ230" s="86">
        <v>-0.30201849341392517</v>
      </c>
      <c r="CR230" s="86">
        <v>0.35458171367645264</v>
      </c>
      <c r="CS230" s="86">
        <v>0.32638770341873169</v>
      </c>
      <c r="CT230" s="86">
        <v>0.57375657558441162</v>
      </c>
      <c r="CU230" s="86">
        <v>0.30328896641731262</v>
      </c>
      <c r="CV230" s="86">
        <v>0.42129084467887878</v>
      </c>
      <c r="CW230" s="86">
        <v>0.59559929370880127</v>
      </c>
      <c r="CX230" s="86">
        <v>-0.56617969274520874</v>
      </c>
      <c r="CY230" s="86">
        <v>-0.366281658411026</v>
      </c>
      <c r="CZ230" s="86">
        <v>-0.4961414635181427</v>
      </c>
      <c r="DA230" s="86">
        <v>0.40552172064781189</v>
      </c>
      <c r="DB230" s="86">
        <v>0.28059273958206177</v>
      </c>
      <c r="DC230" s="86">
        <v>0.25661438703536987</v>
      </c>
      <c r="DD230" s="86">
        <v>0.52677309513092041</v>
      </c>
      <c r="DE230" s="86">
        <v>0.39769667387008667</v>
      </c>
      <c r="DF230" s="86">
        <v>0.21932964026927948</v>
      </c>
      <c r="DG230" s="86">
        <v>0.55691999197006226</v>
      </c>
      <c r="DH230" s="86">
        <v>0.33181300759315491</v>
      </c>
      <c r="DI230" s="86">
        <v>0.61691457033157349</v>
      </c>
      <c r="DJ230" s="86">
        <v>0.97988349199295044</v>
      </c>
      <c r="DK230" s="86">
        <v>1.3485805988311768</v>
      </c>
      <c r="DL230" s="86">
        <v>0.85986775159835815</v>
      </c>
      <c r="DM230" s="86">
        <v>0.2971172034740448</v>
      </c>
      <c r="DN230" s="86">
        <v>1.4028937555849552E-2</v>
      </c>
      <c r="DO230" s="86">
        <v>0.19811956584453583</v>
      </c>
      <c r="DP230" s="86">
        <v>0.84732663631439209</v>
      </c>
      <c r="DQ230" s="86">
        <v>0.79518640041351318</v>
      </c>
      <c r="DR230" s="86">
        <v>1.0166856050491333</v>
      </c>
      <c r="DS230" s="86">
        <v>0.74764221906661987</v>
      </c>
      <c r="DT230" s="86">
        <v>0.85904693603515625</v>
      </c>
      <c r="DU230" s="86">
        <v>0.99111664295196533</v>
      </c>
      <c r="DV230" s="86">
        <v>-0.16893121600151062</v>
      </c>
      <c r="DW230" s="86">
        <v>2.2733556106686592E-2</v>
      </c>
      <c r="DX230" s="86">
        <v>-0.12232210487127304</v>
      </c>
      <c r="DY230" s="86">
        <v>0.95514780282974243</v>
      </c>
      <c r="DZ230" s="86">
        <v>0.77457255125045776</v>
      </c>
      <c r="EA230" s="86">
        <v>0.72141021490097046</v>
      </c>
      <c r="EB230" s="86">
        <v>1.0122500658035278</v>
      </c>
      <c r="EC230" s="86">
        <v>0.84415316581726074</v>
      </c>
      <c r="ED230" s="86">
        <v>0.66985762119293213</v>
      </c>
      <c r="EE230" s="86">
        <v>1.0637131929397583</v>
      </c>
      <c r="EF230" s="86">
        <v>0.85170501470565796</v>
      </c>
      <c r="EG230" s="86">
        <v>1.239598274230957</v>
      </c>
      <c r="EH230" s="86">
        <v>1.6158970594406128</v>
      </c>
      <c r="EI230" s="86">
        <v>2.0146534442901611</v>
      </c>
      <c r="EJ230" s="86">
        <v>1.5534965991973877</v>
      </c>
      <c r="EK230" s="86">
        <v>0.99485129117965698</v>
      </c>
      <c r="EL230" s="86">
        <v>0.71525532007217407</v>
      </c>
      <c r="EM230" s="86">
        <v>0.92023944854736328</v>
      </c>
      <c r="EN230" s="86">
        <v>1.5587719678878784</v>
      </c>
      <c r="EO230" s="86">
        <v>1.4720572233200073</v>
      </c>
      <c r="EP230" s="86">
        <v>1.6562048196792603</v>
      </c>
      <c r="EQ230" s="86">
        <v>1.389217734336853</v>
      </c>
      <c r="ER230" s="86">
        <v>1.4910973310470581</v>
      </c>
      <c r="ES230" s="86">
        <v>1.5621808767318726</v>
      </c>
      <c r="ET230" s="86">
        <v>0.40463247895240784</v>
      </c>
      <c r="EU230" s="86">
        <v>0.58440971374511719</v>
      </c>
      <c r="EV230" s="86">
        <v>0.41741368174552917</v>
      </c>
      <c r="EW230" s="86">
        <v>76.520751953125</v>
      </c>
      <c r="EX230" s="86">
        <v>74.734260559082031</v>
      </c>
      <c r="EY230" s="86">
        <v>73.697914123535156</v>
      </c>
      <c r="EZ230" s="86">
        <v>72.832252502441406</v>
      </c>
      <c r="FA230" s="86">
        <v>70.9981689453125</v>
      </c>
      <c r="FB230" s="86">
        <v>70.155487060546875</v>
      </c>
      <c r="FC230" s="86">
        <v>69.500358581542969</v>
      </c>
      <c r="FD230" s="86">
        <v>68.819808959960938</v>
      </c>
      <c r="FE230" s="86">
        <v>70.748245239257813</v>
      </c>
      <c r="FF230" s="86">
        <v>75.85772705078125</v>
      </c>
      <c r="FG230" s="86">
        <v>81.532997131347656</v>
      </c>
      <c r="FH230" s="86">
        <v>85.650596618652344</v>
      </c>
      <c r="FI230" s="86">
        <v>89.047492980957031</v>
      </c>
      <c r="FJ230" s="86">
        <v>91.320770263671875</v>
      </c>
      <c r="FK230" s="86">
        <v>93.499374389648438</v>
      </c>
      <c r="FL230" s="86">
        <v>94.553375244140625</v>
      </c>
      <c r="FM230" s="86">
        <v>95.889450073242188</v>
      </c>
      <c r="FN230" s="86">
        <v>95.874320983886719</v>
      </c>
      <c r="FO230" s="86">
        <v>94.466705322265625</v>
      </c>
      <c r="FP230" s="86">
        <v>90.504150390625</v>
      </c>
      <c r="FQ230" s="86">
        <v>86.620712280273438</v>
      </c>
      <c r="FR230" s="86">
        <v>83.865257263183594</v>
      </c>
      <c r="FS230" s="86">
        <v>81.751510620117188</v>
      </c>
      <c r="FT230" s="86">
        <v>79.466659545898438</v>
      </c>
      <c r="FU230" s="86">
        <v>0.40879574418067932</v>
      </c>
      <c r="FV230" s="86">
        <v>0.52837413549423218</v>
      </c>
      <c r="FW230" s="86">
        <v>0.42237168550491333</v>
      </c>
      <c r="FX230" s="86">
        <v>351</v>
      </c>
      <c r="FY230" s="86">
        <v>1</v>
      </c>
    </row>
    <row r="231" spans="1:181" x14ac:dyDescent="0.25">
      <c r="A231" t="s">
        <v>186</v>
      </c>
      <c r="B231" t="s">
        <v>236</v>
      </c>
      <c r="C231" t="s">
        <v>2</v>
      </c>
      <c r="D231" t="s">
        <v>203</v>
      </c>
      <c r="E231" t="s">
        <v>210</v>
      </c>
      <c r="F231" t="s">
        <v>184</v>
      </c>
      <c r="G231" t="s">
        <v>1</v>
      </c>
      <c r="H231" s="86">
        <v>2366</v>
      </c>
      <c r="I231" s="86">
        <v>3.913792610168457</v>
      </c>
      <c r="J231" s="86">
        <v>3.5853626728057861</v>
      </c>
      <c r="K231" s="86">
        <v>3.1895534992218018</v>
      </c>
      <c r="L231" s="86">
        <v>2.8034522533416748</v>
      </c>
      <c r="M231" s="86">
        <v>2.9381566047668457</v>
      </c>
      <c r="N231" s="86">
        <v>3.0368759632110596</v>
      </c>
      <c r="O231" s="86">
        <v>3.4062976837158203</v>
      </c>
      <c r="P231" s="86">
        <v>3.4433834552764893</v>
      </c>
      <c r="Q231" s="86">
        <v>3.4023396968841553</v>
      </c>
      <c r="R231" s="86">
        <v>3.6710579395294189</v>
      </c>
      <c r="S231" s="86">
        <v>4.3292551040649414</v>
      </c>
      <c r="T231" s="86">
        <v>4.3475813865661621</v>
      </c>
      <c r="U231" s="86">
        <v>5.0572004318237305</v>
      </c>
      <c r="V231" s="86">
        <v>5.5535330772399902</v>
      </c>
      <c r="W231" s="86">
        <v>6.2063694000244141</v>
      </c>
      <c r="X231" s="86">
        <v>7.5427160263061523</v>
      </c>
      <c r="Y231" s="86">
        <v>8.0083189010620117</v>
      </c>
      <c r="Z231" s="86">
        <v>8.570216178894043</v>
      </c>
      <c r="AA231" s="86">
        <v>8.0575246810913086</v>
      </c>
      <c r="AB231" s="86">
        <v>7.6190085411071777</v>
      </c>
      <c r="AC231" s="86">
        <v>7.5014491081237793</v>
      </c>
      <c r="AD231" s="86">
        <v>6.9955263137817383</v>
      </c>
      <c r="AE231" s="86">
        <v>5.9672794342041016</v>
      </c>
      <c r="AF231" s="86">
        <v>4.9169130325317383</v>
      </c>
      <c r="AG231" s="86">
        <v>-1.5414838790893555</v>
      </c>
      <c r="AH231" s="86">
        <v>-1.186600923538208</v>
      </c>
      <c r="AI231" s="86">
        <v>-1.1027325391769409</v>
      </c>
      <c r="AJ231" s="86">
        <v>-0.92534506320953369</v>
      </c>
      <c r="AK231" s="86">
        <v>-0.77052557468414307</v>
      </c>
      <c r="AL231" s="86">
        <v>-1.0133938789367676</v>
      </c>
      <c r="AM231" s="86">
        <v>-1.0552325248718262</v>
      </c>
      <c r="AN231" s="86">
        <v>-1.5615417957305908</v>
      </c>
      <c r="AO231" s="86">
        <v>-2.1396522521972656</v>
      </c>
      <c r="AP231" s="86">
        <v>-1.9648493528366089</v>
      </c>
      <c r="AQ231" s="86">
        <v>-1.8262147903442383</v>
      </c>
      <c r="AR231" s="86">
        <v>-2.0897042751312256</v>
      </c>
      <c r="AS231" s="86">
        <v>-1.6101504564285278</v>
      </c>
      <c r="AT231" s="86">
        <v>-1.4142729043960571</v>
      </c>
      <c r="AU231" s="86">
        <v>-1.2405390739440918</v>
      </c>
      <c r="AV231" s="86">
        <v>-0.48244810104370117</v>
      </c>
      <c r="AW231" s="86">
        <v>-0.49705660343170166</v>
      </c>
      <c r="AX231" s="86">
        <v>-0.52585285902023315</v>
      </c>
      <c r="AY231" s="86">
        <v>-0.99121516942977905</v>
      </c>
      <c r="AZ231" s="86">
        <v>-1.305020809173584</v>
      </c>
      <c r="BA231" s="86">
        <v>-1.1752889156341553</v>
      </c>
      <c r="BB231" s="86">
        <v>-0.91867506504058838</v>
      </c>
      <c r="BC231" s="86">
        <v>-0.99146443605422974</v>
      </c>
      <c r="BD231" s="86">
        <v>-0.82003778219223022</v>
      </c>
      <c r="BE231" s="86">
        <v>-1.0866502523422241</v>
      </c>
      <c r="BF231" s="86">
        <v>-0.80324143171310425</v>
      </c>
      <c r="BG231" s="86">
        <v>-0.73828607797622681</v>
      </c>
      <c r="BH231" s="86">
        <v>-0.56588095426559448</v>
      </c>
      <c r="BI231" s="86">
        <v>-0.40812709927558899</v>
      </c>
      <c r="BJ231" s="86">
        <v>-0.62116599082946777</v>
      </c>
      <c r="BK231" s="86">
        <v>-0.64832961559295654</v>
      </c>
      <c r="BL231" s="86">
        <v>-1.0989857912063599</v>
      </c>
      <c r="BM231" s="86">
        <v>-1.6097164154052734</v>
      </c>
      <c r="BN231" s="86">
        <v>-1.4465276002883911</v>
      </c>
      <c r="BO231" s="86">
        <v>-1.3056203126907349</v>
      </c>
      <c r="BP231" s="86">
        <v>-1.5424559116363525</v>
      </c>
      <c r="BQ231" s="86">
        <v>-1.0472017526626587</v>
      </c>
      <c r="BR231" s="86">
        <v>-0.85638666152954102</v>
      </c>
      <c r="BS231" s="86">
        <v>-0.65722030401229858</v>
      </c>
      <c r="BT231" s="86">
        <v>0.14051984250545502</v>
      </c>
      <c r="BU231" s="86">
        <v>0.11501141637563705</v>
      </c>
      <c r="BV231" s="86">
        <v>8.154190331697464E-2</v>
      </c>
      <c r="BW231" s="86">
        <v>-0.42451372742652893</v>
      </c>
      <c r="BX231" s="86">
        <v>-0.7679593563079834</v>
      </c>
      <c r="BY231" s="86">
        <v>-0.60518085956573486</v>
      </c>
      <c r="BZ231" s="86">
        <v>-0.39544758200645447</v>
      </c>
      <c r="CA231" s="86">
        <v>-0.48524928092956543</v>
      </c>
      <c r="CB231" s="86">
        <v>-0.39513513445854187</v>
      </c>
      <c r="CC231" s="86">
        <v>-0.7716338038444519</v>
      </c>
      <c r="CD231" s="86">
        <v>-0.53772777318954468</v>
      </c>
      <c r="CE231" s="86">
        <v>-0.48587152361869812</v>
      </c>
      <c r="CF231" s="86">
        <v>-0.31691721081733704</v>
      </c>
      <c r="CG231" s="86">
        <v>-0.15713100135326385</v>
      </c>
      <c r="CH231" s="86">
        <v>-0.34951010346412659</v>
      </c>
      <c r="CI231" s="86">
        <v>-0.36650988459587097</v>
      </c>
      <c r="CJ231" s="86">
        <v>-0.77862095832824707</v>
      </c>
      <c r="CK231" s="86">
        <v>-1.2426844835281372</v>
      </c>
      <c r="CL231" s="86">
        <v>-1.0875394344329834</v>
      </c>
      <c r="CM231" s="86">
        <v>-0.94505810737609863</v>
      </c>
      <c r="CN231" s="86">
        <v>-1.1634334325790405</v>
      </c>
      <c r="CO231" s="86">
        <v>-0.65730512142181396</v>
      </c>
      <c r="CP231" s="86">
        <v>-0.46999627351760864</v>
      </c>
      <c r="CQ231" s="86">
        <v>-0.25321552157402039</v>
      </c>
      <c r="CR231" s="86">
        <v>0.57198554277420044</v>
      </c>
      <c r="CS231" s="86">
        <v>0.53892785310745239</v>
      </c>
      <c r="CT231" s="86">
        <v>0.50222164392471313</v>
      </c>
      <c r="CU231" s="86">
        <v>-3.2018035650253296E-2</v>
      </c>
      <c r="CV231" s="86">
        <v>-0.3959922194480896</v>
      </c>
      <c r="CW231" s="86">
        <v>-0.21032579243183136</v>
      </c>
      <c r="CX231" s="86">
        <v>-3.3061828464269638E-2</v>
      </c>
      <c r="CY231" s="86">
        <v>-0.13464619219303131</v>
      </c>
      <c r="CZ231" s="86">
        <v>-0.10084889829158783</v>
      </c>
      <c r="DA231" s="86">
        <v>-0.45661738514900208</v>
      </c>
      <c r="DB231" s="86">
        <v>-0.27221411466598511</v>
      </c>
      <c r="DC231" s="86">
        <v>-0.23345698416233063</v>
      </c>
      <c r="DD231" s="86">
        <v>-6.795346736907959E-2</v>
      </c>
      <c r="DE231" s="86">
        <v>9.3865081667900085E-2</v>
      </c>
      <c r="DF231" s="86">
        <v>-7.7854238450527191E-2</v>
      </c>
      <c r="DG231" s="86">
        <v>-8.46901535987854E-2</v>
      </c>
      <c r="DH231" s="86">
        <v>-0.45825612545013428</v>
      </c>
      <c r="DI231" s="86">
        <v>-0.87565255165100098</v>
      </c>
      <c r="DJ231" s="86">
        <v>-0.72855132818222046</v>
      </c>
      <c r="DK231" s="86">
        <v>-0.5844959020614624</v>
      </c>
      <c r="DL231" s="86">
        <v>-0.78441089391708374</v>
      </c>
      <c r="DM231" s="86">
        <v>-0.26740851998329163</v>
      </c>
      <c r="DN231" s="86">
        <v>-8.3605915307998657E-2</v>
      </c>
      <c r="DO231" s="86">
        <v>0.15078927576541901</v>
      </c>
      <c r="DP231" s="86">
        <v>1.0034512281417847</v>
      </c>
      <c r="DQ231" s="86">
        <v>0.96284431219100952</v>
      </c>
      <c r="DR231" s="86">
        <v>0.92290139198303223</v>
      </c>
      <c r="DS231" s="86">
        <v>0.36047765612602234</v>
      </c>
      <c r="DT231" s="86">
        <v>-2.4025090038776398E-2</v>
      </c>
      <c r="DU231" s="86">
        <v>0.18452928960323334</v>
      </c>
      <c r="DV231" s="86">
        <v>0.32932394742965698</v>
      </c>
      <c r="DW231" s="86">
        <v>0.21595688164234161</v>
      </c>
      <c r="DX231" s="86">
        <v>0.1934373527765274</v>
      </c>
      <c r="DY231" s="86">
        <v>-1.7837181221693754E-3</v>
      </c>
      <c r="DZ231" s="86">
        <v>0.11114539951086044</v>
      </c>
      <c r="EA231" s="86">
        <v>0.13098952174186707</v>
      </c>
      <c r="EB231" s="86">
        <v>0.29151064157485962</v>
      </c>
      <c r="EC231" s="86">
        <v>0.45626357197761536</v>
      </c>
      <c r="ED231" s="86">
        <v>0.3143736720085144</v>
      </c>
      <c r="EE231" s="86">
        <v>0.32221278548240662</v>
      </c>
      <c r="EF231" s="86">
        <v>4.2998231947422028E-3</v>
      </c>
      <c r="EG231" s="86">
        <v>-0.34571671485900879</v>
      </c>
      <c r="EH231" s="86">
        <v>-0.21022947132587433</v>
      </c>
      <c r="EI231" s="86">
        <v>-6.3901402056217194E-2</v>
      </c>
      <c r="EJ231" s="86">
        <v>-0.23716261982917786</v>
      </c>
      <c r="EK231" s="86">
        <v>0.29554024338722229</v>
      </c>
      <c r="EL231" s="86">
        <v>0.47428038716316223</v>
      </c>
      <c r="EM231" s="86">
        <v>0.73410803079605103</v>
      </c>
      <c r="EN231" s="86">
        <v>1.6264191865921021</v>
      </c>
      <c r="EO231" s="86">
        <v>1.5749123096466064</v>
      </c>
      <c r="EP231" s="86">
        <v>1.5302960872650146</v>
      </c>
      <c r="EQ231" s="86">
        <v>0.92717909812927246</v>
      </c>
      <c r="ER231" s="86">
        <v>0.51303637027740479</v>
      </c>
      <c r="ES231" s="86">
        <v>0.75463730096817017</v>
      </c>
      <c r="ET231" s="86">
        <v>0.85255146026611328</v>
      </c>
      <c r="EU231" s="86">
        <v>0.72217202186584473</v>
      </c>
      <c r="EV231" s="86">
        <v>0.61833995580673218</v>
      </c>
      <c r="EW231" s="86">
        <v>73.104438781738281</v>
      </c>
      <c r="EX231" s="86">
        <v>69.606620788574219</v>
      </c>
      <c r="EY231" s="86">
        <v>68.051055908203125</v>
      </c>
      <c r="EZ231" s="86">
        <v>67.347084045410156</v>
      </c>
      <c r="FA231" s="86">
        <v>66.187187194824219</v>
      </c>
      <c r="FB231" s="86">
        <v>64.567291259765625</v>
      </c>
      <c r="FC231" s="86">
        <v>64.425422668457031</v>
      </c>
      <c r="FD231" s="86">
        <v>63.725822448730469</v>
      </c>
      <c r="FE231" s="86">
        <v>66.2110595703125</v>
      </c>
      <c r="FF231" s="86">
        <v>73.266273498535156</v>
      </c>
      <c r="FG231" s="86">
        <v>80.244132995605469</v>
      </c>
      <c r="FH231" s="86">
        <v>84.905082702636719</v>
      </c>
      <c r="FI231" s="86">
        <v>87.453048706054688</v>
      </c>
      <c r="FJ231" s="86">
        <v>89.970947265625</v>
      </c>
      <c r="FK231" s="86">
        <v>91.723716735839844</v>
      </c>
      <c r="FL231" s="86">
        <v>93.713890075683594</v>
      </c>
      <c r="FM231" s="86">
        <v>95.407958984375</v>
      </c>
      <c r="FN231" s="86">
        <v>96.19097900390625</v>
      </c>
      <c r="FO231" s="86">
        <v>94.617996215820313</v>
      </c>
      <c r="FP231" s="86">
        <v>88.862457275390625</v>
      </c>
      <c r="FQ231" s="86">
        <v>83.944023132324219</v>
      </c>
      <c r="FR231" s="86">
        <v>80.426200866699219</v>
      </c>
      <c r="FS231" s="86">
        <v>78.55963134765625</v>
      </c>
      <c r="FT231" s="86">
        <v>76.367637634277344</v>
      </c>
      <c r="FU231" s="86">
        <v>0.34317353367805481</v>
      </c>
      <c r="FV231" s="86">
        <v>0.49445998668670654</v>
      </c>
      <c r="FW231" s="86">
        <v>0.33794409036636353</v>
      </c>
      <c r="FX231" s="86">
        <v>297</v>
      </c>
      <c r="FY231" s="86">
        <v>1</v>
      </c>
    </row>
    <row r="232" spans="1:181" x14ac:dyDescent="0.25">
      <c r="A232" t="s">
        <v>186</v>
      </c>
      <c r="B232" t="s">
        <v>236</v>
      </c>
      <c r="C232" t="s">
        <v>2</v>
      </c>
      <c r="D232" t="s">
        <v>203</v>
      </c>
      <c r="E232" t="s">
        <v>210</v>
      </c>
      <c r="F232" t="s">
        <v>185</v>
      </c>
      <c r="G232" t="s">
        <v>1</v>
      </c>
      <c r="H232" s="86">
        <v>977</v>
      </c>
      <c r="I232" s="86">
        <v>2.0448894500732422</v>
      </c>
      <c r="J232" s="86">
        <v>1.8309435844421387</v>
      </c>
      <c r="K232" s="86">
        <v>1.6639716625213623</v>
      </c>
      <c r="L232" s="86">
        <v>1.647118091583252</v>
      </c>
      <c r="M232" s="86">
        <v>1.5687782764434814</v>
      </c>
      <c r="N232" s="86">
        <v>1.6899104118347168</v>
      </c>
      <c r="O232" s="86">
        <v>1.8116655349731445</v>
      </c>
      <c r="P232" s="86">
        <v>1.803790807723999</v>
      </c>
      <c r="Q232" s="86">
        <v>1.7891720533370972</v>
      </c>
      <c r="R232" s="86">
        <v>1.891051173210144</v>
      </c>
      <c r="S232" s="86">
        <v>1.9734982252120972</v>
      </c>
      <c r="T232" s="86">
        <v>2.0157928466796875</v>
      </c>
      <c r="U232" s="86">
        <v>2.3840348720550537</v>
      </c>
      <c r="V232" s="86">
        <v>2.8779315948486328</v>
      </c>
      <c r="W232" s="86">
        <v>3.2262642383575439</v>
      </c>
      <c r="X232" s="86">
        <v>3.6993439197540283</v>
      </c>
      <c r="Y232" s="86">
        <v>3.5331883430480957</v>
      </c>
      <c r="Z232" s="86">
        <v>3.8966920375823975</v>
      </c>
      <c r="AA232" s="86">
        <v>3.7943849563598633</v>
      </c>
      <c r="AB232" s="86">
        <v>3.2626314163208008</v>
      </c>
      <c r="AC232" s="86">
        <v>2.9454388618469238</v>
      </c>
      <c r="AD232" s="86">
        <v>2.8040368556976318</v>
      </c>
      <c r="AE232" s="86">
        <v>2.6664290428161621</v>
      </c>
      <c r="AF232" s="86">
        <v>2.4249320030212402</v>
      </c>
      <c r="AG232" s="86">
        <v>-0.44119983911514282</v>
      </c>
      <c r="AH232" s="86">
        <v>-0.45024392008781433</v>
      </c>
      <c r="AI232" s="86">
        <v>-0.48647871613502502</v>
      </c>
      <c r="AJ232" s="86">
        <v>-0.41062617301940918</v>
      </c>
      <c r="AK232" s="86">
        <v>-0.40913313627243042</v>
      </c>
      <c r="AL232" s="86">
        <v>-0.35590994358062744</v>
      </c>
      <c r="AM232" s="86">
        <v>-0.35699844360351563</v>
      </c>
      <c r="AN232" s="86">
        <v>-0.40623685717582703</v>
      </c>
      <c r="AO232" s="86">
        <v>-0.38745138049125671</v>
      </c>
      <c r="AP232" s="86">
        <v>-0.14190486073493958</v>
      </c>
      <c r="AQ232" s="86">
        <v>-0.23800466954708099</v>
      </c>
      <c r="AR232" s="86">
        <v>-0.49546429514884949</v>
      </c>
      <c r="AS232" s="86">
        <v>-0.29429224133491516</v>
      </c>
      <c r="AT232" s="86">
        <v>-0.10489030927419662</v>
      </c>
      <c r="AU232" s="86">
        <v>-0.19863063097000122</v>
      </c>
      <c r="AV232" s="86">
        <v>6.7101731896400452E-2</v>
      </c>
      <c r="AW232" s="86">
        <v>-0.10566618293523788</v>
      </c>
      <c r="AX232" s="86">
        <v>0.15941792726516724</v>
      </c>
      <c r="AY232" s="86">
        <v>2.9714111238718033E-2</v>
      </c>
      <c r="AZ232" s="86">
        <v>-0.31941366195678711</v>
      </c>
      <c r="BA232" s="86">
        <v>-0.34125453233718872</v>
      </c>
      <c r="BB232" s="86">
        <v>-0.68818283081054688</v>
      </c>
      <c r="BC232" s="86">
        <v>-0.74223524332046509</v>
      </c>
      <c r="BD232" s="86">
        <v>-0.41047912836074829</v>
      </c>
      <c r="BE232" s="86">
        <v>-0.24152420461177826</v>
      </c>
      <c r="BF232" s="86">
        <v>-0.28331342339515686</v>
      </c>
      <c r="BG232" s="86">
        <v>-0.31789672374725342</v>
      </c>
      <c r="BH232" s="86">
        <v>-0.2534385621547699</v>
      </c>
      <c r="BI232" s="86">
        <v>-0.23170880973339081</v>
      </c>
      <c r="BJ232" s="86">
        <v>-0.19081969559192657</v>
      </c>
      <c r="BK232" s="86">
        <v>-0.18083852529525757</v>
      </c>
      <c r="BL232" s="86">
        <v>-0.19850823283195496</v>
      </c>
      <c r="BM232" s="86">
        <v>-0.19685560464859009</v>
      </c>
      <c r="BN232" s="86">
        <v>6.5660156309604645E-2</v>
      </c>
      <c r="BO232" s="86">
        <v>1.195375993847847E-2</v>
      </c>
      <c r="BP232" s="86">
        <v>-0.20191264152526855</v>
      </c>
      <c r="BQ232" s="86">
        <v>-5.7878224179148674E-3</v>
      </c>
      <c r="BR232" s="86">
        <v>0.22621561586856842</v>
      </c>
      <c r="BS232" s="86">
        <v>0.13987870514392853</v>
      </c>
      <c r="BT232" s="86">
        <v>0.42776170372962952</v>
      </c>
      <c r="BU232" s="86">
        <v>0.2086394876241684</v>
      </c>
      <c r="BV232" s="86">
        <v>0.48969489336013794</v>
      </c>
      <c r="BW232" s="86">
        <v>0.36819520592689514</v>
      </c>
      <c r="BX232" s="86">
        <v>3.6525519681163132E-4</v>
      </c>
      <c r="BY232" s="86">
        <v>-4.2079731822013855E-2</v>
      </c>
      <c r="BZ232" s="86">
        <v>-0.37721657752990723</v>
      </c>
      <c r="CA232" s="86">
        <v>-0.44085705280303955</v>
      </c>
      <c r="CB232" s="86">
        <v>-0.15483793616294861</v>
      </c>
      <c r="CC232" s="86">
        <v>-0.10322947800159454</v>
      </c>
      <c r="CD232" s="86">
        <v>-0.16769789159297943</v>
      </c>
      <c r="CE232" s="86">
        <v>-0.20113733410835266</v>
      </c>
      <c r="CF232" s="86">
        <v>-0.14457087218761444</v>
      </c>
      <c r="CG232" s="86">
        <v>-0.10882525891065598</v>
      </c>
      <c r="CH232" s="86">
        <v>-7.6478689908981323E-2</v>
      </c>
      <c r="CI232" s="86">
        <v>-5.8830711990594864E-2</v>
      </c>
      <c r="CJ232" s="86">
        <v>-5.463603138923645E-2</v>
      </c>
      <c r="CK232" s="86">
        <v>-6.4849555492401123E-2</v>
      </c>
      <c r="CL232" s="86">
        <v>0.20941905677318573</v>
      </c>
      <c r="CM232" s="86">
        <v>0.18507421016693115</v>
      </c>
      <c r="CN232" s="86">
        <v>1.4003296382725239E-3</v>
      </c>
      <c r="CO232" s="86">
        <v>0.19402945041656494</v>
      </c>
      <c r="CP232" s="86">
        <v>0.45553857088088989</v>
      </c>
      <c r="CQ232" s="86">
        <v>0.37432923913002014</v>
      </c>
      <c r="CR232" s="86">
        <v>0.67755371332168579</v>
      </c>
      <c r="CS232" s="86">
        <v>0.42632663249969482</v>
      </c>
      <c r="CT232" s="86">
        <v>0.71844369173049927</v>
      </c>
      <c r="CU232" s="86">
        <v>0.60262620449066162</v>
      </c>
      <c r="CV232" s="86">
        <v>0.22184315323829651</v>
      </c>
      <c r="CW232" s="86">
        <v>0.16512782871723175</v>
      </c>
      <c r="CX232" s="86">
        <v>-0.16184231638908386</v>
      </c>
      <c r="CY232" s="86">
        <v>-0.23212340474128723</v>
      </c>
      <c r="CZ232" s="86">
        <v>2.2218383848667145E-2</v>
      </c>
      <c r="DA232" s="86">
        <v>3.5065252333879471E-2</v>
      </c>
      <c r="DB232" s="86">
        <v>-5.2082344889640808E-2</v>
      </c>
      <c r="DC232" s="86">
        <v>-8.4377951920032501E-2</v>
      </c>
      <c r="DD232" s="86">
        <v>-3.570319339632988E-2</v>
      </c>
      <c r="DE232" s="86">
        <v>1.4058290049433708E-2</v>
      </c>
      <c r="DF232" s="86">
        <v>3.7862315773963928E-2</v>
      </c>
      <c r="DG232" s="86">
        <v>6.3177101314067841E-2</v>
      </c>
      <c r="DH232" s="86">
        <v>8.9236177504062653E-2</v>
      </c>
      <c r="DI232" s="86">
        <v>6.7156501114368439E-2</v>
      </c>
      <c r="DJ232" s="86">
        <v>0.35317796468734741</v>
      </c>
      <c r="DK232" s="86">
        <v>0.35819464921951294</v>
      </c>
      <c r="DL232" s="86">
        <v>0.20471329987049103</v>
      </c>
      <c r="DM232" s="86">
        <v>0.39384672045707703</v>
      </c>
      <c r="DN232" s="86">
        <v>0.68486154079437256</v>
      </c>
      <c r="DO232" s="86">
        <v>0.60877978801727295</v>
      </c>
      <c r="DP232" s="86">
        <v>0.92734569311141968</v>
      </c>
      <c r="DQ232" s="86">
        <v>0.64401376247406006</v>
      </c>
      <c r="DR232" s="86">
        <v>0.9471924901008606</v>
      </c>
      <c r="DS232" s="86">
        <v>0.83705717325210571</v>
      </c>
      <c r="DT232" s="86">
        <v>0.44332104921340942</v>
      </c>
      <c r="DU232" s="86">
        <v>0.37233537435531616</v>
      </c>
      <c r="DV232" s="86">
        <v>5.3531944751739502E-2</v>
      </c>
      <c r="DW232" s="86">
        <v>-2.3389769718050957E-2</v>
      </c>
      <c r="DX232" s="86">
        <v>0.1992747038602829</v>
      </c>
      <c r="DY232" s="86">
        <v>0.23474088311195374</v>
      </c>
      <c r="DZ232" s="86">
        <v>0.11484813690185547</v>
      </c>
      <c r="EA232" s="86">
        <v>8.4204055368900299E-2</v>
      </c>
      <c r="EB232" s="86">
        <v>0.12148444354534149</v>
      </c>
      <c r="EC232" s="86">
        <v>0.19148261845111847</v>
      </c>
      <c r="ED232" s="86">
        <v>0.20295256376266479</v>
      </c>
      <c r="EE232" s="86">
        <v>0.2393370121717453</v>
      </c>
      <c r="EF232" s="86">
        <v>0.29696479439735413</v>
      </c>
      <c r="EG232" s="86">
        <v>0.25775226950645447</v>
      </c>
      <c r="EH232" s="86">
        <v>0.56074297428131104</v>
      </c>
      <c r="EI232" s="86">
        <v>0.60815310478210449</v>
      </c>
      <c r="EJ232" s="86">
        <v>0.49826496839523315</v>
      </c>
      <c r="EK232" s="86">
        <v>0.68235111236572266</v>
      </c>
      <c r="EL232" s="86">
        <v>1.0159674882888794</v>
      </c>
      <c r="EM232" s="86">
        <v>0.9472891092300415</v>
      </c>
      <c r="EN232" s="86">
        <v>1.2880057096481323</v>
      </c>
      <c r="EO232" s="86">
        <v>0.95831942558288574</v>
      </c>
      <c r="EP232" s="86">
        <v>1.2774693965911865</v>
      </c>
      <c r="EQ232" s="86">
        <v>1.1755383014678955</v>
      </c>
      <c r="ER232" s="86">
        <v>0.76309996843338013</v>
      </c>
      <c r="ES232" s="86">
        <v>0.67151021957397461</v>
      </c>
      <c r="ET232" s="86">
        <v>0.36449816823005676</v>
      </c>
      <c r="EU232" s="86">
        <v>0.27798843383789063</v>
      </c>
      <c r="EV232" s="86">
        <v>0.45491591095924377</v>
      </c>
      <c r="EW232" s="86">
        <v>79.436241149902344</v>
      </c>
      <c r="EX232" s="86">
        <v>74.615730285644531</v>
      </c>
      <c r="EY232" s="86">
        <v>73.479156494140625</v>
      </c>
      <c r="EZ232" s="86">
        <v>72.645645141601563</v>
      </c>
      <c r="FA232" s="86">
        <v>70.57122802734375</v>
      </c>
      <c r="FB232" s="86">
        <v>69.755233764648438</v>
      </c>
      <c r="FC232" s="86">
        <v>68.594917297363281</v>
      </c>
      <c r="FD232" s="86">
        <v>67.644248962402344</v>
      </c>
      <c r="FE232" s="86">
        <v>69.44091796875</v>
      </c>
      <c r="FF232" s="86">
        <v>72.75604248046875</v>
      </c>
      <c r="FG232" s="86">
        <v>77.240036010742188</v>
      </c>
      <c r="FH232" s="86">
        <v>81.241500854492188</v>
      </c>
      <c r="FI232" s="86">
        <v>86</v>
      </c>
      <c r="FJ232" s="86">
        <v>89</v>
      </c>
      <c r="FK232" s="86">
        <v>91.079681396484375</v>
      </c>
      <c r="FL232" s="86">
        <v>94</v>
      </c>
      <c r="FM232" s="86">
        <v>95</v>
      </c>
      <c r="FN232" s="86">
        <v>95.809257507324219</v>
      </c>
      <c r="FO232" s="86">
        <v>95.576957702636719</v>
      </c>
      <c r="FP232" s="86">
        <v>93.205253601074219</v>
      </c>
      <c r="FQ232" s="86">
        <v>88.205123901367188</v>
      </c>
      <c r="FR232" s="86">
        <v>85.144004821777344</v>
      </c>
      <c r="FS232" s="86">
        <v>83.240013122558594</v>
      </c>
      <c r="FT232" s="86">
        <v>81.463157653808594</v>
      </c>
      <c r="FU232" s="86">
        <v>0.16070361435413361</v>
      </c>
      <c r="FV232" s="86">
        <v>0.26664766669273376</v>
      </c>
      <c r="FW232" s="86">
        <v>0.15530100464820862</v>
      </c>
      <c r="FX232" s="86">
        <v>114</v>
      </c>
      <c r="FY232" s="86">
        <v>1</v>
      </c>
    </row>
    <row r="233" spans="1:181" x14ac:dyDescent="0.25">
      <c r="A233" t="s">
        <v>186</v>
      </c>
      <c r="B233" t="s">
        <v>236</v>
      </c>
      <c r="C233" t="s">
        <v>2</v>
      </c>
      <c r="D233" t="s">
        <v>203</v>
      </c>
      <c r="E233" t="s">
        <v>241</v>
      </c>
      <c r="F233" t="s">
        <v>1</v>
      </c>
      <c r="G233" t="s">
        <v>198</v>
      </c>
      <c r="H233" s="86">
        <v>21629</v>
      </c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  <c r="AK233" s="86"/>
      <c r="AL233" s="86"/>
      <c r="AM233" s="86"/>
      <c r="AN233" s="86"/>
      <c r="AO233" s="86"/>
      <c r="AP233" s="86"/>
      <c r="AQ233" s="86"/>
      <c r="AR233" s="86"/>
      <c r="AS233" s="86"/>
      <c r="AT233" s="86"/>
      <c r="AU233" s="86"/>
      <c r="AV233" s="86"/>
      <c r="AW233" s="86"/>
      <c r="AX233" s="86"/>
      <c r="AY233" s="86"/>
      <c r="AZ233" s="86"/>
      <c r="BA233" s="86"/>
      <c r="BB233" s="86"/>
      <c r="BC233" s="86"/>
      <c r="BD233" s="86"/>
      <c r="BE233" s="86"/>
      <c r="BF233" s="86"/>
      <c r="BG233" s="86"/>
      <c r="BH233" s="86"/>
      <c r="BI233" s="86"/>
      <c r="BJ233" s="86"/>
      <c r="BK233" s="86"/>
      <c r="BL233" s="86"/>
      <c r="BM233" s="86"/>
      <c r="BN233" s="86"/>
      <c r="BO233" s="86"/>
      <c r="BP233" s="86"/>
      <c r="BQ233" s="86"/>
      <c r="BR233" s="86"/>
      <c r="BS233" s="86"/>
      <c r="BT233" s="86"/>
      <c r="BU233" s="86"/>
      <c r="BV233" s="86"/>
      <c r="BW233" s="86"/>
      <c r="BX233" s="86"/>
      <c r="BY233" s="86"/>
      <c r="BZ233" s="86"/>
      <c r="CA233" s="86"/>
      <c r="CB233" s="86"/>
      <c r="CC233" s="86"/>
      <c r="CD233" s="86"/>
      <c r="CE233" s="86"/>
      <c r="CF233" s="86"/>
      <c r="CG233" s="86"/>
      <c r="CH233" s="86"/>
      <c r="CI233" s="86"/>
      <c r="CJ233" s="86"/>
      <c r="CK233" s="86"/>
      <c r="CL233" s="86"/>
      <c r="CM233" s="86"/>
      <c r="CN233" s="86"/>
      <c r="CO233" s="86"/>
      <c r="CP233" s="86"/>
      <c r="CQ233" s="86"/>
      <c r="CR233" s="86"/>
      <c r="CS233" s="86"/>
      <c r="CT233" s="86"/>
      <c r="CU233" s="86"/>
      <c r="CV233" s="86"/>
      <c r="CW233" s="86"/>
      <c r="CX233" s="86"/>
      <c r="CY233" s="86"/>
      <c r="CZ233" s="86"/>
      <c r="DA233" s="86"/>
      <c r="DB233" s="86"/>
      <c r="DC233" s="86"/>
      <c r="DD233" s="86"/>
      <c r="DE233" s="86"/>
      <c r="DF233" s="86"/>
      <c r="DG233" s="86"/>
      <c r="DH233" s="86"/>
      <c r="DI233" s="86"/>
      <c r="DJ233" s="86"/>
      <c r="DK233" s="86"/>
      <c r="DL233" s="86"/>
      <c r="DM233" s="86"/>
      <c r="DN233" s="86"/>
      <c r="DO233" s="86"/>
      <c r="DP233" s="86"/>
      <c r="DQ233" s="86"/>
      <c r="DR233" s="86"/>
      <c r="DS233" s="86"/>
      <c r="DT233" s="86"/>
      <c r="DU233" s="86"/>
      <c r="DV233" s="86"/>
      <c r="DW233" s="86"/>
      <c r="DX233" s="86"/>
      <c r="DY233" s="86"/>
      <c r="DZ233" s="86"/>
      <c r="EA233" s="86"/>
      <c r="EB233" s="86"/>
      <c r="EC233" s="86"/>
      <c r="ED233" s="86"/>
      <c r="EE233" s="86"/>
      <c r="EF233" s="86"/>
      <c r="EG233" s="86"/>
      <c r="EH233" s="86"/>
      <c r="EI233" s="86"/>
      <c r="EJ233" s="86"/>
      <c r="EK233" s="86"/>
      <c r="EL233" s="86"/>
      <c r="EM233" s="86"/>
      <c r="EN233" s="86"/>
      <c r="EO233" s="86"/>
      <c r="EP233" s="86"/>
      <c r="EQ233" s="86"/>
      <c r="ER233" s="86"/>
      <c r="ES233" s="86"/>
      <c r="ET233" s="86"/>
      <c r="EU233" s="86"/>
      <c r="EV233" s="86"/>
      <c r="EW233" s="86"/>
      <c r="EX233" s="86"/>
      <c r="EY233" s="86"/>
      <c r="EZ233" s="86"/>
      <c r="FA233" s="86"/>
      <c r="FB233" s="86"/>
      <c r="FC233" s="86"/>
      <c r="FD233" s="86"/>
      <c r="FE233" s="86"/>
      <c r="FF233" s="86"/>
      <c r="FG233" s="86"/>
      <c r="FH233" s="86"/>
      <c r="FI233" s="86"/>
      <c r="FJ233" s="86"/>
      <c r="FK233" s="86"/>
      <c r="FL233" s="86"/>
      <c r="FM233" s="86"/>
      <c r="FN233" s="86"/>
      <c r="FO233" s="86"/>
      <c r="FP233" s="86"/>
      <c r="FQ233" s="86"/>
      <c r="FR233" s="86"/>
      <c r="FS233" s="86"/>
      <c r="FT233" s="86"/>
      <c r="FU233" s="86"/>
      <c r="FV233" s="86"/>
      <c r="FW233" s="86"/>
      <c r="FX233" s="86">
        <v>32</v>
      </c>
      <c r="FY233" s="86">
        <v>0</v>
      </c>
    </row>
    <row r="234" spans="1:181" x14ac:dyDescent="0.25">
      <c r="A234" t="s">
        <v>186</v>
      </c>
      <c r="B234" t="s">
        <v>236</v>
      </c>
      <c r="C234" t="s">
        <v>2</v>
      </c>
      <c r="D234" t="s">
        <v>203</v>
      </c>
      <c r="E234" t="s">
        <v>241</v>
      </c>
      <c r="F234" t="s">
        <v>1</v>
      </c>
      <c r="G234" t="s">
        <v>200</v>
      </c>
      <c r="H234" s="86">
        <v>4483</v>
      </c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86"/>
      <c r="AT234" s="86"/>
      <c r="AU234" s="86"/>
      <c r="AV234" s="86"/>
      <c r="AW234" s="86"/>
      <c r="AX234" s="86"/>
      <c r="AY234" s="86"/>
      <c r="AZ234" s="86"/>
      <c r="BA234" s="86"/>
      <c r="BB234" s="86"/>
      <c r="BC234" s="86"/>
      <c r="BD234" s="86"/>
      <c r="BE234" s="86"/>
      <c r="BF234" s="86"/>
      <c r="BG234" s="86"/>
      <c r="BH234" s="86"/>
      <c r="BI234" s="86"/>
      <c r="BJ234" s="86"/>
      <c r="BK234" s="86"/>
      <c r="BL234" s="86"/>
      <c r="BM234" s="86"/>
      <c r="BN234" s="86"/>
      <c r="BO234" s="86"/>
      <c r="BP234" s="86"/>
      <c r="BQ234" s="86"/>
      <c r="BR234" s="86"/>
      <c r="BS234" s="86"/>
      <c r="BT234" s="86"/>
      <c r="BU234" s="86"/>
      <c r="BV234" s="86"/>
      <c r="BW234" s="86"/>
      <c r="BX234" s="86"/>
      <c r="BY234" s="86"/>
      <c r="BZ234" s="86"/>
      <c r="CA234" s="86"/>
      <c r="CB234" s="86"/>
      <c r="CC234" s="86"/>
      <c r="CD234" s="86"/>
      <c r="CE234" s="86"/>
      <c r="CF234" s="86"/>
      <c r="CG234" s="86"/>
      <c r="CH234" s="86"/>
      <c r="CI234" s="86"/>
      <c r="CJ234" s="86"/>
      <c r="CK234" s="86"/>
      <c r="CL234" s="86"/>
      <c r="CM234" s="86"/>
      <c r="CN234" s="86"/>
      <c r="CO234" s="86"/>
      <c r="CP234" s="86"/>
      <c r="CQ234" s="86"/>
      <c r="CR234" s="86"/>
      <c r="CS234" s="86"/>
      <c r="CT234" s="86"/>
      <c r="CU234" s="86"/>
      <c r="CV234" s="86"/>
      <c r="CW234" s="86"/>
      <c r="CX234" s="86"/>
      <c r="CY234" s="86"/>
      <c r="CZ234" s="86"/>
      <c r="DA234" s="86"/>
      <c r="DB234" s="86"/>
      <c r="DC234" s="86"/>
      <c r="DD234" s="86"/>
      <c r="DE234" s="86"/>
      <c r="DF234" s="86"/>
      <c r="DG234" s="86"/>
      <c r="DH234" s="86"/>
      <c r="DI234" s="86"/>
      <c r="DJ234" s="86"/>
      <c r="DK234" s="86"/>
      <c r="DL234" s="86"/>
      <c r="DM234" s="86"/>
      <c r="DN234" s="86"/>
      <c r="DO234" s="86"/>
      <c r="DP234" s="86"/>
      <c r="DQ234" s="86"/>
      <c r="DR234" s="86"/>
      <c r="DS234" s="86"/>
      <c r="DT234" s="86"/>
      <c r="DU234" s="86"/>
      <c r="DV234" s="86"/>
      <c r="DW234" s="86"/>
      <c r="DX234" s="86"/>
      <c r="DY234" s="86"/>
      <c r="DZ234" s="86"/>
      <c r="EA234" s="86"/>
      <c r="EB234" s="86"/>
      <c r="EC234" s="86"/>
      <c r="ED234" s="86"/>
      <c r="EE234" s="86"/>
      <c r="EF234" s="86"/>
      <c r="EG234" s="86"/>
      <c r="EH234" s="86"/>
      <c r="EI234" s="86"/>
      <c r="EJ234" s="86"/>
      <c r="EK234" s="86"/>
      <c r="EL234" s="86"/>
      <c r="EM234" s="86"/>
      <c r="EN234" s="86"/>
      <c r="EO234" s="86"/>
      <c r="EP234" s="86"/>
      <c r="EQ234" s="86"/>
      <c r="ER234" s="86"/>
      <c r="ES234" s="86"/>
      <c r="ET234" s="86"/>
      <c r="EU234" s="86"/>
      <c r="EV234" s="86"/>
      <c r="EW234" s="86"/>
      <c r="EX234" s="86"/>
      <c r="EY234" s="86"/>
      <c r="EZ234" s="86"/>
      <c r="FA234" s="86"/>
      <c r="FB234" s="86"/>
      <c r="FC234" s="86"/>
      <c r="FD234" s="86"/>
      <c r="FE234" s="86"/>
      <c r="FF234" s="86"/>
      <c r="FG234" s="86"/>
      <c r="FH234" s="86"/>
      <c r="FI234" s="86"/>
      <c r="FJ234" s="86"/>
      <c r="FK234" s="86"/>
      <c r="FL234" s="86"/>
      <c r="FM234" s="86"/>
      <c r="FN234" s="86"/>
      <c r="FO234" s="86"/>
      <c r="FP234" s="86"/>
      <c r="FQ234" s="86"/>
      <c r="FR234" s="86"/>
      <c r="FS234" s="86"/>
      <c r="FT234" s="86"/>
      <c r="FU234" s="86"/>
      <c r="FV234" s="86"/>
      <c r="FW234" s="86"/>
      <c r="FX234" s="86">
        <v>13</v>
      </c>
      <c r="FY234" s="86">
        <v>0</v>
      </c>
    </row>
    <row r="235" spans="1:181" x14ac:dyDescent="0.25">
      <c r="A235" t="s">
        <v>186</v>
      </c>
      <c r="B235" t="s">
        <v>236</v>
      </c>
      <c r="C235" t="s">
        <v>2</v>
      </c>
      <c r="D235" t="s">
        <v>203</v>
      </c>
      <c r="E235" t="s">
        <v>241</v>
      </c>
      <c r="F235" t="s">
        <v>1</v>
      </c>
      <c r="G235" t="s">
        <v>1</v>
      </c>
      <c r="H235" s="86">
        <v>26112</v>
      </c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  <c r="AU235" s="86"/>
      <c r="AV235" s="86"/>
      <c r="AW235" s="86"/>
      <c r="AX235" s="86"/>
      <c r="AY235" s="86"/>
      <c r="AZ235" s="86"/>
      <c r="BA235" s="86"/>
      <c r="BB235" s="86"/>
      <c r="BC235" s="86"/>
      <c r="BD235" s="86"/>
      <c r="BE235" s="86"/>
      <c r="BF235" s="86"/>
      <c r="BG235" s="86"/>
      <c r="BH235" s="86"/>
      <c r="BI235" s="86"/>
      <c r="BJ235" s="86"/>
      <c r="BK235" s="86"/>
      <c r="BL235" s="86"/>
      <c r="BM235" s="86"/>
      <c r="BN235" s="86"/>
      <c r="BO235" s="86"/>
      <c r="BP235" s="86"/>
      <c r="BQ235" s="86"/>
      <c r="BR235" s="86"/>
      <c r="BS235" s="86"/>
      <c r="BT235" s="86"/>
      <c r="BU235" s="86"/>
      <c r="BV235" s="86"/>
      <c r="BW235" s="86"/>
      <c r="BX235" s="86"/>
      <c r="BY235" s="86"/>
      <c r="BZ235" s="86"/>
      <c r="CA235" s="86"/>
      <c r="CB235" s="86"/>
      <c r="CC235" s="86"/>
      <c r="CD235" s="86"/>
      <c r="CE235" s="86"/>
      <c r="CF235" s="86"/>
      <c r="CG235" s="86"/>
      <c r="CH235" s="86"/>
      <c r="CI235" s="86"/>
      <c r="CJ235" s="86"/>
      <c r="CK235" s="86"/>
      <c r="CL235" s="86"/>
      <c r="CM235" s="86"/>
      <c r="CN235" s="86"/>
      <c r="CO235" s="86"/>
      <c r="CP235" s="86"/>
      <c r="CQ235" s="86"/>
      <c r="CR235" s="86"/>
      <c r="CS235" s="86"/>
      <c r="CT235" s="86"/>
      <c r="CU235" s="86"/>
      <c r="CV235" s="86"/>
      <c r="CW235" s="86"/>
      <c r="CX235" s="86"/>
      <c r="CY235" s="86"/>
      <c r="CZ235" s="86"/>
      <c r="DA235" s="86"/>
      <c r="DB235" s="86"/>
      <c r="DC235" s="86"/>
      <c r="DD235" s="86"/>
      <c r="DE235" s="86"/>
      <c r="DF235" s="86"/>
      <c r="DG235" s="86"/>
      <c r="DH235" s="86"/>
      <c r="DI235" s="86"/>
      <c r="DJ235" s="86"/>
      <c r="DK235" s="86"/>
      <c r="DL235" s="86"/>
      <c r="DM235" s="86"/>
      <c r="DN235" s="86"/>
      <c r="DO235" s="86"/>
      <c r="DP235" s="86"/>
      <c r="DQ235" s="86"/>
      <c r="DR235" s="86"/>
      <c r="DS235" s="86"/>
      <c r="DT235" s="86"/>
      <c r="DU235" s="86"/>
      <c r="DV235" s="86"/>
      <c r="DW235" s="86"/>
      <c r="DX235" s="86"/>
      <c r="DY235" s="86"/>
      <c r="DZ235" s="86"/>
      <c r="EA235" s="86"/>
      <c r="EB235" s="86"/>
      <c r="EC235" s="86"/>
      <c r="ED235" s="86"/>
      <c r="EE235" s="86"/>
      <c r="EF235" s="86"/>
      <c r="EG235" s="86"/>
      <c r="EH235" s="86"/>
      <c r="EI235" s="86"/>
      <c r="EJ235" s="86"/>
      <c r="EK235" s="86"/>
      <c r="EL235" s="86"/>
      <c r="EM235" s="86"/>
      <c r="EN235" s="86"/>
      <c r="EO235" s="86"/>
      <c r="EP235" s="86"/>
      <c r="EQ235" s="86"/>
      <c r="ER235" s="86"/>
      <c r="ES235" s="86"/>
      <c r="ET235" s="86"/>
      <c r="EU235" s="86"/>
      <c r="EV235" s="86"/>
      <c r="EW235" s="86"/>
      <c r="EX235" s="86"/>
      <c r="EY235" s="86"/>
      <c r="EZ235" s="86"/>
      <c r="FA235" s="86"/>
      <c r="FB235" s="86"/>
      <c r="FC235" s="86"/>
      <c r="FD235" s="86"/>
      <c r="FE235" s="86"/>
      <c r="FF235" s="86"/>
      <c r="FG235" s="86"/>
      <c r="FH235" s="86"/>
      <c r="FI235" s="86"/>
      <c r="FJ235" s="86"/>
      <c r="FK235" s="86"/>
      <c r="FL235" s="86"/>
      <c r="FM235" s="86"/>
      <c r="FN235" s="86"/>
      <c r="FO235" s="86"/>
      <c r="FP235" s="86"/>
      <c r="FQ235" s="86"/>
      <c r="FR235" s="86"/>
      <c r="FS235" s="86"/>
      <c r="FT235" s="86"/>
      <c r="FU235" s="86"/>
      <c r="FV235" s="86"/>
      <c r="FW235" s="86"/>
      <c r="FX235" s="86">
        <v>45</v>
      </c>
      <c r="FY235" s="86">
        <v>0</v>
      </c>
    </row>
    <row r="236" spans="1:181" x14ac:dyDescent="0.25">
      <c r="A236" t="s">
        <v>186</v>
      </c>
      <c r="B236" t="s">
        <v>236</v>
      </c>
      <c r="C236" t="s">
        <v>2</v>
      </c>
      <c r="D236" t="s">
        <v>203</v>
      </c>
      <c r="E236" t="s">
        <v>241</v>
      </c>
      <c r="F236" t="s">
        <v>178</v>
      </c>
      <c r="G236" t="s">
        <v>1</v>
      </c>
      <c r="H236" s="86">
        <v>14315</v>
      </c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86"/>
      <c r="AT236" s="86"/>
      <c r="AU236" s="86"/>
      <c r="AV236" s="86"/>
      <c r="AW236" s="86"/>
      <c r="AX236" s="86"/>
      <c r="AY236" s="86"/>
      <c r="AZ236" s="86"/>
      <c r="BA236" s="86"/>
      <c r="BB236" s="86"/>
      <c r="BC236" s="86"/>
      <c r="BD236" s="86"/>
      <c r="BE236" s="86"/>
      <c r="BF236" s="86"/>
      <c r="BG236" s="86"/>
      <c r="BH236" s="86"/>
      <c r="BI236" s="86"/>
      <c r="BJ236" s="86"/>
      <c r="BK236" s="86"/>
      <c r="BL236" s="86"/>
      <c r="BM236" s="86"/>
      <c r="BN236" s="86"/>
      <c r="BO236" s="86"/>
      <c r="BP236" s="86"/>
      <c r="BQ236" s="86"/>
      <c r="BR236" s="86"/>
      <c r="BS236" s="86"/>
      <c r="BT236" s="86"/>
      <c r="BU236" s="86"/>
      <c r="BV236" s="86"/>
      <c r="BW236" s="86"/>
      <c r="BX236" s="86"/>
      <c r="BY236" s="86"/>
      <c r="BZ236" s="86"/>
      <c r="CA236" s="86"/>
      <c r="CB236" s="86"/>
      <c r="CC236" s="86"/>
      <c r="CD236" s="86"/>
      <c r="CE236" s="86"/>
      <c r="CF236" s="86"/>
      <c r="CG236" s="86"/>
      <c r="CH236" s="86"/>
      <c r="CI236" s="86"/>
      <c r="CJ236" s="86"/>
      <c r="CK236" s="86"/>
      <c r="CL236" s="86"/>
      <c r="CM236" s="86"/>
      <c r="CN236" s="86"/>
      <c r="CO236" s="86"/>
      <c r="CP236" s="86"/>
      <c r="CQ236" s="86"/>
      <c r="CR236" s="86"/>
      <c r="CS236" s="86"/>
      <c r="CT236" s="86"/>
      <c r="CU236" s="86"/>
      <c r="CV236" s="86"/>
      <c r="CW236" s="86"/>
      <c r="CX236" s="86"/>
      <c r="CY236" s="86"/>
      <c r="CZ236" s="86"/>
      <c r="DA236" s="86"/>
      <c r="DB236" s="86"/>
      <c r="DC236" s="86"/>
      <c r="DD236" s="86"/>
      <c r="DE236" s="86"/>
      <c r="DF236" s="86"/>
      <c r="DG236" s="86"/>
      <c r="DH236" s="86"/>
      <c r="DI236" s="86"/>
      <c r="DJ236" s="86"/>
      <c r="DK236" s="86"/>
      <c r="DL236" s="86"/>
      <c r="DM236" s="86"/>
      <c r="DN236" s="86"/>
      <c r="DO236" s="86"/>
      <c r="DP236" s="86"/>
      <c r="DQ236" s="86"/>
      <c r="DR236" s="86"/>
      <c r="DS236" s="86"/>
      <c r="DT236" s="86"/>
      <c r="DU236" s="86"/>
      <c r="DV236" s="86"/>
      <c r="DW236" s="86"/>
      <c r="DX236" s="86"/>
      <c r="DY236" s="86"/>
      <c r="DZ236" s="86"/>
      <c r="EA236" s="86"/>
      <c r="EB236" s="86"/>
      <c r="EC236" s="86"/>
      <c r="ED236" s="86"/>
      <c r="EE236" s="86"/>
      <c r="EF236" s="86"/>
      <c r="EG236" s="86"/>
      <c r="EH236" s="86"/>
      <c r="EI236" s="86"/>
      <c r="EJ236" s="86"/>
      <c r="EK236" s="86"/>
      <c r="EL236" s="86"/>
      <c r="EM236" s="86"/>
      <c r="EN236" s="86"/>
      <c r="EO236" s="86"/>
      <c r="EP236" s="86"/>
      <c r="EQ236" s="86"/>
      <c r="ER236" s="86"/>
      <c r="ES236" s="86"/>
      <c r="ET236" s="86"/>
      <c r="EU236" s="86"/>
      <c r="EV236" s="86"/>
      <c r="EW236" s="86"/>
      <c r="EX236" s="86"/>
      <c r="EY236" s="86"/>
      <c r="EZ236" s="86"/>
      <c r="FA236" s="86"/>
      <c r="FB236" s="86"/>
      <c r="FC236" s="86"/>
      <c r="FD236" s="86"/>
      <c r="FE236" s="86"/>
      <c r="FF236" s="86"/>
      <c r="FG236" s="86"/>
      <c r="FH236" s="86"/>
      <c r="FI236" s="86"/>
      <c r="FJ236" s="86"/>
      <c r="FK236" s="86"/>
      <c r="FL236" s="86"/>
      <c r="FM236" s="86"/>
      <c r="FN236" s="86"/>
      <c r="FO236" s="86"/>
      <c r="FP236" s="86"/>
      <c r="FQ236" s="86"/>
      <c r="FR236" s="86"/>
      <c r="FS236" s="86"/>
      <c r="FT236" s="86"/>
      <c r="FU236" s="86"/>
      <c r="FV236" s="86"/>
      <c r="FW236" s="86"/>
      <c r="FX236" s="86">
        <v>28</v>
      </c>
      <c r="FY236" s="86">
        <v>0</v>
      </c>
    </row>
    <row r="237" spans="1:181" x14ac:dyDescent="0.25">
      <c r="A237" t="s">
        <v>186</v>
      </c>
      <c r="B237" t="s">
        <v>236</v>
      </c>
      <c r="C237" t="s">
        <v>2</v>
      </c>
      <c r="D237" t="s">
        <v>203</v>
      </c>
      <c r="E237" t="s">
        <v>241</v>
      </c>
      <c r="F237" t="s">
        <v>179</v>
      </c>
      <c r="G237" t="s">
        <v>1</v>
      </c>
      <c r="H237" s="86">
        <v>1747</v>
      </c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  <c r="AK237" s="86"/>
      <c r="AL237" s="86"/>
      <c r="AM237" s="86"/>
      <c r="AN237" s="86"/>
      <c r="AO237" s="86"/>
      <c r="AP237" s="86"/>
      <c r="AQ237" s="86"/>
      <c r="AR237" s="86"/>
      <c r="AS237" s="86"/>
      <c r="AT237" s="86"/>
      <c r="AU237" s="86"/>
      <c r="AV237" s="86"/>
      <c r="AW237" s="86"/>
      <c r="AX237" s="86"/>
      <c r="AY237" s="86"/>
      <c r="AZ237" s="86"/>
      <c r="BA237" s="86"/>
      <c r="BB237" s="86"/>
      <c r="BC237" s="86"/>
      <c r="BD237" s="86"/>
      <c r="BE237" s="86"/>
      <c r="BF237" s="86"/>
      <c r="BG237" s="86"/>
      <c r="BH237" s="86"/>
      <c r="BI237" s="86"/>
      <c r="BJ237" s="86"/>
      <c r="BK237" s="86"/>
      <c r="BL237" s="86"/>
      <c r="BM237" s="86"/>
      <c r="BN237" s="86"/>
      <c r="BO237" s="86"/>
      <c r="BP237" s="86"/>
      <c r="BQ237" s="86"/>
      <c r="BR237" s="86"/>
      <c r="BS237" s="86"/>
      <c r="BT237" s="86"/>
      <c r="BU237" s="86"/>
      <c r="BV237" s="86"/>
      <c r="BW237" s="86"/>
      <c r="BX237" s="86"/>
      <c r="BY237" s="86"/>
      <c r="BZ237" s="86"/>
      <c r="CA237" s="86"/>
      <c r="CB237" s="86"/>
      <c r="CC237" s="86"/>
      <c r="CD237" s="86"/>
      <c r="CE237" s="86"/>
      <c r="CF237" s="86"/>
      <c r="CG237" s="86"/>
      <c r="CH237" s="86"/>
      <c r="CI237" s="86"/>
      <c r="CJ237" s="86"/>
      <c r="CK237" s="86"/>
      <c r="CL237" s="86"/>
      <c r="CM237" s="86"/>
      <c r="CN237" s="86"/>
      <c r="CO237" s="86"/>
      <c r="CP237" s="86"/>
      <c r="CQ237" s="86"/>
      <c r="CR237" s="86"/>
      <c r="CS237" s="86"/>
      <c r="CT237" s="86"/>
      <c r="CU237" s="86"/>
      <c r="CV237" s="86"/>
      <c r="CW237" s="86"/>
      <c r="CX237" s="86"/>
      <c r="CY237" s="86"/>
      <c r="CZ237" s="86"/>
      <c r="DA237" s="86"/>
      <c r="DB237" s="86"/>
      <c r="DC237" s="86"/>
      <c r="DD237" s="86"/>
      <c r="DE237" s="86"/>
      <c r="DF237" s="86"/>
      <c r="DG237" s="86"/>
      <c r="DH237" s="86"/>
      <c r="DI237" s="86"/>
      <c r="DJ237" s="86"/>
      <c r="DK237" s="86"/>
      <c r="DL237" s="86"/>
      <c r="DM237" s="86"/>
      <c r="DN237" s="86"/>
      <c r="DO237" s="86"/>
      <c r="DP237" s="86"/>
      <c r="DQ237" s="86"/>
      <c r="DR237" s="86"/>
      <c r="DS237" s="86"/>
      <c r="DT237" s="86"/>
      <c r="DU237" s="86"/>
      <c r="DV237" s="86"/>
      <c r="DW237" s="86"/>
      <c r="DX237" s="86"/>
      <c r="DY237" s="86"/>
      <c r="DZ237" s="86"/>
      <c r="EA237" s="86"/>
      <c r="EB237" s="86"/>
      <c r="EC237" s="86"/>
      <c r="ED237" s="86"/>
      <c r="EE237" s="86"/>
      <c r="EF237" s="86"/>
      <c r="EG237" s="86"/>
      <c r="EH237" s="86"/>
      <c r="EI237" s="86"/>
      <c r="EJ237" s="86"/>
      <c r="EK237" s="86"/>
      <c r="EL237" s="86"/>
      <c r="EM237" s="86"/>
      <c r="EN237" s="86"/>
      <c r="EO237" s="86"/>
      <c r="EP237" s="86"/>
      <c r="EQ237" s="86"/>
      <c r="ER237" s="86"/>
      <c r="ES237" s="86"/>
      <c r="ET237" s="86"/>
      <c r="EU237" s="86"/>
      <c r="EV237" s="86"/>
      <c r="EW237" s="86"/>
      <c r="EX237" s="86"/>
      <c r="EY237" s="86"/>
      <c r="EZ237" s="86"/>
      <c r="FA237" s="86"/>
      <c r="FB237" s="86"/>
      <c r="FC237" s="86"/>
      <c r="FD237" s="86"/>
      <c r="FE237" s="86"/>
      <c r="FF237" s="86"/>
      <c r="FG237" s="86"/>
      <c r="FH237" s="86"/>
      <c r="FI237" s="86"/>
      <c r="FJ237" s="86"/>
      <c r="FK237" s="86"/>
      <c r="FL237" s="86"/>
      <c r="FM237" s="86"/>
      <c r="FN237" s="86"/>
      <c r="FO237" s="86"/>
      <c r="FP237" s="86"/>
      <c r="FQ237" s="86"/>
      <c r="FR237" s="86"/>
      <c r="FS237" s="86"/>
      <c r="FT237" s="86"/>
      <c r="FU237" s="86"/>
      <c r="FV237" s="86"/>
      <c r="FW237" s="86"/>
      <c r="FX237" s="86">
        <v>4</v>
      </c>
      <c r="FY237" s="86">
        <v>0</v>
      </c>
    </row>
    <row r="238" spans="1:181" x14ac:dyDescent="0.25">
      <c r="A238" t="s">
        <v>186</v>
      </c>
      <c r="B238" t="s">
        <v>236</v>
      </c>
      <c r="C238" t="s">
        <v>2</v>
      </c>
      <c r="D238" t="s">
        <v>203</v>
      </c>
      <c r="E238" t="s">
        <v>241</v>
      </c>
      <c r="F238" t="s">
        <v>180</v>
      </c>
      <c r="G238" t="s">
        <v>1</v>
      </c>
      <c r="H238" s="86">
        <v>1009</v>
      </c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86"/>
      <c r="BB238" s="86"/>
      <c r="BC238" s="86"/>
      <c r="BD238" s="86"/>
      <c r="BE238" s="86"/>
      <c r="BF238" s="86"/>
      <c r="BG238" s="86"/>
      <c r="BH238" s="86"/>
      <c r="BI238" s="86"/>
      <c r="BJ238" s="86"/>
      <c r="BK238" s="86"/>
      <c r="BL238" s="86"/>
      <c r="BM238" s="86"/>
      <c r="BN238" s="86"/>
      <c r="BO238" s="86"/>
      <c r="BP238" s="86"/>
      <c r="BQ238" s="86"/>
      <c r="BR238" s="86"/>
      <c r="BS238" s="86"/>
      <c r="BT238" s="86"/>
      <c r="BU238" s="86"/>
      <c r="BV238" s="86"/>
      <c r="BW238" s="86"/>
      <c r="BX238" s="86"/>
      <c r="BY238" s="86"/>
      <c r="BZ238" s="86"/>
      <c r="CA238" s="86"/>
      <c r="CB238" s="86"/>
      <c r="CC238" s="86"/>
      <c r="CD238" s="86"/>
      <c r="CE238" s="86"/>
      <c r="CF238" s="86"/>
      <c r="CG238" s="86"/>
      <c r="CH238" s="86"/>
      <c r="CI238" s="86"/>
      <c r="CJ238" s="86"/>
      <c r="CK238" s="86"/>
      <c r="CL238" s="86"/>
      <c r="CM238" s="86"/>
      <c r="CN238" s="86"/>
      <c r="CO238" s="86"/>
      <c r="CP238" s="86"/>
      <c r="CQ238" s="86"/>
      <c r="CR238" s="86"/>
      <c r="CS238" s="86"/>
      <c r="CT238" s="86"/>
      <c r="CU238" s="86"/>
      <c r="CV238" s="86"/>
      <c r="CW238" s="86"/>
      <c r="CX238" s="86"/>
      <c r="CY238" s="86"/>
      <c r="CZ238" s="86"/>
      <c r="DA238" s="86"/>
      <c r="DB238" s="86"/>
      <c r="DC238" s="86"/>
      <c r="DD238" s="86"/>
      <c r="DE238" s="86"/>
      <c r="DF238" s="86"/>
      <c r="DG238" s="86"/>
      <c r="DH238" s="86"/>
      <c r="DI238" s="86"/>
      <c r="DJ238" s="86"/>
      <c r="DK238" s="86"/>
      <c r="DL238" s="86"/>
      <c r="DM238" s="86"/>
      <c r="DN238" s="86"/>
      <c r="DO238" s="86"/>
      <c r="DP238" s="86"/>
      <c r="DQ238" s="86"/>
      <c r="DR238" s="86"/>
      <c r="DS238" s="86"/>
      <c r="DT238" s="86"/>
      <c r="DU238" s="86"/>
      <c r="DV238" s="86"/>
      <c r="DW238" s="86"/>
      <c r="DX238" s="86"/>
      <c r="DY238" s="86"/>
      <c r="DZ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  <c r="EX238" s="86"/>
      <c r="EY238" s="86"/>
      <c r="EZ238" s="86"/>
      <c r="FA238" s="86"/>
      <c r="FB238" s="86"/>
      <c r="FC238" s="86"/>
      <c r="FD238" s="86"/>
      <c r="FE238" s="86"/>
      <c r="FF238" s="86"/>
      <c r="FG238" s="86"/>
      <c r="FH238" s="86"/>
      <c r="FI238" s="86"/>
      <c r="FJ238" s="86"/>
      <c r="FK238" s="86"/>
      <c r="FL238" s="86"/>
      <c r="FM238" s="86"/>
      <c r="FN238" s="86"/>
      <c r="FO238" s="86"/>
      <c r="FP238" s="86"/>
      <c r="FQ238" s="86"/>
      <c r="FR238" s="86"/>
      <c r="FS238" s="86"/>
      <c r="FT238" s="86"/>
      <c r="FU238" s="86"/>
      <c r="FV238" s="86"/>
      <c r="FW238" s="86"/>
      <c r="FX238" s="86">
        <v>0</v>
      </c>
      <c r="FY238" s="86">
        <v>0</v>
      </c>
    </row>
    <row r="239" spans="1:181" x14ac:dyDescent="0.25">
      <c r="A239" t="s">
        <v>186</v>
      </c>
      <c r="B239" t="s">
        <v>236</v>
      </c>
      <c r="C239" t="s">
        <v>2</v>
      </c>
      <c r="D239" t="s">
        <v>203</v>
      </c>
      <c r="E239" t="s">
        <v>241</v>
      </c>
      <c r="F239" t="s">
        <v>181</v>
      </c>
      <c r="G239" t="s">
        <v>1</v>
      </c>
      <c r="H239" s="86">
        <v>469</v>
      </c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  <c r="AK239" s="86"/>
      <c r="AL239" s="86"/>
      <c r="AM239" s="86"/>
      <c r="AN239" s="86"/>
      <c r="AO239" s="86"/>
      <c r="AP239" s="86"/>
      <c r="AQ239" s="86"/>
      <c r="AR239" s="86"/>
      <c r="AS239" s="86"/>
      <c r="AT239" s="86"/>
      <c r="AU239" s="86"/>
      <c r="AV239" s="86"/>
      <c r="AW239" s="86"/>
      <c r="AX239" s="86"/>
      <c r="AY239" s="86"/>
      <c r="AZ239" s="86"/>
      <c r="BA239" s="86"/>
      <c r="BB239" s="86"/>
      <c r="BC239" s="86"/>
      <c r="BD239" s="86"/>
      <c r="BE239" s="86"/>
      <c r="BF239" s="86"/>
      <c r="BG239" s="86"/>
      <c r="BH239" s="86"/>
      <c r="BI239" s="86"/>
      <c r="BJ239" s="86"/>
      <c r="BK239" s="86"/>
      <c r="BL239" s="86"/>
      <c r="BM239" s="86"/>
      <c r="BN239" s="86"/>
      <c r="BO239" s="86"/>
      <c r="BP239" s="86"/>
      <c r="BQ239" s="86"/>
      <c r="BR239" s="86"/>
      <c r="BS239" s="86"/>
      <c r="BT239" s="86"/>
      <c r="BU239" s="86"/>
      <c r="BV239" s="86"/>
      <c r="BW239" s="86"/>
      <c r="BX239" s="86"/>
      <c r="BY239" s="86"/>
      <c r="BZ239" s="86"/>
      <c r="CA239" s="86"/>
      <c r="CB239" s="86"/>
      <c r="CC239" s="86"/>
      <c r="CD239" s="86"/>
      <c r="CE239" s="86"/>
      <c r="CF239" s="86"/>
      <c r="CG239" s="86"/>
      <c r="CH239" s="86"/>
      <c r="CI239" s="86"/>
      <c r="CJ239" s="86"/>
      <c r="CK239" s="86"/>
      <c r="CL239" s="86"/>
      <c r="CM239" s="86"/>
      <c r="CN239" s="86"/>
      <c r="CO239" s="86"/>
      <c r="CP239" s="86"/>
      <c r="CQ239" s="86"/>
      <c r="CR239" s="86"/>
      <c r="CS239" s="86"/>
      <c r="CT239" s="86"/>
      <c r="CU239" s="86"/>
      <c r="CV239" s="86"/>
      <c r="CW239" s="86"/>
      <c r="CX239" s="86"/>
      <c r="CY239" s="86"/>
      <c r="CZ239" s="86"/>
      <c r="DA239" s="86"/>
      <c r="DB239" s="86"/>
      <c r="DC239" s="86"/>
      <c r="DD239" s="86"/>
      <c r="DE239" s="86"/>
      <c r="DF239" s="86"/>
      <c r="DG239" s="86"/>
      <c r="DH239" s="86"/>
      <c r="DI239" s="86"/>
      <c r="DJ239" s="86"/>
      <c r="DK239" s="86"/>
      <c r="DL239" s="86"/>
      <c r="DM239" s="86"/>
      <c r="DN239" s="86"/>
      <c r="DO239" s="86"/>
      <c r="DP239" s="86"/>
      <c r="DQ239" s="86"/>
      <c r="DR239" s="86"/>
      <c r="DS239" s="86"/>
      <c r="DT239" s="86"/>
      <c r="DU239" s="86"/>
      <c r="DV239" s="86"/>
      <c r="DW239" s="86"/>
      <c r="DX239" s="86"/>
      <c r="DY239" s="86"/>
      <c r="DZ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  <c r="EX239" s="86"/>
      <c r="EY239" s="86"/>
      <c r="EZ239" s="86"/>
      <c r="FA239" s="86"/>
      <c r="FB239" s="86"/>
      <c r="FC239" s="86"/>
      <c r="FD239" s="86"/>
      <c r="FE239" s="86"/>
      <c r="FF239" s="86"/>
      <c r="FG239" s="86"/>
      <c r="FH239" s="86"/>
      <c r="FI239" s="86"/>
      <c r="FJ239" s="86"/>
      <c r="FK239" s="86"/>
      <c r="FL239" s="86"/>
      <c r="FM239" s="86"/>
      <c r="FN239" s="86"/>
      <c r="FO239" s="86"/>
      <c r="FP239" s="86"/>
      <c r="FQ239" s="86"/>
      <c r="FR239" s="86"/>
      <c r="FS239" s="86"/>
      <c r="FT239" s="86"/>
      <c r="FU239" s="86"/>
      <c r="FV239" s="86"/>
      <c r="FW239" s="86"/>
      <c r="FX239" s="86">
        <v>3</v>
      </c>
      <c r="FY239" s="86">
        <v>0</v>
      </c>
    </row>
    <row r="240" spans="1:181" x14ac:dyDescent="0.25">
      <c r="A240" t="s">
        <v>186</v>
      </c>
      <c r="B240" t="s">
        <v>236</v>
      </c>
      <c r="C240" t="s">
        <v>2</v>
      </c>
      <c r="D240" t="s">
        <v>203</v>
      </c>
      <c r="E240" t="s">
        <v>241</v>
      </c>
      <c r="F240" t="s">
        <v>182</v>
      </c>
      <c r="G240" t="s">
        <v>1</v>
      </c>
      <c r="H240" s="86">
        <v>2452</v>
      </c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86"/>
      <c r="AT240" s="86"/>
      <c r="AU240" s="86"/>
      <c r="AV240" s="86"/>
      <c r="AW240" s="86"/>
      <c r="AX240" s="86"/>
      <c r="AY240" s="86"/>
      <c r="AZ240" s="86"/>
      <c r="BA240" s="86"/>
      <c r="BB240" s="86"/>
      <c r="BC240" s="86"/>
      <c r="BD240" s="86"/>
      <c r="BE240" s="86"/>
      <c r="BF240" s="86"/>
      <c r="BG240" s="86"/>
      <c r="BH240" s="86"/>
      <c r="BI240" s="86"/>
      <c r="BJ240" s="86"/>
      <c r="BK240" s="86"/>
      <c r="BL240" s="86"/>
      <c r="BM240" s="86"/>
      <c r="BN240" s="86"/>
      <c r="BO240" s="86"/>
      <c r="BP240" s="86"/>
      <c r="BQ240" s="86"/>
      <c r="BR240" s="86"/>
      <c r="BS240" s="86"/>
      <c r="BT240" s="86"/>
      <c r="BU240" s="86"/>
      <c r="BV240" s="86"/>
      <c r="BW240" s="86"/>
      <c r="BX240" s="86"/>
      <c r="BY240" s="86"/>
      <c r="BZ240" s="86"/>
      <c r="CA240" s="86"/>
      <c r="CB240" s="86"/>
      <c r="CC240" s="86"/>
      <c r="CD240" s="86"/>
      <c r="CE240" s="86"/>
      <c r="CF240" s="86"/>
      <c r="CG240" s="86"/>
      <c r="CH240" s="86"/>
      <c r="CI240" s="86"/>
      <c r="CJ240" s="86"/>
      <c r="CK240" s="86"/>
      <c r="CL240" s="86"/>
      <c r="CM240" s="86"/>
      <c r="CN240" s="86"/>
      <c r="CO240" s="86"/>
      <c r="CP240" s="86"/>
      <c r="CQ240" s="86"/>
      <c r="CR240" s="86"/>
      <c r="CS240" s="86"/>
      <c r="CT240" s="86"/>
      <c r="CU240" s="86"/>
      <c r="CV240" s="86"/>
      <c r="CW240" s="86"/>
      <c r="CX240" s="86"/>
      <c r="CY240" s="86"/>
      <c r="CZ240" s="86"/>
      <c r="DA240" s="86"/>
      <c r="DB240" s="86"/>
      <c r="DC240" s="86"/>
      <c r="DD240" s="86"/>
      <c r="DE240" s="86"/>
      <c r="DF240" s="86"/>
      <c r="DG240" s="86"/>
      <c r="DH240" s="86"/>
      <c r="DI240" s="86"/>
      <c r="DJ240" s="86"/>
      <c r="DK240" s="86"/>
      <c r="DL240" s="86"/>
      <c r="DM240" s="86"/>
      <c r="DN240" s="86"/>
      <c r="DO240" s="86"/>
      <c r="DP240" s="86"/>
      <c r="DQ240" s="86"/>
      <c r="DR240" s="86"/>
      <c r="DS240" s="86"/>
      <c r="DT240" s="86"/>
      <c r="DU240" s="86"/>
      <c r="DV240" s="86"/>
      <c r="DW240" s="86"/>
      <c r="DX240" s="86"/>
      <c r="DY240" s="86"/>
      <c r="DZ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  <c r="EX240" s="86"/>
      <c r="EY240" s="86"/>
      <c r="EZ240" s="86"/>
      <c r="FA240" s="86"/>
      <c r="FB240" s="86"/>
      <c r="FC240" s="86"/>
      <c r="FD240" s="86"/>
      <c r="FE240" s="86"/>
      <c r="FF240" s="86"/>
      <c r="FG240" s="86"/>
      <c r="FH240" s="86"/>
      <c r="FI240" s="86"/>
      <c r="FJ240" s="86"/>
      <c r="FK240" s="86"/>
      <c r="FL240" s="86"/>
      <c r="FM240" s="86"/>
      <c r="FN240" s="86"/>
      <c r="FO240" s="86"/>
      <c r="FP240" s="86"/>
      <c r="FQ240" s="86"/>
      <c r="FR240" s="86"/>
      <c r="FS240" s="86"/>
      <c r="FT240" s="86"/>
      <c r="FU240" s="86"/>
      <c r="FV240" s="86"/>
      <c r="FW240" s="86"/>
      <c r="FX240" s="86">
        <v>2</v>
      </c>
      <c r="FY240" s="86">
        <v>0</v>
      </c>
    </row>
    <row r="241" spans="1:181" x14ac:dyDescent="0.25">
      <c r="A241" t="s">
        <v>186</v>
      </c>
      <c r="B241" t="s">
        <v>236</v>
      </c>
      <c r="C241" t="s">
        <v>2</v>
      </c>
      <c r="D241" t="s">
        <v>203</v>
      </c>
      <c r="E241" t="s">
        <v>241</v>
      </c>
      <c r="F241" t="s">
        <v>183</v>
      </c>
      <c r="G241" t="s">
        <v>1</v>
      </c>
      <c r="H241" s="86">
        <v>3106</v>
      </c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  <c r="BK241" s="86"/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  <c r="BW241" s="86"/>
      <c r="BX241" s="86"/>
      <c r="BY241" s="86"/>
      <c r="BZ241" s="86"/>
      <c r="CA241" s="86"/>
      <c r="CB241" s="86"/>
      <c r="CC241" s="86"/>
      <c r="CD241" s="86"/>
      <c r="CE241" s="86"/>
      <c r="CF241" s="86"/>
      <c r="CG241" s="86"/>
      <c r="CH241" s="86"/>
      <c r="CI241" s="86"/>
      <c r="CJ241" s="86"/>
      <c r="CK241" s="86"/>
      <c r="CL241" s="86"/>
      <c r="CM241" s="86"/>
      <c r="CN241" s="86"/>
      <c r="CO241" s="86"/>
      <c r="CP241" s="86"/>
      <c r="CQ241" s="86"/>
      <c r="CR241" s="86"/>
      <c r="CS241" s="86"/>
      <c r="CT241" s="86"/>
      <c r="CU241" s="86"/>
      <c r="CV241" s="86"/>
      <c r="CW241" s="86"/>
      <c r="CX241" s="86"/>
      <c r="CY241" s="86"/>
      <c r="CZ241" s="86"/>
      <c r="DA241" s="86"/>
      <c r="DB241" s="86"/>
      <c r="DC241" s="86"/>
      <c r="DD241" s="86"/>
      <c r="DE241" s="86"/>
      <c r="DF241" s="86"/>
      <c r="DG241" s="86"/>
      <c r="DH241" s="86"/>
      <c r="DI241" s="86"/>
      <c r="DJ241" s="86"/>
      <c r="DK241" s="86"/>
      <c r="DL241" s="86"/>
      <c r="DM241" s="86"/>
      <c r="DN241" s="86"/>
      <c r="DO241" s="86"/>
      <c r="DP241" s="86"/>
      <c r="DQ241" s="86"/>
      <c r="DR241" s="86"/>
      <c r="DS241" s="86"/>
      <c r="DT241" s="86"/>
      <c r="DU241" s="86"/>
      <c r="DV241" s="86"/>
      <c r="DW241" s="86"/>
      <c r="DX241" s="86"/>
      <c r="DY241" s="86"/>
      <c r="DZ241" s="86"/>
      <c r="EA241" s="86"/>
      <c r="EB241" s="86"/>
      <c r="EC241" s="86"/>
      <c r="ED241" s="86"/>
      <c r="EE241" s="86"/>
      <c r="EF241" s="86"/>
      <c r="EG241" s="86"/>
      <c r="EH241" s="86"/>
      <c r="EI241" s="86"/>
      <c r="EJ241" s="86"/>
      <c r="EK241" s="86"/>
      <c r="EL241" s="86"/>
      <c r="EM241" s="86"/>
      <c r="EN241" s="86"/>
      <c r="EO241" s="86"/>
      <c r="EP241" s="86"/>
      <c r="EQ241" s="86"/>
      <c r="ER241" s="86"/>
      <c r="ES241" s="86"/>
      <c r="ET241" s="86"/>
      <c r="EU241" s="86"/>
      <c r="EV241" s="86"/>
      <c r="EW241" s="86"/>
      <c r="EX241" s="86"/>
      <c r="EY241" s="86"/>
      <c r="EZ241" s="86"/>
      <c r="FA241" s="86"/>
      <c r="FB241" s="86"/>
      <c r="FC241" s="86"/>
      <c r="FD241" s="86"/>
      <c r="FE241" s="86"/>
      <c r="FF241" s="86"/>
      <c r="FG241" s="86"/>
      <c r="FH241" s="86"/>
      <c r="FI241" s="86"/>
      <c r="FJ241" s="86"/>
      <c r="FK241" s="86"/>
      <c r="FL241" s="86"/>
      <c r="FM241" s="86"/>
      <c r="FN241" s="86"/>
      <c r="FO241" s="86"/>
      <c r="FP241" s="86"/>
      <c r="FQ241" s="86"/>
      <c r="FR241" s="86"/>
      <c r="FS241" s="86"/>
      <c r="FT241" s="86"/>
      <c r="FU241" s="86"/>
      <c r="FV241" s="86"/>
      <c r="FW241" s="86"/>
      <c r="FX241" s="86">
        <v>5</v>
      </c>
      <c r="FY241" s="86">
        <v>0</v>
      </c>
    </row>
    <row r="242" spans="1:181" x14ac:dyDescent="0.25">
      <c r="A242" t="s">
        <v>186</v>
      </c>
      <c r="B242" t="s">
        <v>236</v>
      </c>
      <c r="C242" t="s">
        <v>2</v>
      </c>
      <c r="D242" t="s">
        <v>203</v>
      </c>
      <c r="E242" t="s">
        <v>241</v>
      </c>
      <c r="F242" t="s">
        <v>184</v>
      </c>
      <c r="G242" t="s">
        <v>1</v>
      </c>
      <c r="H242" s="86">
        <v>2149</v>
      </c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86"/>
      <c r="AT242" s="86"/>
      <c r="AU242" s="86"/>
      <c r="AV242" s="86"/>
      <c r="AW242" s="86"/>
      <c r="AX242" s="86"/>
      <c r="AY242" s="86"/>
      <c r="AZ242" s="86"/>
      <c r="BA242" s="86"/>
      <c r="BB242" s="86"/>
      <c r="BC242" s="86"/>
      <c r="BD242" s="86"/>
      <c r="BE242" s="86"/>
      <c r="BF242" s="86"/>
      <c r="BG242" s="86"/>
      <c r="BH242" s="86"/>
      <c r="BI242" s="86"/>
      <c r="BJ242" s="86"/>
      <c r="BK242" s="86"/>
      <c r="BL242" s="86"/>
      <c r="BM242" s="86"/>
      <c r="BN242" s="86"/>
      <c r="BO242" s="86"/>
      <c r="BP242" s="86"/>
      <c r="BQ242" s="86"/>
      <c r="BR242" s="86"/>
      <c r="BS242" s="86"/>
      <c r="BT242" s="86"/>
      <c r="BU242" s="86"/>
      <c r="BV242" s="86"/>
      <c r="BW242" s="86"/>
      <c r="BX242" s="86"/>
      <c r="BY242" s="86"/>
      <c r="BZ242" s="86"/>
      <c r="CA242" s="86"/>
      <c r="CB242" s="86"/>
      <c r="CC242" s="86"/>
      <c r="CD242" s="86"/>
      <c r="CE242" s="86"/>
      <c r="CF242" s="86"/>
      <c r="CG242" s="86"/>
      <c r="CH242" s="86"/>
      <c r="CI242" s="86"/>
      <c r="CJ242" s="86"/>
      <c r="CK242" s="86"/>
      <c r="CL242" s="86"/>
      <c r="CM242" s="86"/>
      <c r="CN242" s="86"/>
      <c r="CO242" s="86"/>
      <c r="CP242" s="86"/>
      <c r="CQ242" s="86"/>
      <c r="CR242" s="86"/>
      <c r="CS242" s="86"/>
      <c r="CT242" s="86"/>
      <c r="CU242" s="86"/>
      <c r="CV242" s="86"/>
      <c r="CW242" s="86"/>
      <c r="CX242" s="86"/>
      <c r="CY242" s="86"/>
      <c r="CZ242" s="86"/>
      <c r="DA242" s="86"/>
      <c r="DB242" s="86"/>
      <c r="DC242" s="86"/>
      <c r="DD242" s="86"/>
      <c r="DE242" s="86"/>
      <c r="DF242" s="86"/>
      <c r="DG242" s="86"/>
      <c r="DH242" s="86"/>
      <c r="DI242" s="86"/>
      <c r="DJ242" s="86"/>
      <c r="DK242" s="86"/>
      <c r="DL242" s="86"/>
      <c r="DM242" s="86"/>
      <c r="DN242" s="86"/>
      <c r="DO242" s="86"/>
      <c r="DP242" s="86"/>
      <c r="DQ242" s="86"/>
      <c r="DR242" s="86"/>
      <c r="DS242" s="86"/>
      <c r="DT242" s="86"/>
      <c r="DU242" s="86"/>
      <c r="DV242" s="86"/>
      <c r="DW242" s="86"/>
      <c r="DX242" s="86"/>
      <c r="DY242" s="86"/>
      <c r="DZ242" s="86"/>
      <c r="EA242" s="86"/>
      <c r="EB242" s="86"/>
      <c r="EC242" s="86"/>
      <c r="ED242" s="86"/>
      <c r="EE242" s="86"/>
      <c r="EF242" s="86"/>
      <c r="EG242" s="86"/>
      <c r="EH242" s="86"/>
      <c r="EI242" s="86"/>
      <c r="EJ242" s="86"/>
      <c r="EK242" s="86"/>
      <c r="EL242" s="86"/>
      <c r="EM242" s="86"/>
      <c r="EN242" s="86"/>
      <c r="EO242" s="86"/>
      <c r="EP242" s="86"/>
      <c r="EQ242" s="86"/>
      <c r="ER242" s="86"/>
      <c r="ES242" s="86"/>
      <c r="ET242" s="86"/>
      <c r="EU242" s="86"/>
      <c r="EV242" s="86"/>
      <c r="EW242" s="86"/>
      <c r="EX242" s="86"/>
      <c r="EY242" s="86"/>
      <c r="EZ242" s="86"/>
      <c r="FA242" s="86"/>
      <c r="FB242" s="86"/>
      <c r="FC242" s="86"/>
      <c r="FD242" s="86"/>
      <c r="FE242" s="86"/>
      <c r="FF242" s="86"/>
      <c r="FG242" s="86"/>
      <c r="FH242" s="86"/>
      <c r="FI242" s="86"/>
      <c r="FJ242" s="86"/>
      <c r="FK242" s="86"/>
      <c r="FL242" s="86"/>
      <c r="FM242" s="86"/>
      <c r="FN242" s="86"/>
      <c r="FO242" s="86"/>
      <c r="FP242" s="86"/>
      <c r="FQ242" s="86"/>
      <c r="FR242" s="86"/>
      <c r="FS242" s="86"/>
      <c r="FT242" s="86"/>
      <c r="FU242" s="86"/>
      <c r="FV242" s="86"/>
      <c r="FW242" s="86"/>
      <c r="FX242" s="86">
        <v>3</v>
      </c>
      <c r="FY242" s="86">
        <v>0</v>
      </c>
    </row>
    <row r="243" spans="1:181" x14ac:dyDescent="0.25">
      <c r="A243" t="s">
        <v>186</v>
      </c>
      <c r="B243" t="s">
        <v>236</v>
      </c>
      <c r="C243" t="s">
        <v>2</v>
      </c>
      <c r="D243" t="s">
        <v>203</v>
      </c>
      <c r="E243" t="s">
        <v>241</v>
      </c>
      <c r="F243" t="s">
        <v>185</v>
      </c>
      <c r="G243" t="s">
        <v>1</v>
      </c>
      <c r="H243" s="86">
        <v>865</v>
      </c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86"/>
      <c r="AT243" s="86"/>
      <c r="AU243" s="86"/>
      <c r="AV243" s="86"/>
      <c r="AW243" s="86"/>
      <c r="AX243" s="86"/>
      <c r="AY243" s="86"/>
      <c r="AZ243" s="86"/>
      <c r="BA243" s="86"/>
      <c r="BB243" s="86"/>
      <c r="BC243" s="86"/>
      <c r="BD243" s="86"/>
      <c r="BE243" s="86"/>
      <c r="BF243" s="86"/>
      <c r="BG243" s="86"/>
      <c r="BH243" s="86"/>
      <c r="BI243" s="86"/>
      <c r="BJ243" s="86"/>
      <c r="BK243" s="86"/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  <c r="BW243" s="86"/>
      <c r="BX243" s="86"/>
      <c r="BY243" s="86"/>
      <c r="BZ243" s="86"/>
      <c r="CA243" s="86"/>
      <c r="CB243" s="86"/>
      <c r="CC243" s="86"/>
      <c r="CD243" s="86"/>
      <c r="CE243" s="86"/>
      <c r="CF243" s="86"/>
      <c r="CG243" s="86"/>
      <c r="CH243" s="86"/>
      <c r="CI243" s="86"/>
      <c r="CJ243" s="86"/>
      <c r="CK243" s="86"/>
      <c r="CL243" s="86"/>
      <c r="CM243" s="86"/>
      <c r="CN243" s="86"/>
      <c r="CO243" s="86"/>
      <c r="CP243" s="86"/>
      <c r="CQ243" s="86"/>
      <c r="CR243" s="86"/>
      <c r="CS243" s="86"/>
      <c r="CT243" s="86"/>
      <c r="CU243" s="86"/>
      <c r="CV243" s="86"/>
      <c r="CW243" s="86"/>
      <c r="CX243" s="86"/>
      <c r="CY243" s="86"/>
      <c r="CZ243" s="86"/>
      <c r="DA243" s="86"/>
      <c r="DB243" s="86"/>
      <c r="DC243" s="86"/>
      <c r="DD243" s="86"/>
      <c r="DE243" s="86"/>
      <c r="DF243" s="86"/>
      <c r="DG243" s="86"/>
      <c r="DH243" s="86"/>
      <c r="DI243" s="86"/>
      <c r="DJ243" s="86"/>
      <c r="DK243" s="86"/>
      <c r="DL243" s="86"/>
      <c r="DM243" s="86"/>
      <c r="DN243" s="86"/>
      <c r="DO243" s="86"/>
      <c r="DP243" s="86"/>
      <c r="DQ243" s="86"/>
      <c r="DR243" s="86"/>
      <c r="DS243" s="86"/>
      <c r="DT243" s="86"/>
      <c r="DU243" s="86"/>
      <c r="DV243" s="86"/>
      <c r="DW243" s="86"/>
      <c r="DX243" s="86"/>
      <c r="DY243" s="86"/>
      <c r="DZ243" s="86"/>
      <c r="EA243" s="86"/>
      <c r="EB243" s="86"/>
      <c r="EC243" s="86"/>
      <c r="ED243" s="86"/>
      <c r="EE243" s="86"/>
      <c r="EF243" s="86"/>
      <c r="EG243" s="86"/>
      <c r="EH243" s="86"/>
      <c r="EI243" s="86"/>
      <c r="EJ243" s="86"/>
      <c r="EK243" s="86"/>
      <c r="EL243" s="86"/>
      <c r="EM243" s="86"/>
      <c r="EN243" s="86"/>
      <c r="EO243" s="86"/>
      <c r="EP243" s="86"/>
      <c r="EQ243" s="86"/>
      <c r="ER243" s="86"/>
      <c r="ES243" s="86"/>
      <c r="ET243" s="86"/>
      <c r="EU243" s="86"/>
      <c r="EV243" s="86"/>
      <c r="EW243" s="86"/>
      <c r="EX243" s="86"/>
      <c r="EY243" s="86"/>
      <c r="EZ243" s="86"/>
      <c r="FA243" s="86"/>
      <c r="FB243" s="86"/>
      <c r="FC243" s="86"/>
      <c r="FD243" s="86"/>
      <c r="FE243" s="86"/>
      <c r="FF243" s="86"/>
      <c r="FG243" s="86"/>
      <c r="FH243" s="86"/>
      <c r="FI243" s="86"/>
      <c r="FJ243" s="86"/>
      <c r="FK243" s="86"/>
      <c r="FL243" s="86"/>
      <c r="FM243" s="86"/>
      <c r="FN243" s="86"/>
      <c r="FO243" s="86"/>
      <c r="FP243" s="86"/>
      <c r="FQ243" s="86"/>
      <c r="FR243" s="86"/>
      <c r="FS243" s="86"/>
      <c r="FT243" s="86"/>
      <c r="FU243" s="86"/>
      <c r="FV243" s="86"/>
      <c r="FW243" s="86"/>
      <c r="FX243" s="86">
        <v>0</v>
      </c>
      <c r="FY243" s="86">
        <v>0</v>
      </c>
    </row>
    <row r="244" spans="1:181" x14ac:dyDescent="0.25">
      <c r="A244" t="s">
        <v>186</v>
      </c>
      <c r="B244" t="s">
        <v>236</v>
      </c>
      <c r="C244" t="s">
        <v>2</v>
      </c>
      <c r="D244" t="s">
        <v>203</v>
      </c>
      <c r="E244" t="s">
        <v>242</v>
      </c>
      <c r="F244" t="s">
        <v>1</v>
      </c>
      <c r="G244" t="s">
        <v>198</v>
      </c>
      <c r="H244" s="86">
        <v>19983</v>
      </c>
      <c r="I244" s="86">
        <v>34.712448120117188</v>
      </c>
      <c r="J244" s="86">
        <v>33.174079895019531</v>
      </c>
      <c r="K244" s="86">
        <v>32.173923492431641</v>
      </c>
      <c r="L244" s="86">
        <v>31.22589111328125</v>
      </c>
      <c r="M244" s="86">
        <v>32.409229278564453</v>
      </c>
      <c r="N244" s="86">
        <v>33.370471954345703</v>
      </c>
      <c r="O244" s="86">
        <v>35.684745788574219</v>
      </c>
      <c r="P244" s="86">
        <v>37.871547698974609</v>
      </c>
      <c r="Q244" s="86">
        <v>35.9241943359375</v>
      </c>
      <c r="R244" s="86">
        <v>34.621719360351563</v>
      </c>
      <c r="S244" s="86">
        <v>34.083297729492188</v>
      </c>
      <c r="T244" s="86">
        <v>33.530956268310547</v>
      </c>
      <c r="U244" s="86">
        <v>32.859828948974609</v>
      </c>
      <c r="V244" s="86">
        <v>32.377479553222656</v>
      </c>
      <c r="W244" s="86">
        <v>29.964437484741211</v>
      </c>
      <c r="X244" s="86">
        <v>30.651840209960938</v>
      </c>
      <c r="Y244" s="86">
        <v>31.763889312744141</v>
      </c>
      <c r="Z244" s="86">
        <v>38.612220764160156</v>
      </c>
      <c r="AA244" s="86">
        <v>46.516803741455078</v>
      </c>
      <c r="AB244" s="86">
        <v>49.453990936279297</v>
      </c>
      <c r="AC244" s="86">
        <v>47.774196624755859</v>
      </c>
      <c r="AD244" s="86">
        <v>43.628559112548828</v>
      </c>
      <c r="AE244" s="86">
        <v>39.455486297607422</v>
      </c>
      <c r="AF244" s="86">
        <v>35.158863067626953</v>
      </c>
      <c r="AG244" s="86">
        <v>-6.4586467742919922</v>
      </c>
      <c r="AH244" s="86">
        <v>-6.5733518600463867</v>
      </c>
      <c r="AI244" s="86">
        <v>-6.8061189651489258</v>
      </c>
      <c r="AJ244" s="86">
        <v>-6.5096940994262695</v>
      </c>
      <c r="AK244" s="86">
        <v>-4.0104813575744629</v>
      </c>
      <c r="AL244" s="86">
        <v>-6.0950169563293457</v>
      </c>
      <c r="AM244" s="86">
        <v>-3.8013508319854736</v>
      </c>
      <c r="AN244" s="86">
        <v>-3.592341423034668</v>
      </c>
      <c r="AO244" s="86">
        <v>-6.6196823120117188</v>
      </c>
      <c r="AP244" s="86">
        <v>-6.2787585258483887</v>
      </c>
      <c r="AQ244" s="86">
        <v>-6.8748822212219238</v>
      </c>
      <c r="AR244" s="86">
        <v>-6.9531459808349609</v>
      </c>
      <c r="AS244" s="86">
        <v>-5.4298224449157715</v>
      </c>
      <c r="AT244" s="86">
        <v>-4.8315038681030273</v>
      </c>
      <c r="AU244" s="86">
        <v>-6.4314260482788086</v>
      </c>
      <c r="AV244" s="86">
        <v>-4.5232505798339844</v>
      </c>
      <c r="AW244" s="86">
        <v>-4.8080153465270996</v>
      </c>
      <c r="AX244" s="86">
        <v>-3.7858226299285889</v>
      </c>
      <c r="AY244" s="86">
        <v>-1.8584870100021362</v>
      </c>
      <c r="AZ244" s="86">
        <v>-0.30825057625770569</v>
      </c>
      <c r="BA244" s="86">
        <v>-1.7579940557479858</v>
      </c>
      <c r="BB244" s="86">
        <v>-4.6849117279052734</v>
      </c>
      <c r="BC244" s="86">
        <v>-6.5128464698791504</v>
      </c>
      <c r="BD244" s="86">
        <v>-7.3763113021850586</v>
      </c>
      <c r="BE244" s="86">
        <v>-2.8719284534454346</v>
      </c>
      <c r="BF244" s="86">
        <v>-3.0165438652038574</v>
      </c>
      <c r="BG244" s="86">
        <v>-3.3890914916992188</v>
      </c>
      <c r="BH244" s="86">
        <v>-2.9195525646209717</v>
      </c>
      <c r="BI244" s="86">
        <v>-0.53189373016357422</v>
      </c>
      <c r="BJ244" s="86">
        <v>-2.5339081287384033</v>
      </c>
      <c r="BK244" s="86">
        <v>-1.3972970247268677</v>
      </c>
      <c r="BL244" s="86">
        <v>-1.4135345220565796</v>
      </c>
      <c r="BM244" s="86">
        <v>-4.3887524604797363</v>
      </c>
      <c r="BN244" s="86">
        <v>-4.3174610137939453</v>
      </c>
      <c r="BO244" s="86">
        <v>-4.9870634078979492</v>
      </c>
      <c r="BP244" s="86">
        <v>-5.0621428489685059</v>
      </c>
      <c r="BQ244" s="86">
        <v>-3.4040114879608154</v>
      </c>
      <c r="BR244" s="86">
        <v>-2.81583571434021</v>
      </c>
      <c r="BS244" s="86">
        <v>-4.479337215423584</v>
      </c>
      <c r="BT244" s="86">
        <v>-2.5558137893676758</v>
      </c>
      <c r="BU244" s="86">
        <v>-2.7971398830413818</v>
      </c>
      <c r="BV244" s="86">
        <v>-1.7137809991836548</v>
      </c>
      <c r="BW244" s="86">
        <v>1.0891464948654175</v>
      </c>
      <c r="BX244" s="86">
        <v>3.1411178112030029</v>
      </c>
      <c r="BY244" s="86">
        <v>1.7356604337692261</v>
      </c>
      <c r="BZ244" s="86">
        <v>-1.4622513055801392</v>
      </c>
      <c r="CA244" s="86">
        <v>-3.1524972915649414</v>
      </c>
      <c r="CB244" s="86">
        <v>-3.8840696811676025</v>
      </c>
      <c r="CC244" s="86">
        <v>-0.38777810335159302</v>
      </c>
      <c r="CD244" s="86">
        <v>-0.55310922861099243</v>
      </c>
      <c r="CE244" s="86">
        <v>-1.0224685668945313</v>
      </c>
      <c r="CF244" s="86">
        <v>-0.43303132057189941</v>
      </c>
      <c r="CG244" s="86">
        <v>1.8773653507232666</v>
      </c>
      <c r="CH244" s="86">
        <v>-6.7495033144950867E-2</v>
      </c>
      <c r="CI244" s="86">
        <v>0.26774317026138306</v>
      </c>
      <c r="CJ244" s="86">
        <v>9.5500625669956207E-2</v>
      </c>
      <c r="CK244" s="86">
        <v>-2.8436169624328613</v>
      </c>
      <c r="CL244" s="86">
        <v>-2.9590723514556885</v>
      </c>
      <c r="CM244" s="86">
        <v>-3.6795656681060791</v>
      </c>
      <c r="CN244" s="86">
        <v>-3.7524397373199463</v>
      </c>
      <c r="CO244" s="86">
        <v>-2.0009410381317139</v>
      </c>
      <c r="CP244" s="86">
        <v>-1.4197902679443359</v>
      </c>
      <c r="CQ244" s="86">
        <v>-3.127326488494873</v>
      </c>
      <c r="CR244" s="86">
        <v>-1.1931732892990112</v>
      </c>
      <c r="CS244" s="86">
        <v>-1.4044137001037598</v>
      </c>
      <c r="CT244" s="86">
        <v>-0.27869123220443726</v>
      </c>
      <c r="CU244" s="86">
        <v>3.1306684017181396</v>
      </c>
      <c r="CV244" s="86">
        <v>5.5301399230957031</v>
      </c>
      <c r="CW244" s="86">
        <v>4.1553549766540527</v>
      </c>
      <c r="CX244" s="86">
        <v>0.76975357532501221</v>
      </c>
      <c r="CY244" s="86">
        <v>-0.82512962818145752</v>
      </c>
      <c r="CZ244" s="86">
        <v>-1.4653537273406982</v>
      </c>
      <c r="DA244" s="86">
        <v>2.096372127532959</v>
      </c>
      <c r="DB244" s="86">
        <v>1.9103254079818726</v>
      </c>
      <c r="DC244" s="86">
        <v>1.3441542387008667</v>
      </c>
      <c r="DD244" s="86">
        <v>2.0534899234771729</v>
      </c>
      <c r="DE244" s="86">
        <v>4.2866244316101074</v>
      </c>
      <c r="DF244" s="86">
        <v>2.3989181518554688</v>
      </c>
      <c r="DG244" s="86">
        <v>1.9327833652496338</v>
      </c>
      <c r="DH244" s="86">
        <v>1.604535698890686</v>
      </c>
      <c r="DI244" s="86">
        <v>-1.2984815835952759</v>
      </c>
      <c r="DJ244" s="86">
        <v>-1.6006838083267212</v>
      </c>
      <c r="DK244" s="86">
        <v>-2.372067928314209</v>
      </c>
      <c r="DL244" s="86">
        <v>-2.4427366256713867</v>
      </c>
      <c r="DM244" s="86">
        <v>-0.59787046909332275</v>
      </c>
      <c r="DN244" s="86">
        <v>-2.3744720965623856E-2</v>
      </c>
      <c r="DO244" s="86">
        <v>-1.7753157615661621</v>
      </c>
      <c r="DP244" s="86">
        <v>0.16946728527545929</v>
      </c>
      <c r="DQ244" s="86">
        <v>-1.1687432415783405E-2</v>
      </c>
      <c r="DR244" s="86">
        <v>1.1563985347747803</v>
      </c>
      <c r="DS244" s="86">
        <v>5.1721901893615723</v>
      </c>
      <c r="DT244" s="86">
        <v>7.9191617965698242</v>
      </c>
      <c r="DU244" s="86">
        <v>6.5750494003295898</v>
      </c>
      <c r="DV244" s="86">
        <v>3.001758337020874</v>
      </c>
      <c r="DW244" s="86">
        <v>1.5022379159927368</v>
      </c>
      <c r="DX244" s="86">
        <v>0.95336228609085083</v>
      </c>
      <c r="DY244" s="86">
        <v>5.6830906867980957</v>
      </c>
      <c r="DZ244" s="86">
        <v>5.4671335220336914</v>
      </c>
      <c r="EA244" s="86">
        <v>4.7611818313598633</v>
      </c>
      <c r="EB244" s="86">
        <v>5.6436314582824707</v>
      </c>
      <c r="EC244" s="86">
        <v>7.7652120590209961</v>
      </c>
      <c r="ED244" s="86">
        <v>5.9600272178649902</v>
      </c>
      <c r="EE244" s="86">
        <v>4.3368372917175293</v>
      </c>
      <c r="EF244" s="86">
        <v>3.7833425998687744</v>
      </c>
      <c r="EG244" s="86">
        <v>0.93244838714599609</v>
      </c>
      <c r="EH244" s="86">
        <v>0.36061358451843262</v>
      </c>
      <c r="EI244" s="86">
        <v>-0.48424902558326721</v>
      </c>
      <c r="EJ244" s="86">
        <v>-0.55173331499099731</v>
      </c>
      <c r="EK244" s="86">
        <v>1.4279406070709229</v>
      </c>
      <c r="EL244" s="86">
        <v>1.9919233322143555</v>
      </c>
      <c r="EM244" s="86">
        <v>0.17677311599254608</v>
      </c>
      <c r="EN244" s="86">
        <v>2.1369037628173828</v>
      </c>
      <c r="EO244" s="86">
        <v>1.9991880655288696</v>
      </c>
      <c r="EP244" s="86">
        <v>3.2284402847290039</v>
      </c>
      <c r="EQ244" s="86">
        <v>8.1198234558105469</v>
      </c>
      <c r="ER244" s="86">
        <v>11.3685302734375</v>
      </c>
      <c r="ES244" s="86">
        <v>10.068703651428223</v>
      </c>
      <c r="ET244" s="86">
        <v>6.224419116973877</v>
      </c>
      <c r="EU244" s="86">
        <v>4.8625869750976563</v>
      </c>
      <c r="EV244" s="86">
        <v>4.4456038475036621</v>
      </c>
      <c r="EW244" s="86">
        <v>44.939414978027344</v>
      </c>
      <c r="EX244" s="86">
        <v>43.539016723632813</v>
      </c>
      <c r="EY244" s="86">
        <v>42.729316711425781</v>
      </c>
      <c r="EZ244" s="86">
        <v>41.649322509765625</v>
      </c>
      <c r="FA244" s="86">
        <v>41.146617889404297</v>
      </c>
      <c r="FB244" s="86">
        <v>40.742008209228516</v>
      </c>
      <c r="FC244" s="86">
        <v>40.521514892578125</v>
      </c>
      <c r="FD244" s="86">
        <v>43.315505981445313</v>
      </c>
      <c r="FE244" s="86">
        <v>48.706062316894531</v>
      </c>
      <c r="FF244" s="86">
        <v>54.119136810302734</v>
      </c>
      <c r="FG244" s="86">
        <v>58.361949920654297</v>
      </c>
      <c r="FH244" s="86">
        <v>61.76171875</v>
      </c>
      <c r="FI244" s="86">
        <v>64.238845825195313</v>
      </c>
      <c r="FJ244" s="86">
        <v>65.537025451660156</v>
      </c>
      <c r="FK244" s="86">
        <v>65.820709228515625</v>
      </c>
      <c r="FL244" s="86">
        <v>64.3212890625</v>
      </c>
      <c r="FM244" s="86">
        <v>60.260303497314453</v>
      </c>
      <c r="FN244" s="86">
        <v>55.988170623779297</v>
      </c>
      <c r="FO244" s="86">
        <v>53.257076263427734</v>
      </c>
      <c r="FP244" s="86">
        <v>51.066566467285156</v>
      </c>
      <c r="FQ244" s="86">
        <v>48.989795684814453</v>
      </c>
      <c r="FR244" s="86">
        <v>47.755752563476563</v>
      </c>
      <c r="FS244" s="86">
        <v>46.478462219238281</v>
      </c>
      <c r="FT244" s="86">
        <v>44.893291473388672</v>
      </c>
      <c r="FU244" s="86">
        <v>1.9423502683639526</v>
      </c>
      <c r="FV244" s="86">
        <v>2.3308641910552979</v>
      </c>
      <c r="FW244" s="86">
        <v>1.9750975370407104</v>
      </c>
      <c r="FX244" s="86">
        <v>372</v>
      </c>
      <c r="FY244" s="86">
        <v>1</v>
      </c>
    </row>
    <row r="245" spans="1:181" x14ac:dyDescent="0.25">
      <c r="A245" t="s">
        <v>186</v>
      </c>
      <c r="B245" t="s">
        <v>236</v>
      </c>
      <c r="C245" t="s">
        <v>2</v>
      </c>
      <c r="D245" t="s">
        <v>203</v>
      </c>
      <c r="E245" t="s">
        <v>242</v>
      </c>
      <c r="F245" t="s">
        <v>1</v>
      </c>
      <c r="G245" t="s">
        <v>200</v>
      </c>
      <c r="H245" s="86">
        <v>4136</v>
      </c>
      <c r="I245" s="86">
        <v>5.0263657569885254</v>
      </c>
      <c r="J245" s="86">
        <v>4.8589396476745605</v>
      </c>
      <c r="K245" s="86">
        <v>4.7734131813049316</v>
      </c>
      <c r="L245" s="86">
        <v>4.6256251335144043</v>
      </c>
      <c r="M245" s="86">
        <v>4.73199462890625</v>
      </c>
      <c r="N245" s="86">
        <v>4.8263959884643555</v>
      </c>
      <c r="O245" s="86">
        <v>5.5215039253234863</v>
      </c>
      <c r="P245" s="86">
        <v>6.1049447059631348</v>
      </c>
      <c r="Q245" s="86">
        <v>6.1553359031677246</v>
      </c>
      <c r="R245" s="86">
        <v>5.681633472442627</v>
      </c>
      <c r="S245" s="86">
        <v>5.7027449607849121</v>
      </c>
      <c r="T245" s="86">
        <v>5.1606698036193848</v>
      </c>
      <c r="U245" s="86">
        <v>5.0840673446655273</v>
      </c>
      <c r="V245" s="86">
        <v>4.88214111328125</v>
      </c>
      <c r="W245" s="86">
        <v>4.7194991111755371</v>
      </c>
      <c r="X245" s="86">
        <v>4.6431326866149902</v>
      </c>
      <c r="Y245" s="86">
        <v>5.2832803726196289</v>
      </c>
      <c r="Z245" s="86">
        <v>6.3567090034484863</v>
      </c>
      <c r="AA245" s="86">
        <v>7.4677367210388184</v>
      </c>
      <c r="AB245" s="86">
        <v>7.7544784545898438</v>
      </c>
      <c r="AC245" s="86">
        <v>7.3486676216125488</v>
      </c>
      <c r="AD245" s="86">
        <v>7.1831316947937012</v>
      </c>
      <c r="AE245" s="86">
        <v>6.451563835144043</v>
      </c>
      <c r="AF245" s="86">
        <v>5.7629599571228027</v>
      </c>
      <c r="AG245" s="86">
        <v>-0.91297417879104614</v>
      </c>
      <c r="AH245" s="86">
        <v>-0.61704593896865845</v>
      </c>
      <c r="AI245" s="86">
        <v>-0.27546411752700806</v>
      </c>
      <c r="AJ245" s="86">
        <v>-0.46717068552970886</v>
      </c>
      <c r="AK245" s="86">
        <v>-0.46266412734985352</v>
      </c>
      <c r="AL245" s="86">
        <v>-0.72651493549346924</v>
      </c>
      <c r="AM245" s="86">
        <v>-0.68586045503616333</v>
      </c>
      <c r="AN245" s="86">
        <v>-0.19217610359191895</v>
      </c>
      <c r="AO245" s="86">
        <v>0.11053698509931564</v>
      </c>
      <c r="AP245" s="86">
        <v>0.37065452337265015</v>
      </c>
      <c r="AQ245" s="86">
        <v>0.33228623867034912</v>
      </c>
      <c r="AR245" s="86">
        <v>-0.4314759373664856</v>
      </c>
      <c r="AS245" s="86">
        <v>-0.57362395524978638</v>
      </c>
      <c r="AT245" s="86">
        <v>-0.81795316934585571</v>
      </c>
      <c r="AU245" s="86">
        <v>-0.4235912561416626</v>
      </c>
      <c r="AV245" s="86">
        <v>-0.61675924062728882</v>
      </c>
      <c r="AW245" s="86">
        <v>-0.54466092586517334</v>
      </c>
      <c r="AX245" s="86">
        <v>-1.671881228685379E-2</v>
      </c>
      <c r="AY245" s="86">
        <v>0.59094667434692383</v>
      </c>
      <c r="AZ245" s="86">
        <v>0.5758669376373291</v>
      </c>
      <c r="BA245" s="86">
        <v>-0.21545924246311188</v>
      </c>
      <c r="BB245" s="86">
        <v>-0.60617417097091675</v>
      </c>
      <c r="BC245" s="86">
        <v>-0.72817021608352661</v>
      </c>
      <c r="BD245" s="86">
        <v>-0.38529971241950989</v>
      </c>
      <c r="BE245" s="86">
        <v>-0.37204548716545105</v>
      </c>
      <c r="BF245" s="86">
        <v>-0.13926041126251221</v>
      </c>
      <c r="BG245" s="86">
        <v>0.18873080611228943</v>
      </c>
      <c r="BH245" s="86">
        <v>-1.6182722523808479E-2</v>
      </c>
      <c r="BI245" s="86">
        <v>-2.1353652700781822E-3</v>
      </c>
      <c r="BJ245" s="86">
        <v>-0.28275004029273987</v>
      </c>
      <c r="BK245" s="86">
        <v>-0.19368207454681396</v>
      </c>
      <c r="BL245" s="86">
        <v>0.24387449026107788</v>
      </c>
      <c r="BM245" s="86">
        <v>0.61441826820373535</v>
      </c>
      <c r="BN245" s="86">
        <v>0.81276637315750122</v>
      </c>
      <c r="BO245" s="86">
        <v>0.73525464534759521</v>
      </c>
      <c r="BP245" s="86">
        <v>1.1946563608944416E-2</v>
      </c>
      <c r="BQ245" s="86">
        <v>-0.13361777365207672</v>
      </c>
      <c r="BR245" s="86">
        <v>-0.38250359892845154</v>
      </c>
      <c r="BS245" s="86">
        <v>3.6518117412924767E-3</v>
      </c>
      <c r="BT245" s="86">
        <v>-0.20274467766284943</v>
      </c>
      <c r="BU245" s="86">
        <v>-9.0888127684593201E-2</v>
      </c>
      <c r="BV245" s="86">
        <v>0.44349351525306702</v>
      </c>
      <c r="BW245" s="86">
        <v>1.098879337310791</v>
      </c>
      <c r="BX245" s="86">
        <v>1.1740356683731079</v>
      </c>
      <c r="BY245" s="86">
        <v>0.37148231267929077</v>
      </c>
      <c r="BZ245" s="86">
        <v>6.4933039247989655E-2</v>
      </c>
      <c r="CA245" s="86">
        <v>-0.17092575132846832</v>
      </c>
      <c r="CB245" s="86">
        <v>0.11659256368875504</v>
      </c>
      <c r="CC245" s="86">
        <v>2.6000479701906443E-3</v>
      </c>
      <c r="CD245" s="86">
        <v>0.19165240228176117</v>
      </c>
      <c r="CE245" s="86">
        <v>0.51023077964782715</v>
      </c>
      <c r="CF245" s="86">
        <v>0.29617017507553101</v>
      </c>
      <c r="CG245" s="86">
        <v>0.31682544946670532</v>
      </c>
      <c r="CH245" s="86">
        <v>2.460014820098877E-2</v>
      </c>
      <c r="CI245" s="86">
        <v>0.14719915390014648</v>
      </c>
      <c r="CJ245" s="86">
        <v>0.54588180780410767</v>
      </c>
      <c r="CK245" s="86">
        <v>0.96340495347976685</v>
      </c>
      <c r="CL245" s="86">
        <v>1.1189717054367065</v>
      </c>
      <c r="CM245" s="86">
        <v>1.0143493413925171</v>
      </c>
      <c r="CN245" s="86">
        <v>0.31905964016914368</v>
      </c>
      <c r="CO245" s="86">
        <v>0.17112915217876434</v>
      </c>
      <c r="CP245" s="86">
        <v>-8.091253787279129E-2</v>
      </c>
      <c r="CQ245" s="86">
        <v>0.29955905675888062</v>
      </c>
      <c r="CR245" s="86">
        <v>8.4000550210475922E-2</v>
      </c>
      <c r="CS245" s="86">
        <v>0.22339352965354919</v>
      </c>
      <c r="CT245" s="86">
        <v>0.76223516464233398</v>
      </c>
      <c r="CU245" s="86">
        <v>1.450671911239624</v>
      </c>
      <c r="CV245" s="86">
        <v>1.5883255004882813</v>
      </c>
      <c r="CW245" s="86">
        <v>0.7779962420463562</v>
      </c>
      <c r="CX245" s="86">
        <v>0.5297398567199707</v>
      </c>
      <c r="CY245" s="86">
        <v>0.2150200754404068</v>
      </c>
      <c r="CZ245" s="86">
        <v>0.46420162916183472</v>
      </c>
      <c r="DA245" s="86">
        <v>0.37724560499191284</v>
      </c>
      <c r="DB245" s="86">
        <v>0.52256518602371216</v>
      </c>
      <c r="DC245" s="86">
        <v>0.83173078298568726</v>
      </c>
      <c r="DD245" s="86">
        <v>0.60852307081222534</v>
      </c>
      <c r="DE245" s="86">
        <v>0.63578623533248901</v>
      </c>
      <c r="DF245" s="86">
        <v>0.33195033669471741</v>
      </c>
      <c r="DG245" s="86">
        <v>0.48808038234710693</v>
      </c>
      <c r="DH245" s="86">
        <v>0.84788912534713745</v>
      </c>
      <c r="DI245" s="86">
        <v>1.3123916387557983</v>
      </c>
      <c r="DJ245" s="86">
        <v>1.4251769781112671</v>
      </c>
      <c r="DK245" s="86">
        <v>1.293444037437439</v>
      </c>
      <c r="DL245" s="86">
        <v>0.62617272138595581</v>
      </c>
      <c r="DM245" s="86">
        <v>0.4758760929107666</v>
      </c>
      <c r="DN245" s="86">
        <v>0.22067852318286896</v>
      </c>
      <c r="DO245" s="86">
        <v>0.59546631574630737</v>
      </c>
      <c r="DP245" s="86">
        <v>0.37074577808380127</v>
      </c>
      <c r="DQ245" s="86">
        <v>0.53767520189285278</v>
      </c>
      <c r="DR245" s="86">
        <v>1.0809768438339233</v>
      </c>
      <c r="DS245" s="86">
        <v>1.802464485168457</v>
      </c>
      <c r="DT245" s="86">
        <v>2.002615213394165</v>
      </c>
      <c r="DU245" s="86">
        <v>1.1845102310180664</v>
      </c>
      <c r="DV245" s="86">
        <v>0.99454665184020996</v>
      </c>
      <c r="DW245" s="86">
        <v>0.60096591711044312</v>
      </c>
      <c r="DX245" s="86">
        <v>0.81181067228317261</v>
      </c>
      <c r="DY245" s="86">
        <v>0.91817426681518555</v>
      </c>
      <c r="DZ245" s="86">
        <v>1.0003507137298584</v>
      </c>
      <c r="EA245" s="86">
        <v>1.2959256172180176</v>
      </c>
      <c r="EB245" s="86">
        <v>1.0595110654830933</v>
      </c>
      <c r="EC245" s="86">
        <v>1.0963150262832642</v>
      </c>
      <c r="ED245" s="86">
        <v>0.77571523189544678</v>
      </c>
      <c r="EE245" s="86">
        <v>0.9802587628364563</v>
      </c>
      <c r="EF245" s="86">
        <v>1.2839397192001343</v>
      </c>
      <c r="EG245" s="86">
        <v>1.8162729740142822</v>
      </c>
      <c r="EH245" s="86">
        <v>1.8672888278961182</v>
      </c>
      <c r="EI245" s="86">
        <v>1.6964124441146851</v>
      </c>
      <c r="EJ245" s="86">
        <v>1.0695952177047729</v>
      </c>
      <c r="EK245" s="86">
        <v>0.91588222980499268</v>
      </c>
      <c r="EL245" s="86">
        <v>0.65612810850143433</v>
      </c>
      <c r="EM245" s="86">
        <v>1.0227093696594238</v>
      </c>
      <c r="EN245" s="86">
        <v>0.78476035594940186</v>
      </c>
      <c r="EO245" s="86">
        <v>0.99144798517227173</v>
      </c>
      <c r="EP245" s="86">
        <v>1.5411891937255859</v>
      </c>
      <c r="EQ245" s="86">
        <v>2.3103971481323242</v>
      </c>
      <c r="ER245" s="86">
        <v>2.6007840633392334</v>
      </c>
      <c r="ES245" s="86">
        <v>1.7714517116546631</v>
      </c>
      <c r="ET245" s="86">
        <v>1.6656539440155029</v>
      </c>
      <c r="EU245" s="86">
        <v>1.1582103967666626</v>
      </c>
      <c r="EV245" s="86">
        <v>1.3137029409408569</v>
      </c>
      <c r="EW245" s="86">
        <v>44.481597900390625</v>
      </c>
      <c r="EX245" s="86">
        <v>43.061981201171875</v>
      </c>
      <c r="EY245" s="86">
        <v>42.798923492431641</v>
      </c>
      <c r="EZ245" s="86">
        <v>41.475101470947266</v>
      </c>
      <c r="FA245" s="86">
        <v>40.907970428466797</v>
      </c>
      <c r="FB245" s="86">
        <v>40.683116912841797</v>
      </c>
      <c r="FC245" s="86">
        <v>39.851680755615234</v>
      </c>
      <c r="FD245" s="86">
        <v>42.646217346191406</v>
      </c>
      <c r="FE245" s="86">
        <v>47.480880737304688</v>
      </c>
      <c r="FF245" s="86">
        <v>53.604084014892578</v>
      </c>
      <c r="FG245" s="86">
        <v>58.205276489257813</v>
      </c>
      <c r="FH245" s="86">
        <v>61.796836853027344</v>
      </c>
      <c r="FI245" s="86">
        <v>64.087310791015625</v>
      </c>
      <c r="FJ245" s="86">
        <v>65.794410705566406</v>
      </c>
      <c r="FK245" s="86">
        <v>65.906944274902344</v>
      </c>
      <c r="FL245" s="86">
        <v>64.370201110839844</v>
      </c>
      <c r="FM245" s="86">
        <v>60.368110656738281</v>
      </c>
      <c r="FN245" s="86">
        <v>56.092338562011719</v>
      </c>
      <c r="FO245" s="86">
        <v>52.446884155273438</v>
      </c>
      <c r="FP245" s="86">
        <v>49.746109008789063</v>
      </c>
      <c r="FQ245" s="86">
        <v>47.722179412841797</v>
      </c>
      <c r="FR245" s="86">
        <v>46.558692932128906</v>
      </c>
      <c r="FS245" s="86">
        <v>45.223533630371094</v>
      </c>
      <c r="FT245" s="86">
        <v>44.024833679199219</v>
      </c>
      <c r="FU245" s="86">
        <v>0.28520417213439941</v>
      </c>
      <c r="FV245" s="86">
        <v>0.37623998522758484</v>
      </c>
      <c r="FW245" s="86">
        <v>0.29603561758995056</v>
      </c>
      <c r="FX245" s="86">
        <v>154</v>
      </c>
      <c r="FY245" s="86">
        <v>1</v>
      </c>
    </row>
    <row r="246" spans="1:181" x14ac:dyDescent="0.25">
      <c r="A246" t="s">
        <v>186</v>
      </c>
      <c r="B246" t="s">
        <v>236</v>
      </c>
      <c r="C246" t="s">
        <v>2</v>
      </c>
      <c r="D246" t="s">
        <v>203</v>
      </c>
      <c r="E246" t="s">
        <v>242</v>
      </c>
      <c r="F246" t="s">
        <v>1</v>
      </c>
      <c r="G246" t="s">
        <v>1</v>
      </c>
      <c r="H246" s="86">
        <v>24119</v>
      </c>
      <c r="I246" s="86">
        <v>39.738815307617188</v>
      </c>
      <c r="J246" s="86">
        <v>38.03302001953125</v>
      </c>
      <c r="K246" s="86">
        <v>36.947338104248047</v>
      </c>
      <c r="L246" s="86">
        <v>35.851516723632813</v>
      </c>
      <c r="M246" s="86">
        <v>37.141223907470703</v>
      </c>
      <c r="N246" s="86">
        <v>38.196865081787109</v>
      </c>
      <c r="O246" s="86">
        <v>41.206249237060547</v>
      </c>
      <c r="P246" s="86">
        <v>43.976493835449219</v>
      </c>
      <c r="Q246" s="86">
        <v>42.079532623291016</v>
      </c>
      <c r="R246" s="86">
        <v>40.303352355957031</v>
      </c>
      <c r="S246" s="86">
        <v>39.786041259765625</v>
      </c>
      <c r="T246" s="86">
        <v>38.691627502441406</v>
      </c>
      <c r="U246" s="86">
        <v>37.943897247314453</v>
      </c>
      <c r="V246" s="86">
        <v>37.259620666503906</v>
      </c>
      <c r="W246" s="86">
        <v>34.683937072753906</v>
      </c>
      <c r="X246" s="86">
        <v>35.294971466064453</v>
      </c>
      <c r="Y246" s="86">
        <v>37.047168731689453</v>
      </c>
      <c r="Z246" s="86">
        <v>44.968929290771484</v>
      </c>
      <c r="AA246" s="86">
        <v>53.984542846679688</v>
      </c>
      <c r="AB246" s="86">
        <v>57.208469390869141</v>
      </c>
      <c r="AC246" s="86">
        <v>55.12286376953125</v>
      </c>
      <c r="AD246" s="86">
        <v>50.811691284179688</v>
      </c>
      <c r="AE246" s="86">
        <v>45.907051086425781</v>
      </c>
      <c r="AF246" s="86">
        <v>40.921821594238281</v>
      </c>
      <c r="AG246" s="86">
        <v>-6.5246992111206055</v>
      </c>
      <c r="AH246" s="86">
        <v>-6.4357728958129883</v>
      </c>
      <c r="AI246" s="86">
        <v>-6.3490114212036133</v>
      </c>
      <c r="AJ246" s="86">
        <v>-6.2612810134887695</v>
      </c>
      <c r="AK246" s="86">
        <v>-3.7450299263000488</v>
      </c>
      <c r="AL246" s="86">
        <v>-6.1170363426208496</v>
      </c>
      <c r="AM246" s="86">
        <v>-3.7385518550872803</v>
      </c>
      <c r="AN246" s="86">
        <v>-3.1195893287658691</v>
      </c>
      <c r="AO246" s="86">
        <v>-5.7513942718505859</v>
      </c>
      <c r="AP246" s="86">
        <v>-5.2430834770202637</v>
      </c>
      <c r="AQ246" s="86">
        <v>-5.9325180053710938</v>
      </c>
      <c r="AR246" s="86">
        <v>-6.7209057807922363</v>
      </c>
      <c r="AS246" s="86">
        <v>-5.3386416435241699</v>
      </c>
      <c r="AT246" s="86">
        <v>-4.9911208152770996</v>
      </c>
      <c r="AU246" s="86">
        <v>-6.2100772857666016</v>
      </c>
      <c r="AV246" s="86">
        <v>-4.5121827125549316</v>
      </c>
      <c r="AW246" s="86">
        <v>-4.6702055931091309</v>
      </c>
      <c r="AX246" s="86">
        <v>-3.1090512275695801</v>
      </c>
      <c r="AY246" s="86">
        <v>-0.48134660720825195</v>
      </c>
      <c r="AZ246" s="86">
        <v>1.192937970161438</v>
      </c>
      <c r="BA246" s="86">
        <v>-1.0628687143325806</v>
      </c>
      <c r="BB246" s="86">
        <v>-4.2721915245056152</v>
      </c>
      <c r="BC246" s="86">
        <v>-6.3755002021789551</v>
      </c>
      <c r="BD246" s="86">
        <v>-6.9728412628173828</v>
      </c>
      <c r="BE246" s="86">
        <v>-2.8974204063415527</v>
      </c>
      <c r="BF246" s="86">
        <v>-2.847017765045166</v>
      </c>
      <c r="BG246" s="86">
        <v>-2.9005982875823975</v>
      </c>
      <c r="BH246" s="86">
        <v>-2.6429240703582764</v>
      </c>
      <c r="BI246" s="86">
        <v>-0.23609019815921783</v>
      </c>
      <c r="BJ246" s="86">
        <v>-2.5283844470977783</v>
      </c>
      <c r="BK246" s="86">
        <v>-1.2846337556838989</v>
      </c>
      <c r="BL246" s="86">
        <v>-0.89757668972015381</v>
      </c>
      <c r="BM246" s="86">
        <v>-3.4642684459686279</v>
      </c>
      <c r="BN246" s="86">
        <v>-3.2325735092163086</v>
      </c>
      <c r="BO246" s="86">
        <v>-4.0021696090698242</v>
      </c>
      <c r="BP246" s="86">
        <v>-4.7786087989807129</v>
      </c>
      <c r="BQ246" s="86">
        <v>-3.2655963897705078</v>
      </c>
      <c r="BR246" s="86">
        <v>-2.9289536476135254</v>
      </c>
      <c r="BS246" s="86">
        <v>-4.2117810249328613</v>
      </c>
      <c r="BT246" s="86">
        <v>-2.5016567707061768</v>
      </c>
      <c r="BU246" s="86">
        <v>-2.6087665557861328</v>
      </c>
      <c r="BV246" s="86">
        <v>-0.98651689291000366</v>
      </c>
      <c r="BW246" s="86">
        <v>2.5097298622131348</v>
      </c>
      <c r="BX246" s="86">
        <v>4.6937875747680664</v>
      </c>
      <c r="BY246" s="86">
        <v>2.4797465801239014</v>
      </c>
      <c r="BZ246" s="86">
        <v>-0.98039495944976807</v>
      </c>
      <c r="CA246" s="86">
        <v>-2.9692606925964355</v>
      </c>
      <c r="CB246" s="86">
        <v>-3.4447188377380371</v>
      </c>
      <c r="CC246" s="86">
        <v>-0.38517805933952332</v>
      </c>
      <c r="CD246" s="86">
        <v>-0.36145681142807007</v>
      </c>
      <c r="CE246" s="86">
        <v>-0.5122377872467041</v>
      </c>
      <c r="CF246" s="86">
        <v>-0.13686113059520721</v>
      </c>
      <c r="CG246" s="86">
        <v>2.1941907405853271</v>
      </c>
      <c r="CH246" s="86">
        <v>-4.2894884943962097E-2</v>
      </c>
      <c r="CI246" s="86">
        <v>0.41494232416152954</v>
      </c>
      <c r="CJ246" s="86">
        <v>0.64138245582580566</v>
      </c>
      <c r="CK246" s="86">
        <v>-1.8802119493484497</v>
      </c>
      <c r="CL246" s="86">
        <v>-1.8401005268096924</v>
      </c>
      <c r="CM246" s="86">
        <v>-2.6652164459228516</v>
      </c>
      <c r="CN246" s="86">
        <v>-3.4333798885345459</v>
      </c>
      <c r="CO246" s="86">
        <v>-1.8298118114471436</v>
      </c>
      <c r="CP246" s="86">
        <v>-1.5007028579711914</v>
      </c>
      <c r="CQ246" s="86">
        <v>-2.8277673721313477</v>
      </c>
      <c r="CR246" s="86">
        <v>-1.1091727018356323</v>
      </c>
      <c r="CS246" s="86">
        <v>-1.1810202598571777</v>
      </c>
      <c r="CT246" s="86">
        <v>0.48354393243789673</v>
      </c>
      <c r="CU246" s="86">
        <v>4.5813403129577637</v>
      </c>
      <c r="CV246" s="86">
        <v>7.1184654235839844</v>
      </c>
      <c r="CW246" s="86">
        <v>4.9333510398864746</v>
      </c>
      <c r="CX246" s="86">
        <v>1.2994934320449829</v>
      </c>
      <c r="CY246" s="86">
        <v>-0.61010956764221191</v>
      </c>
      <c r="CZ246" s="86">
        <v>-1.0011520385742188</v>
      </c>
      <c r="DA246" s="86">
        <v>2.1270642280578613</v>
      </c>
      <c r="DB246" s="86">
        <v>2.1241040229797363</v>
      </c>
      <c r="DC246" s="86">
        <v>1.8761227130889893</v>
      </c>
      <c r="DD246" s="86">
        <v>2.3692018985748291</v>
      </c>
      <c r="DE246" s="86">
        <v>4.6244716644287109</v>
      </c>
      <c r="DF246" s="86">
        <v>2.4425945281982422</v>
      </c>
      <c r="DG246" s="86">
        <v>2.114518404006958</v>
      </c>
      <c r="DH246" s="86">
        <v>2.1803417205810547</v>
      </c>
      <c r="DI246" s="86">
        <v>-0.29615548253059387</v>
      </c>
      <c r="DJ246" s="86">
        <v>-0.44762745499610901</v>
      </c>
      <c r="DK246" s="86">
        <v>-1.3282631635665894</v>
      </c>
      <c r="DL246" s="86">
        <v>-2.0881509780883789</v>
      </c>
      <c r="DM246" s="86">
        <v>-0.39402711391448975</v>
      </c>
      <c r="DN246" s="86">
        <v>-7.2452060878276825E-2</v>
      </c>
      <c r="DO246" s="86">
        <v>-1.4437536001205444</v>
      </c>
      <c r="DP246" s="86">
        <v>0.28331145644187927</v>
      </c>
      <c r="DQ246" s="86">
        <v>0.24672600626945496</v>
      </c>
      <c r="DR246" s="86">
        <v>1.9536048173904419</v>
      </c>
      <c r="DS246" s="86">
        <v>6.6529507637023926</v>
      </c>
      <c r="DT246" s="86">
        <v>9.5431432723999023</v>
      </c>
      <c r="DU246" s="86">
        <v>7.386955738067627</v>
      </c>
      <c r="DV246" s="86">
        <v>3.5793817043304443</v>
      </c>
      <c r="DW246" s="86">
        <v>1.7490415573120117</v>
      </c>
      <c r="DX246" s="86">
        <v>1.4424148797988892</v>
      </c>
      <c r="DY246" s="86">
        <v>5.7543430328369141</v>
      </c>
      <c r="DZ246" s="86">
        <v>5.7128591537475586</v>
      </c>
      <c r="EA246" s="86">
        <v>5.3245358467102051</v>
      </c>
      <c r="EB246" s="86">
        <v>5.9875588417053223</v>
      </c>
      <c r="EC246" s="86">
        <v>8.1334114074707031</v>
      </c>
      <c r="ED246" s="86">
        <v>6.0312466621398926</v>
      </c>
      <c r="EE246" s="86">
        <v>4.5684366226196289</v>
      </c>
      <c r="EF246" s="86">
        <v>4.4023542404174805</v>
      </c>
      <c r="EG246" s="86">
        <v>1.9909704923629761</v>
      </c>
      <c r="EH246" s="86">
        <v>1.5628824234008789</v>
      </c>
      <c r="EI246" s="86">
        <v>0.60208499431610107</v>
      </c>
      <c r="EJ246" s="86">
        <v>-0.14585420489311218</v>
      </c>
      <c r="EK246" s="86">
        <v>1.6790179014205933</v>
      </c>
      <c r="EL246" s="86">
        <v>1.9897152185440063</v>
      </c>
      <c r="EM246" s="86">
        <v>0.55454260110855103</v>
      </c>
      <c r="EN246" s="86">
        <v>2.2938375473022461</v>
      </c>
      <c r="EO246" s="86">
        <v>2.3081648349761963</v>
      </c>
      <c r="EP246" s="86">
        <v>4.076138973236084</v>
      </c>
      <c r="EQ246" s="86">
        <v>9.6440267562866211</v>
      </c>
      <c r="ER246" s="86">
        <v>13.04399299621582</v>
      </c>
      <c r="ES246" s="86">
        <v>10.929571151733398</v>
      </c>
      <c r="ET246" s="86">
        <v>6.8711786270141602</v>
      </c>
      <c r="EU246" s="86">
        <v>5.1552810668945313</v>
      </c>
      <c r="EV246" s="86">
        <v>4.9705371856689453</v>
      </c>
      <c r="EW246" s="86">
        <v>44.882095336914063</v>
      </c>
      <c r="EX246" s="86">
        <v>43.481029510498047</v>
      </c>
      <c r="EY246" s="86">
        <v>42.737239837646484</v>
      </c>
      <c r="EZ246" s="86">
        <v>41.628364562988281</v>
      </c>
      <c r="FA246" s="86">
        <v>41.116466522216797</v>
      </c>
      <c r="FB246" s="86">
        <v>40.734611511230469</v>
      </c>
      <c r="FC246" s="86">
        <v>40.433265686035156</v>
      </c>
      <c r="FD246" s="86">
        <v>43.229648590087891</v>
      </c>
      <c r="FE246" s="86">
        <v>48.561359405517578</v>
      </c>
      <c r="FF246" s="86">
        <v>54.063373565673828</v>
      </c>
      <c r="FG246" s="86">
        <v>58.344646453857422</v>
      </c>
      <c r="FH246" s="86">
        <v>61.765754699707031</v>
      </c>
      <c r="FI246" s="86">
        <v>64.220123291015625</v>
      </c>
      <c r="FJ246" s="86">
        <v>65.569984436035156</v>
      </c>
      <c r="FK246" s="86">
        <v>65.83087158203125</v>
      </c>
      <c r="FL246" s="86">
        <v>64.327415466308594</v>
      </c>
      <c r="FM246" s="86">
        <v>60.274570465087891</v>
      </c>
      <c r="FN246" s="86">
        <v>56.001270294189453</v>
      </c>
      <c r="FO246" s="86">
        <v>53.158397674560547</v>
      </c>
      <c r="FP246" s="86">
        <v>50.904014587402344</v>
      </c>
      <c r="FQ246" s="86">
        <v>48.823844909667969</v>
      </c>
      <c r="FR246" s="86">
        <v>47.594890594482422</v>
      </c>
      <c r="FS246" s="86">
        <v>46.310214996337891</v>
      </c>
      <c r="FT246" s="86">
        <v>44.783523559570313</v>
      </c>
      <c r="FU246" s="86">
        <v>1.9631775617599487</v>
      </c>
      <c r="FV246" s="86">
        <v>2.361034631729126</v>
      </c>
      <c r="FW246" s="86">
        <v>1.9971598386764526</v>
      </c>
      <c r="FX246" s="86">
        <v>526</v>
      </c>
      <c r="FY246" s="86">
        <v>1</v>
      </c>
    </row>
    <row r="247" spans="1:181" x14ac:dyDescent="0.25">
      <c r="A247" t="s">
        <v>186</v>
      </c>
      <c r="B247" t="s">
        <v>236</v>
      </c>
      <c r="C247" t="s">
        <v>2</v>
      </c>
      <c r="D247" t="s">
        <v>203</v>
      </c>
      <c r="E247" t="s">
        <v>242</v>
      </c>
      <c r="F247" t="s">
        <v>178</v>
      </c>
      <c r="G247" t="s">
        <v>1</v>
      </c>
      <c r="H247" s="86">
        <v>13226</v>
      </c>
      <c r="I247" s="86">
        <v>18.583934783935547</v>
      </c>
      <c r="J247" s="86">
        <v>17.656463623046875</v>
      </c>
      <c r="K247" s="86">
        <v>16.583501815795898</v>
      </c>
      <c r="L247" s="86">
        <v>16.10395622253418</v>
      </c>
      <c r="M247" s="86">
        <v>16.231321334838867</v>
      </c>
      <c r="N247" s="86">
        <v>16.83521842956543</v>
      </c>
      <c r="O247" s="86">
        <v>19.622787475585938</v>
      </c>
      <c r="P247" s="86">
        <v>21.952871322631836</v>
      </c>
      <c r="Q247" s="86">
        <v>21.027168273925781</v>
      </c>
      <c r="R247" s="86">
        <v>21.017948150634766</v>
      </c>
      <c r="S247" s="86">
        <v>20.66392707824707</v>
      </c>
      <c r="T247" s="86">
        <v>20.09599494934082</v>
      </c>
      <c r="U247" s="86">
        <v>19.583688735961914</v>
      </c>
      <c r="V247" s="86">
        <v>19.45574951171875</v>
      </c>
      <c r="W247" s="86">
        <v>17.590339660644531</v>
      </c>
      <c r="X247" s="86">
        <v>18.052217483520508</v>
      </c>
      <c r="Y247" s="86">
        <v>19.598121643066406</v>
      </c>
      <c r="Z247" s="86">
        <v>23.564821243286133</v>
      </c>
      <c r="AA247" s="86">
        <v>27.205110549926758</v>
      </c>
      <c r="AB247" s="86">
        <v>28.64439582824707</v>
      </c>
      <c r="AC247" s="86">
        <v>27.056917190551758</v>
      </c>
      <c r="AD247" s="86">
        <v>25.571760177612305</v>
      </c>
      <c r="AE247" s="86">
        <v>22.508514404296875</v>
      </c>
      <c r="AF247" s="86">
        <v>19.788917541503906</v>
      </c>
      <c r="AG247" s="86">
        <v>-4.4882931709289551</v>
      </c>
      <c r="AH247" s="86">
        <v>-3.9339187145233154</v>
      </c>
      <c r="AI247" s="86">
        <v>-4.4176979064941406</v>
      </c>
      <c r="AJ247" s="86">
        <v>-3.678170919418335</v>
      </c>
      <c r="AK247" s="86">
        <v>-2.9910449981689453</v>
      </c>
      <c r="AL247" s="86">
        <v>-3.694892406463623</v>
      </c>
      <c r="AM247" s="86">
        <v>-2.519986629486084</v>
      </c>
      <c r="AN247" s="86">
        <v>-2.7289280891418457</v>
      </c>
      <c r="AO247" s="86">
        <v>-3.2612614631652832</v>
      </c>
      <c r="AP247" s="86">
        <v>-2.830157995223999</v>
      </c>
      <c r="AQ247" s="86">
        <v>-4.240323543548584</v>
      </c>
      <c r="AR247" s="86">
        <v>-4.4080748558044434</v>
      </c>
      <c r="AS247" s="86">
        <v>-3.9743032455444336</v>
      </c>
      <c r="AT247" s="86">
        <v>-3.6052088737487793</v>
      </c>
      <c r="AU247" s="86">
        <v>-5.0456252098083496</v>
      </c>
      <c r="AV247" s="86">
        <v>-3.0144379138946533</v>
      </c>
      <c r="AW247" s="86">
        <v>-2.3052592277526855</v>
      </c>
      <c r="AX247" s="86">
        <v>-2.0333333015441895</v>
      </c>
      <c r="AY247" s="86">
        <v>-0.61029702425003052</v>
      </c>
      <c r="AZ247" s="86">
        <v>-0.30483224987983704</v>
      </c>
      <c r="BA247" s="86">
        <v>-1.5723369121551514</v>
      </c>
      <c r="BB247" s="86">
        <v>-3.0795187950134277</v>
      </c>
      <c r="BC247" s="86">
        <v>-4.0956692695617676</v>
      </c>
      <c r="BD247" s="86">
        <v>-4.242711067199707</v>
      </c>
      <c r="BE247" s="86">
        <v>-3.2064857482910156</v>
      </c>
      <c r="BF247" s="86">
        <v>-2.6625485420227051</v>
      </c>
      <c r="BG247" s="86">
        <v>-3.1765487194061279</v>
      </c>
      <c r="BH247" s="86">
        <v>-2.5714166164398193</v>
      </c>
      <c r="BI247" s="86">
        <v>-1.9329248666763306</v>
      </c>
      <c r="BJ247" s="86">
        <v>-2.5263581275939941</v>
      </c>
      <c r="BK247" s="86">
        <v>-1.4683569669723511</v>
      </c>
      <c r="BL247" s="86">
        <v>-1.579663872718811</v>
      </c>
      <c r="BM247" s="86">
        <v>-2.0116720199584961</v>
      </c>
      <c r="BN247" s="86">
        <v>-1.6054121255874634</v>
      </c>
      <c r="BO247" s="86">
        <v>-3.0186412334442139</v>
      </c>
      <c r="BP247" s="86">
        <v>-3.2306201457977295</v>
      </c>
      <c r="BQ247" s="86">
        <v>-2.6781678199768066</v>
      </c>
      <c r="BR247" s="86">
        <v>-2.2180736064910889</v>
      </c>
      <c r="BS247" s="86">
        <v>-3.6683826446533203</v>
      </c>
      <c r="BT247" s="86">
        <v>-1.5915778875350952</v>
      </c>
      <c r="BU247" s="86">
        <v>-1.0375391244888306</v>
      </c>
      <c r="BV247" s="86">
        <v>-0.87085658311843872</v>
      </c>
      <c r="BW247" s="86">
        <v>0.47130495309829712</v>
      </c>
      <c r="BX247" s="86">
        <v>0.75448697805404663</v>
      </c>
      <c r="BY247" s="86">
        <v>-0.4046805202960968</v>
      </c>
      <c r="BZ247" s="86">
        <v>-1.9333851337432861</v>
      </c>
      <c r="CA247" s="86">
        <v>-2.8497059345245361</v>
      </c>
      <c r="CB247" s="86">
        <v>-2.984487771987915</v>
      </c>
      <c r="CC247" s="86">
        <v>-2.3187098503112793</v>
      </c>
      <c r="CD247" s="86">
        <v>-1.7820014953613281</v>
      </c>
      <c r="CE247" s="86">
        <v>-2.3169324398040771</v>
      </c>
      <c r="CF247" s="86">
        <v>-1.8048820495605469</v>
      </c>
      <c r="CG247" s="86">
        <v>-1.2000739574432373</v>
      </c>
      <c r="CH247" s="86">
        <v>-1.7170346975326538</v>
      </c>
      <c r="CI247" s="86">
        <v>-0.74000149965286255</v>
      </c>
      <c r="CJ247" s="86">
        <v>-0.78368699550628662</v>
      </c>
      <c r="CK247" s="86">
        <v>-1.1462101936340332</v>
      </c>
      <c r="CL247" s="86">
        <v>-0.75715678930282593</v>
      </c>
      <c r="CM247" s="86">
        <v>-2.1725077629089355</v>
      </c>
      <c r="CN247" s="86">
        <v>-2.4151186943054199</v>
      </c>
      <c r="CO247" s="86">
        <v>-1.780468225479126</v>
      </c>
      <c r="CP247" s="86">
        <v>-1.2573481798171997</v>
      </c>
      <c r="CQ247" s="86">
        <v>-2.7145085334777832</v>
      </c>
      <c r="CR247" s="86">
        <v>-0.60610920190811157</v>
      </c>
      <c r="CS247" s="86">
        <v>-0.15951994061470032</v>
      </c>
      <c r="CT247" s="86">
        <v>-6.5728716552257538E-2</v>
      </c>
      <c r="CU247" s="86">
        <v>1.22041916847229</v>
      </c>
      <c r="CV247" s="86">
        <v>1.4881682395935059</v>
      </c>
      <c r="CW247" s="86">
        <v>0.40403476357460022</v>
      </c>
      <c r="CX247" s="86">
        <v>-1.1395763158798218</v>
      </c>
      <c r="CY247" s="86">
        <v>-1.9867557287216187</v>
      </c>
      <c r="CZ247" s="86">
        <v>-2.1130459308624268</v>
      </c>
      <c r="DA247" s="86">
        <v>-1.430933952331543</v>
      </c>
      <c r="DB247" s="86">
        <v>-0.9014543890953064</v>
      </c>
      <c r="DC247" s="86">
        <v>-1.4573162794113159</v>
      </c>
      <c r="DD247" s="86">
        <v>-1.0383474826812744</v>
      </c>
      <c r="DE247" s="86">
        <v>-0.46722307801246643</v>
      </c>
      <c r="DF247" s="86">
        <v>-0.90771132707595825</v>
      </c>
      <c r="DG247" s="86">
        <v>-1.164600532501936E-2</v>
      </c>
      <c r="DH247" s="86">
        <v>1.2289918959140778E-2</v>
      </c>
      <c r="DI247" s="86">
        <v>-0.2807483971118927</v>
      </c>
      <c r="DJ247" s="86">
        <v>9.1098517179489136E-2</v>
      </c>
      <c r="DK247" s="86">
        <v>-1.3263742923736572</v>
      </c>
      <c r="DL247" s="86">
        <v>-1.5996171236038208</v>
      </c>
      <c r="DM247" s="86">
        <v>-0.88276869058609009</v>
      </c>
      <c r="DN247" s="86">
        <v>-0.29662266373634338</v>
      </c>
      <c r="DO247" s="86">
        <v>-1.7606345415115356</v>
      </c>
      <c r="DP247" s="86">
        <v>0.37935942411422729</v>
      </c>
      <c r="DQ247" s="86">
        <v>0.71849924325942993</v>
      </c>
      <c r="DR247" s="86">
        <v>0.73939913511276245</v>
      </c>
      <c r="DS247" s="86">
        <v>1.9695334434509277</v>
      </c>
      <c r="DT247" s="86">
        <v>2.2218494415283203</v>
      </c>
      <c r="DU247" s="86">
        <v>1.2127500772476196</v>
      </c>
      <c r="DV247" s="86">
        <v>-0.34576752781867981</v>
      </c>
      <c r="DW247" s="86">
        <v>-1.1238054037094116</v>
      </c>
      <c r="DX247" s="86">
        <v>-1.241604208946228</v>
      </c>
      <c r="DY247" s="86">
        <v>-0.14912658929824829</v>
      </c>
      <c r="DZ247" s="86">
        <v>0.36991572380065918</v>
      </c>
      <c r="EA247" s="86">
        <v>-0.21616701781749725</v>
      </c>
      <c r="EB247" s="86">
        <v>6.8406812846660614E-2</v>
      </c>
      <c r="EC247" s="86">
        <v>0.59089714288711548</v>
      </c>
      <c r="ED247" s="86">
        <v>0.26082310080528259</v>
      </c>
      <c r="EE247" s="86">
        <v>1.0399836301803589</v>
      </c>
      <c r="EF247" s="86">
        <v>1.161554217338562</v>
      </c>
      <c r="EG247" s="86">
        <v>0.96884101629257202</v>
      </c>
      <c r="EH247" s="86">
        <v>1.3158444166183472</v>
      </c>
      <c r="EI247" s="86">
        <v>-0.10469202697277069</v>
      </c>
      <c r="EJ247" s="86">
        <v>-0.42216244339942932</v>
      </c>
      <c r="EK247" s="86">
        <v>0.41336691379547119</v>
      </c>
      <c r="EL247" s="86">
        <v>1.0905123949050903</v>
      </c>
      <c r="EM247" s="86">
        <v>-0.38339197635650635</v>
      </c>
      <c r="EN247" s="86">
        <v>1.8022196292877197</v>
      </c>
      <c r="EO247" s="86">
        <v>1.9862194061279297</v>
      </c>
      <c r="EP247" s="86">
        <v>1.9018758535385132</v>
      </c>
      <c r="EQ247" s="86">
        <v>3.0511353015899658</v>
      </c>
      <c r="ER247" s="86">
        <v>3.2811686992645264</v>
      </c>
      <c r="ES247" s="86">
        <v>2.380406379699707</v>
      </c>
      <c r="ET247" s="86">
        <v>0.80036628246307373</v>
      </c>
      <c r="EU247" s="86">
        <v>0.12215778231620789</v>
      </c>
      <c r="EV247" s="86">
        <v>1.6619374975562096E-2</v>
      </c>
      <c r="EW247" s="86">
        <v>46.828250885009766</v>
      </c>
      <c r="EX247" s="86">
        <v>45.320957183837891</v>
      </c>
      <c r="EY247" s="86">
        <v>44.361354827880859</v>
      </c>
      <c r="EZ247" s="86">
        <v>43.281612396240234</v>
      </c>
      <c r="FA247" s="86">
        <v>42.630474090576172</v>
      </c>
      <c r="FB247" s="86">
        <v>42.33941650390625</v>
      </c>
      <c r="FC247" s="86">
        <v>42.580970764160156</v>
      </c>
      <c r="FD247" s="86">
        <v>45.907958984375</v>
      </c>
      <c r="FE247" s="86">
        <v>52.379932403564453</v>
      </c>
      <c r="FF247" s="86">
        <v>56.732383728027344</v>
      </c>
      <c r="FG247" s="86">
        <v>60.268753051757813</v>
      </c>
      <c r="FH247" s="86">
        <v>63.534206390380859</v>
      </c>
      <c r="FI247" s="86">
        <v>65.767372131347656</v>
      </c>
      <c r="FJ247" s="86">
        <v>67.129600524902344</v>
      </c>
      <c r="FK247" s="86">
        <v>67.281524658203125</v>
      </c>
      <c r="FL247" s="86">
        <v>66.230415344238281</v>
      </c>
      <c r="FM247" s="86">
        <v>61.880474090576172</v>
      </c>
      <c r="FN247" s="86">
        <v>57.487144470214844</v>
      </c>
      <c r="FO247" s="86">
        <v>55.454738616943359</v>
      </c>
      <c r="FP247" s="86">
        <v>53.432132720947266</v>
      </c>
      <c r="FQ247" s="86">
        <v>51.310901641845703</v>
      </c>
      <c r="FR247" s="86">
        <v>49.96685791015625</v>
      </c>
      <c r="FS247" s="86">
        <v>48.571220397949219</v>
      </c>
      <c r="FT247" s="86">
        <v>46.972988128662109</v>
      </c>
      <c r="FU247" s="86">
        <v>0.81344157457351685</v>
      </c>
      <c r="FV247" s="86">
        <v>0.86794984340667725</v>
      </c>
      <c r="FW247" s="86">
        <v>0.89167517423629761</v>
      </c>
      <c r="FX247" s="86">
        <v>343</v>
      </c>
      <c r="FY247" s="86">
        <v>1</v>
      </c>
    </row>
    <row r="248" spans="1:181" x14ac:dyDescent="0.25">
      <c r="A248" t="s">
        <v>186</v>
      </c>
      <c r="B248" t="s">
        <v>236</v>
      </c>
      <c r="C248" t="s">
        <v>2</v>
      </c>
      <c r="D248" t="s">
        <v>203</v>
      </c>
      <c r="E248" t="s">
        <v>242</v>
      </c>
      <c r="F248" t="s">
        <v>179</v>
      </c>
      <c r="G248" t="s">
        <v>1</v>
      </c>
      <c r="H248" s="86">
        <v>1580</v>
      </c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86"/>
      <c r="AT248" s="86"/>
      <c r="AU248" s="86"/>
      <c r="AV248" s="86"/>
      <c r="AW248" s="86"/>
      <c r="AX248" s="86"/>
      <c r="AY248" s="86"/>
      <c r="AZ248" s="86"/>
      <c r="BA248" s="86"/>
      <c r="BB248" s="86"/>
      <c r="BC248" s="86"/>
      <c r="BD248" s="86"/>
      <c r="BE248" s="86"/>
      <c r="BF248" s="86"/>
      <c r="BG248" s="86"/>
      <c r="BH248" s="86"/>
      <c r="BI248" s="86"/>
      <c r="BJ248" s="86"/>
      <c r="BK248" s="86"/>
      <c r="BL248" s="86"/>
      <c r="BM248" s="86"/>
      <c r="BN248" s="86"/>
      <c r="BO248" s="86"/>
      <c r="BP248" s="86"/>
      <c r="BQ248" s="86"/>
      <c r="BR248" s="86"/>
      <c r="BS248" s="86"/>
      <c r="BT248" s="86"/>
      <c r="BU248" s="86"/>
      <c r="BV248" s="86"/>
      <c r="BW248" s="86"/>
      <c r="BX248" s="86"/>
      <c r="BY248" s="86"/>
      <c r="BZ248" s="86"/>
      <c r="CA248" s="86"/>
      <c r="CB248" s="86"/>
      <c r="CC248" s="86"/>
      <c r="CD248" s="86"/>
      <c r="CE248" s="86"/>
      <c r="CF248" s="86"/>
      <c r="CG248" s="86"/>
      <c r="CH248" s="86"/>
      <c r="CI248" s="86"/>
      <c r="CJ248" s="86"/>
      <c r="CK248" s="86"/>
      <c r="CL248" s="86"/>
      <c r="CM248" s="86"/>
      <c r="CN248" s="86"/>
      <c r="CO248" s="86"/>
      <c r="CP248" s="86"/>
      <c r="CQ248" s="86"/>
      <c r="CR248" s="86"/>
      <c r="CS248" s="86"/>
      <c r="CT248" s="86"/>
      <c r="CU248" s="86"/>
      <c r="CV248" s="86"/>
      <c r="CW248" s="86"/>
      <c r="CX248" s="86"/>
      <c r="CY248" s="86"/>
      <c r="CZ248" s="86"/>
      <c r="DA248" s="86"/>
      <c r="DB248" s="86"/>
      <c r="DC248" s="86"/>
      <c r="DD248" s="86"/>
      <c r="DE248" s="86"/>
      <c r="DF248" s="86"/>
      <c r="DG248" s="86"/>
      <c r="DH248" s="86"/>
      <c r="DI248" s="86"/>
      <c r="DJ248" s="86"/>
      <c r="DK248" s="86"/>
      <c r="DL248" s="86"/>
      <c r="DM248" s="86"/>
      <c r="DN248" s="86"/>
      <c r="DO248" s="86"/>
      <c r="DP248" s="86"/>
      <c r="DQ248" s="86"/>
      <c r="DR248" s="86"/>
      <c r="DS248" s="86"/>
      <c r="DT248" s="86"/>
      <c r="DU248" s="86"/>
      <c r="DV248" s="86"/>
      <c r="DW248" s="86"/>
      <c r="DX248" s="86"/>
      <c r="DY248" s="86"/>
      <c r="DZ248" s="86"/>
      <c r="EA248" s="86"/>
      <c r="EB248" s="86"/>
      <c r="EC248" s="86"/>
      <c r="ED248" s="86"/>
      <c r="EE248" s="86"/>
      <c r="EF248" s="86"/>
      <c r="EG248" s="86"/>
      <c r="EH248" s="86"/>
      <c r="EI248" s="86"/>
      <c r="EJ248" s="86"/>
      <c r="EK248" s="86"/>
      <c r="EL248" s="86"/>
      <c r="EM248" s="86"/>
      <c r="EN248" s="86"/>
      <c r="EO248" s="86"/>
      <c r="EP248" s="86"/>
      <c r="EQ248" s="86"/>
      <c r="ER248" s="86"/>
      <c r="ES248" s="86"/>
      <c r="ET248" s="86"/>
      <c r="EU248" s="86"/>
      <c r="EV248" s="86"/>
      <c r="EW248" s="86"/>
      <c r="EX248" s="86"/>
      <c r="EY248" s="86"/>
      <c r="EZ248" s="86"/>
      <c r="FA248" s="86"/>
      <c r="FB248" s="86"/>
      <c r="FC248" s="86"/>
      <c r="FD248" s="86"/>
      <c r="FE248" s="86"/>
      <c r="FF248" s="86"/>
      <c r="FG248" s="86"/>
      <c r="FH248" s="86"/>
      <c r="FI248" s="86"/>
      <c r="FJ248" s="86"/>
      <c r="FK248" s="86"/>
      <c r="FL248" s="86"/>
      <c r="FM248" s="86"/>
      <c r="FN248" s="86"/>
      <c r="FO248" s="86"/>
      <c r="FP248" s="86"/>
      <c r="FQ248" s="86"/>
      <c r="FR248" s="86"/>
      <c r="FS248" s="86"/>
      <c r="FT248" s="86"/>
      <c r="FU248" s="86"/>
      <c r="FV248" s="86"/>
      <c r="FW248" s="86"/>
      <c r="FX248" s="86">
        <v>28</v>
      </c>
      <c r="FY248" s="86">
        <v>0</v>
      </c>
    </row>
    <row r="249" spans="1:181" x14ac:dyDescent="0.25">
      <c r="A249" t="s">
        <v>186</v>
      </c>
      <c r="B249" t="s">
        <v>236</v>
      </c>
      <c r="C249" t="s">
        <v>2</v>
      </c>
      <c r="D249" t="s">
        <v>203</v>
      </c>
      <c r="E249" t="s">
        <v>242</v>
      </c>
      <c r="F249" t="s">
        <v>180</v>
      </c>
      <c r="G249" t="s">
        <v>1</v>
      </c>
      <c r="H249" s="86">
        <v>956</v>
      </c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  <c r="AL249" s="86"/>
      <c r="AM249" s="86"/>
      <c r="AN249" s="86"/>
      <c r="AO249" s="86"/>
      <c r="AP249" s="86"/>
      <c r="AQ249" s="86"/>
      <c r="AR249" s="86"/>
      <c r="AS249" s="86"/>
      <c r="AT249" s="86"/>
      <c r="AU249" s="86"/>
      <c r="AV249" s="86"/>
      <c r="AW249" s="86"/>
      <c r="AX249" s="86"/>
      <c r="AY249" s="86"/>
      <c r="AZ249" s="86"/>
      <c r="BA249" s="86"/>
      <c r="BB249" s="86"/>
      <c r="BC249" s="86"/>
      <c r="BD249" s="86"/>
      <c r="BE249" s="86"/>
      <c r="BF249" s="86"/>
      <c r="BG249" s="86"/>
      <c r="BH249" s="86"/>
      <c r="BI249" s="86"/>
      <c r="BJ249" s="86"/>
      <c r="BK249" s="86"/>
      <c r="BL249" s="86"/>
      <c r="BM249" s="86"/>
      <c r="BN249" s="86"/>
      <c r="BO249" s="86"/>
      <c r="BP249" s="86"/>
      <c r="BQ249" s="86"/>
      <c r="BR249" s="86"/>
      <c r="BS249" s="86"/>
      <c r="BT249" s="86"/>
      <c r="BU249" s="86"/>
      <c r="BV249" s="86"/>
      <c r="BW249" s="86"/>
      <c r="BX249" s="86"/>
      <c r="BY249" s="86"/>
      <c r="BZ249" s="86"/>
      <c r="CA249" s="86"/>
      <c r="CB249" s="86"/>
      <c r="CC249" s="86"/>
      <c r="CD249" s="86"/>
      <c r="CE249" s="86"/>
      <c r="CF249" s="86"/>
      <c r="CG249" s="86"/>
      <c r="CH249" s="86"/>
      <c r="CI249" s="86"/>
      <c r="CJ249" s="86"/>
      <c r="CK249" s="86"/>
      <c r="CL249" s="86"/>
      <c r="CM249" s="86"/>
      <c r="CN249" s="86"/>
      <c r="CO249" s="86"/>
      <c r="CP249" s="86"/>
      <c r="CQ249" s="86"/>
      <c r="CR249" s="86"/>
      <c r="CS249" s="86"/>
      <c r="CT249" s="86"/>
      <c r="CU249" s="86"/>
      <c r="CV249" s="86"/>
      <c r="CW249" s="86"/>
      <c r="CX249" s="86"/>
      <c r="CY249" s="86"/>
      <c r="CZ249" s="86"/>
      <c r="DA249" s="86"/>
      <c r="DB249" s="86"/>
      <c r="DC249" s="86"/>
      <c r="DD249" s="86"/>
      <c r="DE249" s="86"/>
      <c r="DF249" s="86"/>
      <c r="DG249" s="86"/>
      <c r="DH249" s="86"/>
      <c r="DI249" s="86"/>
      <c r="DJ249" s="86"/>
      <c r="DK249" s="86"/>
      <c r="DL249" s="86"/>
      <c r="DM249" s="86"/>
      <c r="DN249" s="86"/>
      <c r="DO249" s="86"/>
      <c r="DP249" s="86"/>
      <c r="DQ249" s="86"/>
      <c r="DR249" s="86"/>
      <c r="DS249" s="86"/>
      <c r="DT249" s="86"/>
      <c r="DU249" s="86"/>
      <c r="DV249" s="86"/>
      <c r="DW249" s="86"/>
      <c r="DX249" s="86"/>
      <c r="DY249" s="86"/>
      <c r="DZ249" s="86"/>
      <c r="EA249" s="86"/>
      <c r="EB249" s="86"/>
      <c r="EC249" s="86"/>
      <c r="ED249" s="86"/>
      <c r="EE249" s="86"/>
      <c r="EF249" s="86"/>
      <c r="EG249" s="86"/>
      <c r="EH249" s="86"/>
      <c r="EI249" s="86"/>
      <c r="EJ249" s="86"/>
      <c r="EK249" s="86"/>
      <c r="EL249" s="86"/>
      <c r="EM249" s="86"/>
      <c r="EN249" s="86"/>
      <c r="EO249" s="86"/>
      <c r="EP249" s="86"/>
      <c r="EQ249" s="86"/>
      <c r="ER249" s="86"/>
      <c r="ES249" s="86"/>
      <c r="ET249" s="86"/>
      <c r="EU249" s="86"/>
      <c r="EV249" s="86"/>
      <c r="EW249" s="86"/>
      <c r="EX249" s="86"/>
      <c r="EY249" s="86"/>
      <c r="EZ249" s="86"/>
      <c r="FA249" s="86"/>
      <c r="FB249" s="86"/>
      <c r="FC249" s="86"/>
      <c r="FD249" s="86"/>
      <c r="FE249" s="86"/>
      <c r="FF249" s="86"/>
      <c r="FG249" s="86"/>
      <c r="FH249" s="86"/>
      <c r="FI249" s="86"/>
      <c r="FJ249" s="86"/>
      <c r="FK249" s="86"/>
      <c r="FL249" s="86"/>
      <c r="FM249" s="86"/>
      <c r="FN249" s="86"/>
      <c r="FO249" s="86"/>
      <c r="FP249" s="86"/>
      <c r="FQ249" s="86"/>
      <c r="FR249" s="86"/>
      <c r="FS249" s="86"/>
      <c r="FT249" s="86"/>
      <c r="FU249" s="86"/>
      <c r="FV249" s="86"/>
      <c r="FW249" s="86"/>
      <c r="FX249" s="86">
        <v>24</v>
      </c>
      <c r="FY249" s="86">
        <v>0</v>
      </c>
    </row>
    <row r="250" spans="1:181" x14ac:dyDescent="0.25">
      <c r="A250" t="s">
        <v>186</v>
      </c>
      <c r="B250" t="s">
        <v>236</v>
      </c>
      <c r="C250" t="s">
        <v>2</v>
      </c>
      <c r="D250" t="s">
        <v>203</v>
      </c>
      <c r="E250" t="s">
        <v>242</v>
      </c>
      <c r="F250" t="s">
        <v>181</v>
      </c>
      <c r="G250" t="s">
        <v>1</v>
      </c>
      <c r="H250" s="86">
        <v>409</v>
      </c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86"/>
      <c r="AT250" s="86"/>
      <c r="AU250" s="86"/>
      <c r="AV250" s="86"/>
      <c r="AW250" s="86"/>
      <c r="AX250" s="86"/>
      <c r="AY250" s="86"/>
      <c r="AZ250" s="86"/>
      <c r="BA250" s="86"/>
      <c r="BB250" s="86"/>
      <c r="BC250" s="86"/>
      <c r="BD250" s="86"/>
      <c r="BE250" s="86"/>
      <c r="BF250" s="86"/>
      <c r="BG250" s="86"/>
      <c r="BH250" s="86"/>
      <c r="BI250" s="86"/>
      <c r="BJ250" s="86"/>
      <c r="BK250" s="86"/>
      <c r="BL250" s="86"/>
      <c r="BM250" s="86"/>
      <c r="BN250" s="86"/>
      <c r="BO250" s="86"/>
      <c r="BP250" s="86"/>
      <c r="BQ250" s="86"/>
      <c r="BR250" s="86"/>
      <c r="BS250" s="86"/>
      <c r="BT250" s="86"/>
      <c r="BU250" s="86"/>
      <c r="BV250" s="86"/>
      <c r="BW250" s="86"/>
      <c r="BX250" s="86"/>
      <c r="BY250" s="86"/>
      <c r="BZ250" s="86"/>
      <c r="CA250" s="86"/>
      <c r="CB250" s="86"/>
      <c r="CC250" s="86"/>
      <c r="CD250" s="86"/>
      <c r="CE250" s="86"/>
      <c r="CF250" s="86"/>
      <c r="CG250" s="86"/>
      <c r="CH250" s="86"/>
      <c r="CI250" s="86"/>
      <c r="CJ250" s="86"/>
      <c r="CK250" s="86"/>
      <c r="CL250" s="86"/>
      <c r="CM250" s="86"/>
      <c r="CN250" s="86"/>
      <c r="CO250" s="86"/>
      <c r="CP250" s="86"/>
      <c r="CQ250" s="86"/>
      <c r="CR250" s="86"/>
      <c r="CS250" s="86"/>
      <c r="CT250" s="86"/>
      <c r="CU250" s="86"/>
      <c r="CV250" s="86"/>
      <c r="CW250" s="86"/>
      <c r="CX250" s="86"/>
      <c r="CY250" s="86"/>
      <c r="CZ250" s="86"/>
      <c r="DA250" s="86"/>
      <c r="DB250" s="86"/>
      <c r="DC250" s="86"/>
      <c r="DD250" s="86"/>
      <c r="DE250" s="86"/>
      <c r="DF250" s="86"/>
      <c r="DG250" s="86"/>
      <c r="DH250" s="86"/>
      <c r="DI250" s="86"/>
      <c r="DJ250" s="86"/>
      <c r="DK250" s="86"/>
      <c r="DL250" s="86"/>
      <c r="DM250" s="86"/>
      <c r="DN250" s="86"/>
      <c r="DO250" s="86"/>
      <c r="DP250" s="86"/>
      <c r="DQ250" s="86"/>
      <c r="DR250" s="86"/>
      <c r="DS250" s="86"/>
      <c r="DT250" s="86"/>
      <c r="DU250" s="86"/>
      <c r="DV250" s="86"/>
      <c r="DW250" s="86"/>
      <c r="DX250" s="86"/>
      <c r="DY250" s="86"/>
      <c r="DZ250" s="86"/>
      <c r="EA250" s="86"/>
      <c r="EB250" s="86"/>
      <c r="EC250" s="86"/>
      <c r="ED250" s="86"/>
      <c r="EE250" s="86"/>
      <c r="EF250" s="86"/>
      <c r="EG250" s="86"/>
      <c r="EH250" s="86"/>
      <c r="EI250" s="86"/>
      <c r="EJ250" s="86"/>
      <c r="EK250" s="86"/>
      <c r="EL250" s="86"/>
      <c r="EM250" s="86"/>
      <c r="EN250" s="86"/>
      <c r="EO250" s="86"/>
      <c r="EP250" s="86"/>
      <c r="EQ250" s="86"/>
      <c r="ER250" s="86"/>
      <c r="ES250" s="86"/>
      <c r="ET250" s="86"/>
      <c r="EU250" s="86"/>
      <c r="EV250" s="86"/>
      <c r="EW250" s="86"/>
      <c r="EX250" s="86"/>
      <c r="EY250" s="86"/>
      <c r="EZ250" s="86"/>
      <c r="FA250" s="86"/>
      <c r="FB250" s="86"/>
      <c r="FC250" s="86"/>
      <c r="FD250" s="86"/>
      <c r="FE250" s="86"/>
      <c r="FF250" s="86"/>
      <c r="FG250" s="86"/>
      <c r="FH250" s="86"/>
      <c r="FI250" s="86"/>
      <c r="FJ250" s="86"/>
      <c r="FK250" s="86"/>
      <c r="FL250" s="86"/>
      <c r="FM250" s="86"/>
      <c r="FN250" s="86"/>
      <c r="FO250" s="86"/>
      <c r="FP250" s="86"/>
      <c r="FQ250" s="86"/>
      <c r="FR250" s="86"/>
      <c r="FS250" s="86"/>
      <c r="FT250" s="86"/>
      <c r="FU250" s="86"/>
      <c r="FV250" s="86"/>
      <c r="FW250" s="86"/>
      <c r="FX250" s="86">
        <v>11</v>
      </c>
      <c r="FY250" s="86">
        <v>0</v>
      </c>
    </row>
    <row r="251" spans="1:181" x14ac:dyDescent="0.25">
      <c r="A251" t="s">
        <v>186</v>
      </c>
      <c r="B251" t="s">
        <v>236</v>
      </c>
      <c r="C251" t="s">
        <v>2</v>
      </c>
      <c r="D251" t="s">
        <v>203</v>
      </c>
      <c r="E251" t="s">
        <v>242</v>
      </c>
      <c r="F251" t="s">
        <v>182</v>
      </c>
      <c r="G251" t="s">
        <v>1</v>
      </c>
      <c r="H251" s="86">
        <v>2346</v>
      </c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86"/>
      <c r="AU251" s="86"/>
      <c r="AV251" s="86"/>
      <c r="AW251" s="86"/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86"/>
      <c r="BI251" s="86"/>
      <c r="BJ251" s="86"/>
      <c r="BK251" s="86"/>
      <c r="BL251" s="86"/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  <c r="BW251" s="86"/>
      <c r="BX251" s="86"/>
      <c r="BY251" s="86"/>
      <c r="BZ251" s="86"/>
      <c r="CA251" s="86"/>
      <c r="CB251" s="86"/>
      <c r="CC251" s="86"/>
      <c r="CD251" s="86"/>
      <c r="CE251" s="86"/>
      <c r="CF251" s="86"/>
      <c r="CG251" s="86"/>
      <c r="CH251" s="86"/>
      <c r="CI251" s="86"/>
      <c r="CJ251" s="86"/>
      <c r="CK251" s="86"/>
      <c r="CL251" s="86"/>
      <c r="CM251" s="86"/>
      <c r="CN251" s="86"/>
      <c r="CO251" s="86"/>
      <c r="CP251" s="86"/>
      <c r="CQ251" s="86"/>
      <c r="CR251" s="86"/>
      <c r="CS251" s="86"/>
      <c r="CT251" s="86"/>
      <c r="CU251" s="86"/>
      <c r="CV251" s="86"/>
      <c r="CW251" s="86"/>
      <c r="CX251" s="86"/>
      <c r="CY251" s="86"/>
      <c r="CZ251" s="86"/>
      <c r="DA251" s="86"/>
      <c r="DB251" s="86"/>
      <c r="DC251" s="86"/>
      <c r="DD251" s="86"/>
      <c r="DE251" s="86"/>
      <c r="DF251" s="86"/>
      <c r="DG251" s="86"/>
      <c r="DH251" s="86"/>
      <c r="DI251" s="86"/>
      <c r="DJ251" s="86"/>
      <c r="DK251" s="86"/>
      <c r="DL251" s="86"/>
      <c r="DM251" s="86"/>
      <c r="DN251" s="86"/>
      <c r="DO251" s="86"/>
      <c r="DP251" s="86"/>
      <c r="DQ251" s="86"/>
      <c r="DR251" s="86"/>
      <c r="DS251" s="86"/>
      <c r="DT251" s="86"/>
      <c r="DU251" s="86"/>
      <c r="DV251" s="86"/>
      <c r="DW251" s="86"/>
      <c r="DX251" s="86"/>
      <c r="DY251" s="86"/>
      <c r="DZ251" s="86"/>
      <c r="EA251" s="86"/>
      <c r="EB251" s="86"/>
      <c r="EC251" s="86"/>
      <c r="ED251" s="86"/>
      <c r="EE251" s="86"/>
      <c r="EF251" s="86"/>
      <c r="EG251" s="86"/>
      <c r="EH251" s="86"/>
      <c r="EI251" s="86"/>
      <c r="EJ251" s="86"/>
      <c r="EK251" s="86"/>
      <c r="EL251" s="86"/>
      <c r="EM251" s="86"/>
      <c r="EN251" s="86"/>
      <c r="EO251" s="86"/>
      <c r="EP251" s="86"/>
      <c r="EQ251" s="86"/>
      <c r="ER251" s="86"/>
      <c r="ES251" s="86"/>
      <c r="ET251" s="86"/>
      <c r="EU251" s="86"/>
      <c r="EV251" s="86"/>
      <c r="EW251" s="86"/>
      <c r="EX251" s="86"/>
      <c r="EY251" s="86"/>
      <c r="EZ251" s="86"/>
      <c r="FA251" s="86"/>
      <c r="FB251" s="86"/>
      <c r="FC251" s="86"/>
      <c r="FD251" s="86"/>
      <c r="FE251" s="86"/>
      <c r="FF251" s="86"/>
      <c r="FG251" s="86"/>
      <c r="FH251" s="86"/>
      <c r="FI251" s="86"/>
      <c r="FJ251" s="86"/>
      <c r="FK251" s="86"/>
      <c r="FL251" s="86"/>
      <c r="FM251" s="86"/>
      <c r="FN251" s="86"/>
      <c r="FO251" s="86"/>
      <c r="FP251" s="86"/>
      <c r="FQ251" s="86"/>
      <c r="FR251" s="86"/>
      <c r="FS251" s="86"/>
      <c r="FT251" s="86"/>
      <c r="FU251" s="86"/>
      <c r="FV251" s="86"/>
      <c r="FW251" s="86"/>
      <c r="FX251" s="86">
        <v>39</v>
      </c>
      <c r="FY251" s="86">
        <v>0</v>
      </c>
    </row>
    <row r="252" spans="1:181" x14ac:dyDescent="0.25">
      <c r="A252" t="s">
        <v>186</v>
      </c>
      <c r="B252" t="s">
        <v>236</v>
      </c>
      <c r="C252" t="s">
        <v>2</v>
      </c>
      <c r="D252" t="s">
        <v>203</v>
      </c>
      <c r="E252" t="s">
        <v>242</v>
      </c>
      <c r="F252" t="s">
        <v>183</v>
      </c>
      <c r="G252" t="s">
        <v>1</v>
      </c>
      <c r="H252" s="86">
        <v>2831</v>
      </c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86"/>
      <c r="AT252" s="86"/>
      <c r="AU252" s="86"/>
      <c r="AV252" s="86"/>
      <c r="AW252" s="86"/>
      <c r="AX252" s="86"/>
      <c r="AY252" s="86"/>
      <c r="AZ252" s="86"/>
      <c r="BA252" s="86"/>
      <c r="BB252" s="86"/>
      <c r="BC252" s="86"/>
      <c r="BD252" s="86"/>
      <c r="BE252" s="86"/>
      <c r="BF252" s="86"/>
      <c r="BG252" s="86"/>
      <c r="BH252" s="86"/>
      <c r="BI252" s="86"/>
      <c r="BJ252" s="86"/>
      <c r="BK252" s="86"/>
      <c r="BL252" s="86"/>
      <c r="BM252" s="86"/>
      <c r="BN252" s="86"/>
      <c r="BO252" s="86"/>
      <c r="BP252" s="86"/>
      <c r="BQ252" s="86"/>
      <c r="BR252" s="86"/>
      <c r="BS252" s="86"/>
      <c r="BT252" s="86"/>
      <c r="BU252" s="86"/>
      <c r="BV252" s="86"/>
      <c r="BW252" s="86"/>
      <c r="BX252" s="86"/>
      <c r="BY252" s="86"/>
      <c r="BZ252" s="86"/>
      <c r="CA252" s="86"/>
      <c r="CB252" s="86"/>
      <c r="CC252" s="86"/>
      <c r="CD252" s="86"/>
      <c r="CE252" s="86"/>
      <c r="CF252" s="86"/>
      <c r="CG252" s="86"/>
      <c r="CH252" s="86"/>
      <c r="CI252" s="86"/>
      <c r="CJ252" s="86"/>
      <c r="CK252" s="86"/>
      <c r="CL252" s="86"/>
      <c r="CM252" s="86"/>
      <c r="CN252" s="86"/>
      <c r="CO252" s="86"/>
      <c r="CP252" s="86"/>
      <c r="CQ252" s="86"/>
      <c r="CR252" s="86"/>
      <c r="CS252" s="86"/>
      <c r="CT252" s="86"/>
      <c r="CU252" s="86"/>
      <c r="CV252" s="86"/>
      <c r="CW252" s="86"/>
      <c r="CX252" s="86"/>
      <c r="CY252" s="86"/>
      <c r="CZ252" s="86"/>
      <c r="DA252" s="86"/>
      <c r="DB252" s="86"/>
      <c r="DC252" s="86"/>
      <c r="DD252" s="86"/>
      <c r="DE252" s="86"/>
      <c r="DF252" s="86"/>
      <c r="DG252" s="86"/>
      <c r="DH252" s="86"/>
      <c r="DI252" s="86"/>
      <c r="DJ252" s="86"/>
      <c r="DK252" s="86"/>
      <c r="DL252" s="86"/>
      <c r="DM252" s="86"/>
      <c r="DN252" s="86"/>
      <c r="DO252" s="86"/>
      <c r="DP252" s="86"/>
      <c r="DQ252" s="86"/>
      <c r="DR252" s="86"/>
      <c r="DS252" s="86"/>
      <c r="DT252" s="86"/>
      <c r="DU252" s="86"/>
      <c r="DV252" s="86"/>
      <c r="DW252" s="86"/>
      <c r="DX252" s="86"/>
      <c r="DY252" s="86"/>
      <c r="DZ252" s="86"/>
      <c r="EA252" s="86"/>
      <c r="EB252" s="86"/>
      <c r="EC252" s="86"/>
      <c r="ED252" s="86"/>
      <c r="EE252" s="86"/>
      <c r="EF252" s="86"/>
      <c r="EG252" s="86"/>
      <c r="EH252" s="86"/>
      <c r="EI252" s="86"/>
      <c r="EJ252" s="86"/>
      <c r="EK252" s="86"/>
      <c r="EL252" s="86"/>
      <c r="EM252" s="86"/>
      <c r="EN252" s="86"/>
      <c r="EO252" s="86"/>
      <c r="EP252" s="86"/>
      <c r="EQ252" s="86"/>
      <c r="ER252" s="86"/>
      <c r="ES252" s="86"/>
      <c r="ET252" s="86"/>
      <c r="EU252" s="86"/>
      <c r="EV252" s="86"/>
      <c r="EW252" s="86"/>
      <c r="EX252" s="86"/>
      <c r="EY252" s="86"/>
      <c r="EZ252" s="86"/>
      <c r="FA252" s="86"/>
      <c r="FB252" s="86"/>
      <c r="FC252" s="86"/>
      <c r="FD252" s="86"/>
      <c r="FE252" s="86"/>
      <c r="FF252" s="86"/>
      <c r="FG252" s="86"/>
      <c r="FH252" s="86"/>
      <c r="FI252" s="86"/>
      <c r="FJ252" s="86"/>
      <c r="FK252" s="86"/>
      <c r="FL252" s="86"/>
      <c r="FM252" s="86"/>
      <c r="FN252" s="86"/>
      <c r="FO252" s="86"/>
      <c r="FP252" s="86"/>
      <c r="FQ252" s="86"/>
      <c r="FR252" s="86"/>
      <c r="FS252" s="86"/>
      <c r="FT252" s="86"/>
      <c r="FU252" s="86"/>
      <c r="FV252" s="86"/>
      <c r="FW252" s="86"/>
      <c r="FX252" s="86">
        <v>35</v>
      </c>
      <c r="FY252" s="86">
        <v>0</v>
      </c>
    </row>
    <row r="253" spans="1:181" x14ac:dyDescent="0.25">
      <c r="A253" t="s">
        <v>186</v>
      </c>
      <c r="B253" t="s">
        <v>236</v>
      </c>
      <c r="C253" t="s">
        <v>2</v>
      </c>
      <c r="D253" t="s">
        <v>203</v>
      </c>
      <c r="E253" t="s">
        <v>242</v>
      </c>
      <c r="F253" t="s">
        <v>184</v>
      </c>
      <c r="G253" t="s">
        <v>1</v>
      </c>
      <c r="H253" s="86">
        <v>1944</v>
      </c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/>
      <c r="AP253" s="86"/>
      <c r="AQ253" s="86"/>
      <c r="AR253" s="86"/>
      <c r="AS253" s="86"/>
      <c r="AT253" s="86"/>
      <c r="AU253" s="86"/>
      <c r="AV253" s="86"/>
      <c r="AW253" s="86"/>
      <c r="AX253" s="86"/>
      <c r="AY253" s="86"/>
      <c r="AZ253" s="86"/>
      <c r="BA253" s="86"/>
      <c r="BB253" s="86"/>
      <c r="BC253" s="86"/>
      <c r="BD253" s="86"/>
      <c r="BE253" s="86"/>
      <c r="BF253" s="86"/>
      <c r="BG253" s="86"/>
      <c r="BH253" s="86"/>
      <c r="BI253" s="86"/>
      <c r="BJ253" s="86"/>
      <c r="BK253" s="86"/>
      <c r="BL253" s="86"/>
      <c r="BM253" s="86"/>
      <c r="BN253" s="86"/>
      <c r="BO253" s="86"/>
      <c r="BP253" s="86"/>
      <c r="BQ253" s="86"/>
      <c r="BR253" s="86"/>
      <c r="BS253" s="86"/>
      <c r="BT253" s="86"/>
      <c r="BU253" s="86"/>
      <c r="BV253" s="86"/>
      <c r="BW253" s="86"/>
      <c r="BX253" s="86"/>
      <c r="BY253" s="86"/>
      <c r="BZ253" s="86"/>
      <c r="CA253" s="86"/>
      <c r="CB253" s="86"/>
      <c r="CC253" s="86"/>
      <c r="CD253" s="86"/>
      <c r="CE253" s="86"/>
      <c r="CF253" s="86"/>
      <c r="CG253" s="86"/>
      <c r="CH253" s="86"/>
      <c r="CI253" s="86"/>
      <c r="CJ253" s="86"/>
      <c r="CK253" s="86"/>
      <c r="CL253" s="86"/>
      <c r="CM253" s="86"/>
      <c r="CN253" s="86"/>
      <c r="CO253" s="86"/>
      <c r="CP253" s="86"/>
      <c r="CQ253" s="86"/>
      <c r="CR253" s="86"/>
      <c r="CS253" s="86"/>
      <c r="CT253" s="86"/>
      <c r="CU253" s="86"/>
      <c r="CV253" s="86"/>
      <c r="CW253" s="86"/>
      <c r="CX253" s="86"/>
      <c r="CY253" s="86"/>
      <c r="CZ253" s="86"/>
      <c r="DA253" s="86"/>
      <c r="DB253" s="86"/>
      <c r="DC253" s="86"/>
      <c r="DD253" s="86"/>
      <c r="DE253" s="86"/>
      <c r="DF253" s="86"/>
      <c r="DG253" s="86"/>
      <c r="DH253" s="86"/>
      <c r="DI253" s="86"/>
      <c r="DJ253" s="86"/>
      <c r="DK253" s="86"/>
      <c r="DL253" s="86"/>
      <c r="DM253" s="86"/>
      <c r="DN253" s="86"/>
      <c r="DO253" s="86"/>
      <c r="DP253" s="86"/>
      <c r="DQ253" s="86"/>
      <c r="DR253" s="86"/>
      <c r="DS253" s="86"/>
      <c r="DT253" s="86"/>
      <c r="DU253" s="86"/>
      <c r="DV253" s="86"/>
      <c r="DW253" s="86"/>
      <c r="DX253" s="86"/>
      <c r="DY253" s="86"/>
      <c r="DZ253" s="86"/>
      <c r="EA253" s="86"/>
      <c r="EB253" s="86"/>
      <c r="EC253" s="86"/>
      <c r="ED253" s="86"/>
      <c r="EE253" s="86"/>
      <c r="EF253" s="86"/>
      <c r="EG253" s="86"/>
      <c r="EH253" s="86"/>
      <c r="EI253" s="86"/>
      <c r="EJ253" s="86"/>
      <c r="EK253" s="86"/>
      <c r="EL253" s="86"/>
      <c r="EM253" s="86"/>
      <c r="EN253" s="86"/>
      <c r="EO253" s="86"/>
      <c r="EP253" s="86"/>
      <c r="EQ253" s="86"/>
      <c r="ER253" s="86"/>
      <c r="ES253" s="86"/>
      <c r="ET253" s="86"/>
      <c r="EU253" s="86"/>
      <c r="EV253" s="86"/>
      <c r="EW253" s="86"/>
      <c r="EX253" s="86"/>
      <c r="EY253" s="86"/>
      <c r="EZ253" s="86"/>
      <c r="FA253" s="86"/>
      <c r="FB253" s="86"/>
      <c r="FC253" s="86"/>
      <c r="FD253" s="86"/>
      <c r="FE253" s="86"/>
      <c r="FF253" s="86"/>
      <c r="FG253" s="86"/>
      <c r="FH253" s="86"/>
      <c r="FI253" s="86"/>
      <c r="FJ253" s="86"/>
      <c r="FK253" s="86"/>
      <c r="FL253" s="86"/>
      <c r="FM253" s="86"/>
      <c r="FN253" s="86"/>
      <c r="FO253" s="86"/>
      <c r="FP253" s="86"/>
      <c r="FQ253" s="86"/>
      <c r="FR253" s="86"/>
      <c r="FS253" s="86"/>
      <c r="FT253" s="86"/>
      <c r="FU253" s="86"/>
      <c r="FV253" s="86"/>
      <c r="FW253" s="86"/>
      <c r="FX253" s="86">
        <v>33</v>
      </c>
      <c r="FY253" s="86">
        <v>0</v>
      </c>
    </row>
    <row r="254" spans="1:181" x14ac:dyDescent="0.25">
      <c r="A254" t="s">
        <v>186</v>
      </c>
      <c r="B254" t="s">
        <v>236</v>
      </c>
      <c r="C254" t="s">
        <v>2</v>
      </c>
      <c r="D254" t="s">
        <v>203</v>
      </c>
      <c r="E254" t="s">
        <v>242</v>
      </c>
      <c r="F254" t="s">
        <v>185</v>
      </c>
      <c r="G254" t="s">
        <v>1</v>
      </c>
      <c r="H254" s="86">
        <v>827</v>
      </c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86"/>
      <c r="AT254" s="86"/>
      <c r="AU254" s="86"/>
      <c r="AV254" s="86"/>
      <c r="AW254" s="86"/>
      <c r="AX254" s="86"/>
      <c r="AY254" s="86"/>
      <c r="AZ254" s="86"/>
      <c r="BA254" s="86"/>
      <c r="BB254" s="86"/>
      <c r="BC254" s="86"/>
      <c r="BD254" s="86"/>
      <c r="BE254" s="86"/>
      <c r="BF254" s="86"/>
      <c r="BG254" s="86"/>
      <c r="BH254" s="86"/>
      <c r="BI254" s="86"/>
      <c r="BJ254" s="86"/>
      <c r="BK254" s="86"/>
      <c r="BL254" s="86"/>
      <c r="BM254" s="86"/>
      <c r="BN254" s="86"/>
      <c r="BO254" s="86"/>
      <c r="BP254" s="86"/>
      <c r="BQ254" s="86"/>
      <c r="BR254" s="86"/>
      <c r="BS254" s="86"/>
      <c r="BT254" s="86"/>
      <c r="BU254" s="86"/>
      <c r="BV254" s="86"/>
      <c r="BW254" s="86"/>
      <c r="BX254" s="86"/>
      <c r="BY254" s="86"/>
      <c r="BZ254" s="86"/>
      <c r="CA254" s="86"/>
      <c r="CB254" s="86"/>
      <c r="CC254" s="86"/>
      <c r="CD254" s="86"/>
      <c r="CE254" s="86"/>
      <c r="CF254" s="86"/>
      <c r="CG254" s="86"/>
      <c r="CH254" s="86"/>
      <c r="CI254" s="86"/>
      <c r="CJ254" s="86"/>
      <c r="CK254" s="86"/>
      <c r="CL254" s="86"/>
      <c r="CM254" s="86"/>
      <c r="CN254" s="86"/>
      <c r="CO254" s="86"/>
      <c r="CP254" s="86"/>
      <c r="CQ254" s="86"/>
      <c r="CR254" s="86"/>
      <c r="CS254" s="86"/>
      <c r="CT254" s="86"/>
      <c r="CU254" s="86"/>
      <c r="CV254" s="86"/>
      <c r="CW254" s="86"/>
      <c r="CX254" s="86"/>
      <c r="CY254" s="86"/>
      <c r="CZ254" s="86"/>
      <c r="DA254" s="86"/>
      <c r="DB254" s="86"/>
      <c r="DC254" s="86"/>
      <c r="DD254" s="86"/>
      <c r="DE254" s="86"/>
      <c r="DF254" s="86"/>
      <c r="DG254" s="86"/>
      <c r="DH254" s="86"/>
      <c r="DI254" s="86"/>
      <c r="DJ254" s="86"/>
      <c r="DK254" s="86"/>
      <c r="DL254" s="86"/>
      <c r="DM254" s="86"/>
      <c r="DN254" s="86"/>
      <c r="DO254" s="86"/>
      <c r="DP254" s="86"/>
      <c r="DQ254" s="86"/>
      <c r="DR254" s="86"/>
      <c r="DS254" s="86"/>
      <c r="DT254" s="86"/>
      <c r="DU254" s="86"/>
      <c r="DV254" s="86"/>
      <c r="DW254" s="86"/>
      <c r="DX254" s="86"/>
      <c r="DY254" s="86"/>
      <c r="DZ254" s="86"/>
      <c r="EA254" s="86"/>
      <c r="EB254" s="86"/>
      <c r="EC254" s="86"/>
      <c r="ED254" s="86"/>
      <c r="EE254" s="86"/>
      <c r="EF254" s="86"/>
      <c r="EG254" s="86"/>
      <c r="EH254" s="86"/>
      <c r="EI254" s="86"/>
      <c r="EJ254" s="86"/>
      <c r="EK254" s="86"/>
      <c r="EL254" s="86"/>
      <c r="EM254" s="86"/>
      <c r="EN254" s="86"/>
      <c r="EO254" s="86"/>
      <c r="EP254" s="86"/>
      <c r="EQ254" s="86"/>
      <c r="ER254" s="86"/>
      <c r="ES254" s="86"/>
      <c r="ET254" s="86"/>
      <c r="EU254" s="86"/>
      <c r="EV254" s="86"/>
      <c r="EW254" s="86"/>
      <c r="EX254" s="86"/>
      <c r="EY254" s="86"/>
      <c r="EZ254" s="86"/>
      <c r="FA254" s="86"/>
      <c r="FB254" s="86"/>
      <c r="FC254" s="86"/>
      <c r="FD254" s="86"/>
      <c r="FE254" s="86"/>
      <c r="FF254" s="86"/>
      <c r="FG254" s="86"/>
      <c r="FH254" s="86"/>
      <c r="FI254" s="86"/>
      <c r="FJ254" s="86"/>
      <c r="FK254" s="86"/>
      <c r="FL254" s="86"/>
      <c r="FM254" s="86"/>
      <c r="FN254" s="86"/>
      <c r="FO254" s="86"/>
      <c r="FP254" s="86"/>
      <c r="FQ254" s="86"/>
      <c r="FR254" s="86"/>
      <c r="FS254" s="86"/>
      <c r="FT254" s="86"/>
      <c r="FU254" s="86"/>
      <c r="FV254" s="86"/>
      <c r="FW254" s="86"/>
      <c r="FX254" s="86">
        <v>13</v>
      </c>
      <c r="FY254" s="86">
        <v>0</v>
      </c>
    </row>
    <row r="255" spans="1:181" x14ac:dyDescent="0.25">
      <c r="A255" t="s">
        <v>186</v>
      </c>
      <c r="B255" t="s">
        <v>236</v>
      </c>
      <c r="C255" t="s">
        <v>2</v>
      </c>
      <c r="D255" t="s">
        <v>203</v>
      </c>
      <c r="E255" t="s">
        <v>243</v>
      </c>
      <c r="F255" t="s">
        <v>1</v>
      </c>
      <c r="G255" t="s">
        <v>198</v>
      </c>
      <c r="H255" s="86">
        <v>20635</v>
      </c>
      <c r="I255" s="86">
        <v>34.880619049072266</v>
      </c>
      <c r="J255" s="86">
        <v>32.659584045410156</v>
      </c>
      <c r="K255" s="86">
        <v>31.936466217041016</v>
      </c>
      <c r="L255" s="86">
        <v>31.09809684753418</v>
      </c>
      <c r="M255" s="86">
        <v>31.754951477050781</v>
      </c>
      <c r="N255" s="86">
        <v>34.13336181640625</v>
      </c>
      <c r="O255" s="86">
        <v>38.182586669921875</v>
      </c>
      <c r="P255" s="86">
        <v>40.999828338623047</v>
      </c>
      <c r="Q255" s="86">
        <v>39.710968017578125</v>
      </c>
      <c r="R255" s="86">
        <v>37.773513793945313</v>
      </c>
      <c r="S255" s="86">
        <v>39.669803619384766</v>
      </c>
      <c r="T255" s="86">
        <v>37.669506072998047</v>
      </c>
      <c r="U255" s="86">
        <v>36.781539916992188</v>
      </c>
      <c r="V255" s="86">
        <v>35.702785491943359</v>
      </c>
      <c r="W255" s="86">
        <v>34.945400238037109</v>
      </c>
      <c r="X255" s="86">
        <v>37.373863220214844</v>
      </c>
      <c r="Y255" s="86">
        <v>42.990436553955078</v>
      </c>
      <c r="Z255" s="86">
        <v>46.942226409912109</v>
      </c>
      <c r="AA255" s="86">
        <v>50.492462158203125</v>
      </c>
      <c r="AB255" s="86">
        <v>51.998443603515625</v>
      </c>
      <c r="AC255" s="86">
        <v>53.547500610351563</v>
      </c>
      <c r="AD255" s="86">
        <v>48.413509368896484</v>
      </c>
      <c r="AE255" s="86">
        <v>42.097286224365234</v>
      </c>
      <c r="AF255" s="86">
        <v>37.8829345703125</v>
      </c>
      <c r="AG255" s="86">
        <v>-6.8569703102111816</v>
      </c>
      <c r="AH255" s="86">
        <v>-6.4413471221923828</v>
      </c>
      <c r="AI255" s="86">
        <v>-7.3327240943908691</v>
      </c>
      <c r="AJ255" s="86">
        <v>-6.9972515106201172</v>
      </c>
      <c r="AK255" s="86">
        <v>-6.2820720672607422</v>
      </c>
      <c r="AL255" s="86">
        <v>-6.4526724815368652</v>
      </c>
      <c r="AM255" s="86">
        <v>-6.4410305023193359</v>
      </c>
      <c r="AN255" s="86">
        <v>-8.7181129455566406</v>
      </c>
      <c r="AO255" s="86">
        <v>-8.67779541015625</v>
      </c>
      <c r="AP255" s="86">
        <v>-6.103111743927002</v>
      </c>
      <c r="AQ255" s="86">
        <v>-3.0990805625915527</v>
      </c>
      <c r="AR255" s="86">
        <v>-5.6422734260559082</v>
      </c>
      <c r="AS255" s="86">
        <v>-7.0479030609130859</v>
      </c>
      <c r="AT255" s="86">
        <v>-6.4998903274536133</v>
      </c>
      <c r="AU255" s="86">
        <v>-6.2006645202636719</v>
      </c>
      <c r="AV255" s="86">
        <v>-2.926992654800415</v>
      </c>
      <c r="AW255" s="86">
        <v>1.1445664167404175</v>
      </c>
      <c r="AX255" s="86">
        <v>3.9775729179382324E-2</v>
      </c>
      <c r="AY255" s="86">
        <v>1.3567299842834473</v>
      </c>
      <c r="AZ255" s="86">
        <v>1.4338123798370361</v>
      </c>
      <c r="BA255" s="86">
        <v>4.1734104156494141</v>
      </c>
      <c r="BB255" s="86">
        <v>-3.5982584953308105</v>
      </c>
      <c r="BC255" s="86">
        <v>-6.8448419570922852</v>
      </c>
      <c r="BD255" s="86">
        <v>-6.3627204895019531</v>
      </c>
      <c r="BE255" s="86">
        <v>-4.4018869400024414</v>
      </c>
      <c r="BF255" s="86">
        <v>-4.0422439575195313</v>
      </c>
      <c r="BG255" s="86">
        <v>-4.794734001159668</v>
      </c>
      <c r="BH255" s="86">
        <v>-4.5446591377258301</v>
      </c>
      <c r="BI255" s="86">
        <v>-3.741133451461792</v>
      </c>
      <c r="BJ255" s="86">
        <v>-3.8653192520141602</v>
      </c>
      <c r="BK255" s="86">
        <v>-4.1538138389587402</v>
      </c>
      <c r="BL255" s="86">
        <v>-6.1370019912719727</v>
      </c>
      <c r="BM255" s="86">
        <v>-6.3589210510253906</v>
      </c>
      <c r="BN255" s="86">
        <v>-3.9614319801330566</v>
      </c>
      <c r="BO255" s="86">
        <v>-0.85472667217254639</v>
      </c>
      <c r="BP255" s="86">
        <v>-3.4524638652801514</v>
      </c>
      <c r="BQ255" s="86">
        <v>-4.8072934150695801</v>
      </c>
      <c r="BR255" s="86">
        <v>-4.3725991249084473</v>
      </c>
      <c r="BS255" s="86">
        <v>-4.1992735862731934</v>
      </c>
      <c r="BT255" s="86">
        <v>-1.0269334316253662</v>
      </c>
      <c r="BU255" s="86">
        <v>3.3606734275817871</v>
      </c>
      <c r="BV255" s="86">
        <v>2.3418045043945313</v>
      </c>
      <c r="BW255" s="86">
        <v>3.7960944175720215</v>
      </c>
      <c r="BX255" s="86">
        <v>4.1796541213989258</v>
      </c>
      <c r="BY255" s="86">
        <v>6.8777875900268555</v>
      </c>
      <c r="BZ255" s="86">
        <v>-0.98778665065765381</v>
      </c>
      <c r="CA255" s="86">
        <v>-4.1253185272216797</v>
      </c>
      <c r="CB255" s="86">
        <v>-3.5887424945831299</v>
      </c>
      <c r="CC255" s="86">
        <v>-2.7015039920806885</v>
      </c>
      <c r="CD255" s="86">
        <v>-2.3806321620941162</v>
      </c>
      <c r="CE255" s="86">
        <v>-3.0369298458099365</v>
      </c>
      <c r="CF255" s="86">
        <v>-2.8460013866424561</v>
      </c>
      <c r="CG255" s="86">
        <v>-1.9812871217727661</v>
      </c>
      <c r="CH255" s="86">
        <v>-2.073326587677002</v>
      </c>
      <c r="CI255" s="86">
        <v>-2.5696942806243896</v>
      </c>
      <c r="CJ255" s="86">
        <v>-4.3493328094482422</v>
      </c>
      <c r="CK255" s="86">
        <v>-4.752875804901123</v>
      </c>
      <c r="CL255" s="86">
        <v>-2.4781110286712646</v>
      </c>
      <c r="CM255" s="86">
        <v>0.69970595836639404</v>
      </c>
      <c r="CN255" s="86">
        <v>-1.9358087778091431</v>
      </c>
      <c r="CO255" s="86">
        <v>-3.2554540634155273</v>
      </c>
      <c r="CP255" s="86">
        <v>-2.8992438316345215</v>
      </c>
      <c r="CQ255" s="86">
        <v>-2.8131165504455566</v>
      </c>
      <c r="CR255" s="86">
        <v>0.28904172778129578</v>
      </c>
      <c r="CS255" s="86">
        <v>4.8955426216125488</v>
      </c>
      <c r="CT255" s="86">
        <v>3.9361827373504639</v>
      </c>
      <c r="CU255" s="86">
        <v>5.485590934753418</v>
      </c>
      <c r="CV255" s="86">
        <v>6.081416130065918</v>
      </c>
      <c r="CW255" s="86">
        <v>8.7508306503295898</v>
      </c>
      <c r="CX255" s="86">
        <v>0.82021820545196533</v>
      </c>
      <c r="CY255" s="86">
        <v>-2.2417848110198975</v>
      </c>
      <c r="CZ255" s="86">
        <v>-1.6674939393997192</v>
      </c>
      <c r="DA255" s="86">
        <v>-1.0011208057403564</v>
      </c>
      <c r="DB255" s="86">
        <v>-0.7190205454826355</v>
      </c>
      <c r="DC255" s="86">
        <v>-1.2791255712509155</v>
      </c>
      <c r="DD255" s="86">
        <v>-1.1473435163497925</v>
      </c>
      <c r="DE255" s="86">
        <v>-0.2214408665895462</v>
      </c>
      <c r="DF255" s="86">
        <v>-0.28133383393287659</v>
      </c>
      <c r="DG255" s="86">
        <v>-0.98557484149932861</v>
      </c>
      <c r="DH255" s="86">
        <v>-2.5616633892059326</v>
      </c>
      <c r="DI255" s="86">
        <v>-3.1468303203582764</v>
      </c>
      <c r="DJ255" s="86">
        <v>-0.99479007720947266</v>
      </c>
      <c r="DK255" s="86">
        <v>2.254138708114624</v>
      </c>
      <c r="DL255" s="86">
        <v>-0.41915357112884521</v>
      </c>
      <c r="DM255" s="86">
        <v>-1.7036147117614746</v>
      </c>
      <c r="DN255" s="86">
        <v>-1.4258885383605957</v>
      </c>
      <c r="DO255" s="86">
        <v>-1.4269593954086304</v>
      </c>
      <c r="DP255" s="86">
        <v>1.6050169467926025</v>
      </c>
      <c r="DQ255" s="86">
        <v>6.4304118156433105</v>
      </c>
      <c r="DR255" s="86">
        <v>5.5305609703063965</v>
      </c>
      <c r="DS255" s="86">
        <v>7.1750874519348145</v>
      </c>
      <c r="DT255" s="86">
        <v>7.9831781387329102</v>
      </c>
      <c r="DU255" s="86">
        <v>10.623873710632324</v>
      </c>
      <c r="DV255" s="86">
        <v>2.628223180770874</v>
      </c>
      <c r="DW255" s="86">
        <v>-0.35825112462043762</v>
      </c>
      <c r="DX255" s="86">
        <v>0.25375461578369141</v>
      </c>
      <c r="DY255" s="86">
        <v>1.4539624452590942</v>
      </c>
      <c r="DZ255" s="86">
        <v>1.6800826787948608</v>
      </c>
      <c r="EA255" s="86">
        <v>1.2588645219802856</v>
      </c>
      <c r="EB255" s="86">
        <v>1.3052486181259155</v>
      </c>
      <c r="EC255" s="86">
        <v>2.3194975852966309</v>
      </c>
      <c r="ED255" s="86">
        <v>2.3060190677642822</v>
      </c>
      <c r="EE255" s="86">
        <v>1.3016419410705566</v>
      </c>
      <c r="EF255" s="86">
        <v>1.9447294995188713E-2</v>
      </c>
      <c r="EG255" s="86">
        <v>-0.82795596122741699</v>
      </c>
      <c r="EH255" s="86">
        <v>1.1468898057937622</v>
      </c>
      <c r="EI255" s="86">
        <v>4.4984922409057617</v>
      </c>
      <c r="EJ255" s="86">
        <v>1.770655632019043</v>
      </c>
      <c r="EK255" s="86">
        <v>0.53699487447738647</v>
      </c>
      <c r="EL255" s="86">
        <v>0.70140242576599121</v>
      </c>
      <c r="EM255" s="86">
        <v>0.57443135976791382</v>
      </c>
      <c r="EN255" s="86">
        <v>3.5050761699676514</v>
      </c>
      <c r="EO255" s="86">
        <v>8.6465187072753906</v>
      </c>
      <c r="EP255" s="86">
        <v>7.8325896263122559</v>
      </c>
      <c r="EQ255" s="86">
        <v>9.6144523620605469</v>
      </c>
      <c r="ER255" s="86">
        <v>10.729020118713379</v>
      </c>
      <c r="ES255" s="86">
        <v>13.328250885009766</v>
      </c>
      <c r="ET255" s="86">
        <v>5.2386951446533203</v>
      </c>
      <c r="EU255" s="86">
        <v>2.3612723350524902</v>
      </c>
      <c r="EV255" s="86">
        <v>3.0277323722839355</v>
      </c>
      <c r="EW255" s="86">
        <v>49.754123687744141</v>
      </c>
      <c r="EX255" s="86">
        <v>49.621303558349609</v>
      </c>
      <c r="EY255" s="86">
        <v>49.420948028564453</v>
      </c>
      <c r="EZ255" s="86">
        <v>48.997310638427734</v>
      </c>
      <c r="FA255" s="86">
        <v>48.836009979248047</v>
      </c>
      <c r="FB255" s="86">
        <v>48.758548736572266</v>
      </c>
      <c r="FC255" s="86">
        <v>48.745803833007813</v>
      </c>
      <c r="FD255" s="86">
        <v>49.325489044189453</v>
      </c>
      <c r="FE255" s="86">
        <v>50.12347412109375</v>
      </c>
      <c r="FF255" s="86">
        <v>51.513465881347656</v>
      </c>
      <c r="FG255" s="86">
        <v>52.477352142333984</v>
      </c>
      <c r="FH255" s="86">
        <v>53.320018768310547</v>
      </c>
      <c r="FI255" s="86">
        <v>54.083793640136719</v>
      </c>
      <c r="FJ255" s="86">
        <v>54.422966003417969</v>
      </c>
      <c r="FK255" s="86">
        <v>54.419876098632813</v>
      </c>
      <c r="FL255" s="86">
        <v>53.858974456787109</v>
      </c>
      <c r="FM255" s="86">
        <v>53.183719635009766</v>
      </c>
      <c r="FN255" s="86">
        <v>52.4385986328125</v>
      </c>
      <c r="FO255" s="86">
        <v>51.994770050048828</v>
      </c>
      <c r="FP255" s="86">
        <v>52.029323577880859</v>
      </c>
      <c r="FQ255" s="86">
        <v>51.982692718505859</v>
      </c>
      <c r="FR255" s="86">
        <v>51.46533203125</v>
      </c>
      <c r="FS255" s="86">
        <v>51.414875030517578</v>
      </c>
      <c r="FT255" s="86">
        <v>50.886257171630859</v>
      </c>
      <c r="FU255" s="86">
        <v>1.3713381290435791</v>
      </c>
      <c r="FV255" s="86">
        <v>2.1012821197509766</v>
      </c>
      <c r="FW255" s="86">
        <v>1.4251070022583008</v>
      </c>
      <c r="FX255" s="86">
        <v>558</v>
      </c>
      <c r="FY255" s="86">
        <v>1</v>
      </c>
    </row>
    <row r="256" spans="1:181" x14ac:dyDescent="0.25">
      <c r="A256" t="s">
        <v>186</v>
      </c>
      <c r="B256" t="s">
        <v>236</v>
      </c>
      <c r="C256" t="s">
        <v>2</v>
      </c>
      <c r="D256" t="s">
        <v>203</v>
      </c>
      <c r="E256" t="s">
        <v>243</v>
      </c>
      <c r="F256" t="s">
        <v>1</v>
      </c>
      <c r="G256" t="s">
        <v>200</v>
      </c>
      <c r="H256" s="86">
        <v>4274</v>
      </c>
      <c r="I256" s="86">
        <v>6.2372951507568359</v>
      </c>
      <c r="J256" s="86">
        <v>5.5343008041381836</v>
      </c>
      <c r="K256" s="86">
        <v>5.3064289093017578</v>
      </c>
      <c r="L256" s="86">
        <v>5.0602016448974609</v>
      </c>
      <c r="M256" s="86">
        <v>5.0734882354736328</v>
      </c>
      <c r="N256" s="86">
        <v>5.2292323112487793</v>
      </c>
      <c r="O256" s="86">
        <v>5.734919548034668</v>
      </c>
      <c r="P256" s="86">
        <v>6.5399165153503418</v>
      </c>
      <c r="Q256" s="86">
        <v>6.0629396438598633</v>
      </c>
      <c r="R256" s="86">
        <v>5.9258832931518555</v>
      </c>
      <c r="S256" s="86">
        <v>5.7585206031799316</v>
      </c>
      <c r="T256" s="86">
        <v>6.1220173835754395</v>
      </c>
      <c r="U256" s="86">
        <v>6.5098252296447754</v>
      </c>
      <c r="V256" s="86">
        <v>6.2259879112243652</v>
      </c>
      <c r="W256" s="86">
        <v>5.9735026359558105</v>
      </c>
      <c r="X256" s="86">
        <v>6.198880672454834</v>
      </c>
      <c r="Y256" s="86">
        <v>7.2793455123901367</v>
      </c>
      <c r="Z256" s="86">
        <v>7.8192143440246582</v>
      </c>
      <c r="AA256" s="86">
        <v>7.7664356231689453</v>
      </c>
      <c r="AB256" s="86">
        <v>7.9968852996826172</v>
      </c>
      <c r="AC256" s="86">
        <v>7.5662455558776855</v>
      </c>
      <c r="AD256" s="86">
        <v>7.2729263305664063</v>
      </c>
      <c r="AE256" s="86">
        <v>6.807518482208252</v>
      </c>
      <c r="AF256" s="86">
        <v>6.1202154159545898</v>
      </c>
      <c r="AG256" s="86">
        <v>-0.62462341785430908</v>
      </c>
      <c r="AH256" s="86">
        <v>-0.80432325601577759</v>
      </c>
      <c r="AI256" s="86">
        <v>-0.85230487585067749</v>
      </c>
      <c r="AJ256" s="86">
        <v>-0.98737287521362305</v>
      </c>
      <c r="AK256" s="86">
        <v>-1.1460738182067871</v>
      </c>
      <c r="AL256" s="86">
        <v>-0.93331080675125122</v>
      </c>
      <c r="AM256" s="86">
        <v>-1.1382335424423218</v>
      </c>
      <c r="AN256" s="86">
        <v>-0.92987024784088135</v>
      </c>
      <c r="AO256" s="86">
        <v>-0.93576967716217041</v>
      </c>
      <c r="AP256" s="86">
        <v>-0.79239237308502197</v>
      </c>
      <c r="AQ256" s="86">
        <v>-1.0424456596374512</v>
      </c>
      <c r="AR256" s="86">
        <v>-0.88624399900436401</v>
      </c>
      <c r="AS256" s="86">
        <v>-0.5759817361831665</v>
      </c>
      <c r="AT256" s="86">
        <v>-1.1233038902282715</v>
      </c>
      <c r="AU256" s="86">
        <v>-0.51341038942337036</v>
      </c>
      <c r="AV256" s="86">
        <v>-0.72351062297821045</v>
      </c>
      <c r="AW256" s="86">
        <v>-0.56897562742233276</v>
      </c>
      <c r="AX256" s="86">
        <v>-0.45523670315742493</v>
      </c>
      <c r="AY256" s="86">
        <v>-0.91662442684173584</v>
      </c>
      <c r="AZ256" s="86">
        <v>-0.57916855812072754</v>
      </c>
      <c r="BA256" s="86">
        <v>-1.4125555753707886</v>
      </c>
      <c r="BB256" s="86">
        <v>-1.1752891540527344</v>
      </c>
      <c r="BC256" s="86">
        <v>-1.4185848236083984</v>
      </c>
      <c r="BD256" s="86">
        <v>-1.6221562623977661</v>
      </c>
      <c r="BE256" s="86">
        <v>-0.14928203821182251</v>
      </c>
      <c r="BF256" s="86">
        <v>-0.323626309633255</v>
      </c>
      <c r="BG256" s="86">
        <v>-0.36544793844223022</v>
      </c>
      <c r="BH256" s="86">
        <v>-0.51504355669021606</v>
      </c>
      <c r="BI256" s="86">
        <v>-0.65078455209732056</v>
      </c>
      <c r="BJ256" s="86">
        <v>-0.49895051121711731</v>
      </c>
      <c r="BK256" s="86">
        <v>-0.65654301643371582</v>
      </c>
      <c r="BL256" s="86">
        <v>-0.43557634949684143</v>
      </c>
      <c r="BM256" s="86">
        <v>-0.47016152739524841</v>
      </c>
      <c r="BN256" s="86">
        <v>-0.35231387615203857</v>
      </c>
      <c r="BO256" s="86">
        <v>-0.58055299520492554</v>
      </c>
      <c r="BP256" s="86">
        <v>-0.42457136511802673</v>
      </c>
      <c r="BQ256" s="86">
        <v>-9.4682969152927399E-2</v>
      </c>
      <c r="BR256" s="86">
        <v>-0.63891935348510742</v>
      </c>
      <c r="BS256" s="86">
        <v>-6.8192660808563232E-2</v>
      </c>
      <c r="BT256" s="86">
        <v>-0.25831824541091919</v>
      </c>
      <c r="BU256" s="86">
        <v>-6.190171092748642E-2</v>
      </c>
      <c r="BV256" s="86">
        <v>-3.9975130930542946E-3</v>
      </c>
      <c r="BW256" s="86">
        <v>-0.44176587462425232</v>
      </c>
      <c r="BX256" s="86">
        <v>-4.9041226506233215E-2</v>
      </c>
      <c r="BY256" s="86">
        <v>-0.87280696630477905</v>
      </c>
      <c r="BZ256" s="86">
        <v>-0.64431637525558472</v>
      </c>
      <c r="CA256" s="86">
        <v>-0.89552950859069824</v>
      </c>
      <c r="CB256" s="86">
        <v>-1.0656640529632568</v>
      </c>
      <c r="CC256" s="86">
        <v>0.179937943816185</v>
      </c>
      <c r="CD256" s="86">
        <v>9.3029327690601349E-3</v>
      </c>
      <c r="CE256" s="86">
        <v>-2.8252320364117622E-2</v>
      </c>
      <c r="CF256" s="86">
        <v>-0.18790970742702484</v>
      </c>
      <c r="CG256" s="86">
        <v>-0.3077487051486969</v>
      </c>
      <c r="CH256" s="86">
        <v>-0.19811390340328217</v>
      </c>
      <c r="CI256" s="86">
        <v>-0.32292565703392029</v>
      </c>
      <c r="CJ256" s="86">
        <v>-9.322994202375412E-2</v>
      </c>
      <c r="CK256" s="86">
        <v>-0.14768272638320923</v>
      </c>
      <c r="CL256" s="86">
        <v>-4.7516811639070511E-2</v>
      </c>
      <c r="CM256" s="86">
        <v>-0.26064753532409668</v>
      </c>
      <c r="CN256" s="86">
        <v>-0.10481830686330795</v>
      </c>
      <c r="CO256" s="86">
        <v>0.23866307735443115</v>
      </c>
      <c r="CP256" s="86">
        <v>-0.30343610048294067</v>
      </c>
      <c r="CQ256" s="86">
        <v>0.24016377329826355</v>
      </c>
      <c r="CR256" s="86">
        <v>6.3872590661048889E-2</v>
      </c>
      <c r="CS256" s="86">
        <v>0.28929615020751953</v>
      </c>
      <c r="CT256" s="86">
        <v>0.30852937698364258</v>
      </c>
      <c r="CU256" s="86">
        <v>-0.11288030445575714</v>
      </c>
      <c r="CV256" s="86">
        <v>0.31812337040901184</v>
      </c>
      <c r="CW256" s="86">
        <v>-0.49897876381874084</v>
      </c>
      <c r="CX256" s="86">
        <v>-0.27656620740890503</v>
      </c>
      <c r="CY256" s="86">
        <v>-0.53326296806335449</v>
      </c>
      <c r="CZ256" s="86">
        <v>-0.68023937940597534</v>
      </c>
      <c r="DA256" s="86">
        <v>0.50915795564651489</v>
      </c>
      <c r="DB256" s="86">
        <v>0.34223216772079468</v>
      </c>
      <c r="DC256" s="86">
        <v>0.30894330143928528</v>
      </c>
      <c r="DD256" s="86">
        <v>0.13922412693500519</v>
      </c>
      <c r="DE256" s="86">
        <v>3.5287123173475266E-2</v>
      </c>
      <c r="DF256" s="86">
        <v>0.10272270441055298</v>
      </c>
      <c r="DG256" s="86">
        <v>1.0691727511584759E-2</v>
      </c>
      <c r="DH256" s="86">
        <v>0.24911648035049438</v>
      </c>
      <c r="DI256" s="86">
        <v>0.17479607462882996</v>
      </c>
      <c r="DJ256" s="86">
        <v>0.25728023052215576</v>
      </c>
      <c r="DK256" s="86">
        <v>5.9257924556732178E-2</v>
      </c>
      <c r="DL256" s="86">
        <v>0.21493475139141083</v>
      </c>
      <c r="DM256" s="86">
        <v>0.57200914621353149</v>
      </c>
      <c r="DN256" s="86">
        <v>3.204716369509697E-2</v>
      </c>
      <c r="DO256" s="86">
        <v>0.54852020740509033</v>
      </c>
      <c r="DP256" s="86">
        <v>0.38606342673301697</v>
      </c>
      <c r="DQ256" s="86">
        <v>0.64049398899078369</v>
      </c>
      <c r="DR256" s="86">
        <v>0.62105625867843628</v>
      </c>
      <c r="DS256" s="86">
        <v>0.21600526571273804</v>
      </c>
      <c r="DT256" s="86">
        <v>0.6852879524230957</v>
      </c>
      <c r="DU256" s="86">
        <v>-0.12515053153038025</v>
      </c>
      <c r="DV256" s="86">
        <v>9.1183952987194061E-2</v>
      </c>
      <c r="DW256" s="86">
        <v>-0.17099645733833313</v>
      </c>
      <c r="DX256" s="86">
        <v>-0.29481464624404907</v>
      </c>
      <c r="DY256" s="86">
        <v>0.98449933528900146</v>
      </c>
      <c r="DZ256" s="86">
        <v>0.82292908430099487</v>
      </c>
      <c r="EA256" s="86">
        <v>0.79580026865005493</v>
      </c>
      <c r="EB256" s="86">
        <v>0.61155343055725098</v>
      </c>
      <c r="EC256" s="86">
        <v>0.53057634830474854</v>
      </c>
      <c r="ED256" s="86">
        <v>0.5370829701423645</v>
      </c>
      <c r="EE256" s="86">
        <v>0.49238225817680359</v>
      </c>
      <c r="EF256" s="86">
        <v>0.74341034889221191</v>
      </c>
      <c r="EG256" s="86">
        <v>0.64040422439575195</v>
      </c>
      <c r="EH256" s="86">
        <v>0.69735878705978394</v>
      </c>
      <c r="EI256" s="86">
        <v>0.52115058898925781</v>
      </c>
      <c r="EJ256" s="86">
        <v>0.67660737037658691</v>
      </c>
      <c r="EK256" s="86">
        <v>1.0533078908920288</v>
      </c>
      <c r="EL256" s="86">
        <v>0.51643168926239014</v>
      </c>
      <c r="EM256" s="86">
        <v>0.99373793601989746</v>
      </c>
      <c r="EN256" s="86">
        <v>0.85125583410263062</v>
      </c>
      <c r="EO256" s="86">
        <v>1.1475679874420166</v>
      </c>
      <c r="EP256" s="86">
        <v>1.0722954273223877</v>
      </c>
      <c r="EQ256" s="86">
        <v>0.69086378812789917</v>
      </c>
      <c r="ER256" s="86">
        <v>1.215415358543396</v>
      </c>
      <c r="ES256" s="86">
        <v>0.41459804773330688</v>
      </c>
      <c r="ET256" s="86">
        <v>0.62215679883956909</v>
      </c>
      <c r="EU256" s="86">
        <v>0.35205885767936707</v>
      </c>
      <c r="EV256" s="86">
        <v>0.26167744398117065</v>
      </c>
      <c r="EW256" s="86">
        <v>48.595867156982422</v>
      </c>
      <c r="EX256" s="86">
        <v>48.40814208984375</v>
      </c>
      <c r="EY256" s="86">
        <v>48.108261108398438</v>
      </c>
      <c r="EZ256" s="86">
        <v>47.649452209472656</v>
      </c>
      <c r="FA256" s="86">
        <v>47.330429077148438</v>
      </c>
      <c r="FB256" s="86">
        <v>47.142574310302734</v>
      </c>
      <c r="FC256" s="86">
        <v>47.347526550292969</v>
      </c>
      <c r="FD256" s="86">
        <v>48.441493988037109</v>
      </c>
      <c r="FE256" s="86">
        <v>49.810390472412109</v>
      </c>
      <c r="FF256" s="86">
        <v>51.302299499511719</v>
      </c>
      <c r="FG256" s="86">
        <v>52.677951812744141</v>
      </c>
      <c r="FH256" s="86">
        <v>53.746433258056641</v>
      </c>
      <c r="FI256" s="86">
        <v>54.780261993408203</v>
      </c>
      <c r="FJ256" s="86">
        <v>55.38323974609375</v>
      </c>
      <c r="FK256" s="86">
        <v>55.138328552246094</v>
      </c>
      <c r="FL256" s="86">
        <v>54.700447082519531</v>
      </c>
      <c r="FM256" s="86">
        <v>53.845966339111328</v>
      </c>
      <c r="FN256" s="86">
        <v>53.117938995361328</v>
      </c>
      <c r="FO256" s="86">
        <v>52.672195434570313</v>
      </c>
      <c r="FP256" s="86">
        <v>52.242599487304688</v>
      </c>
      <c r="FQ256" s="86">
        <v>51.881385803222656</v>
      </c>
      <c r="FR256" s="86">
        <v>51.598598480224609</v>
      </c>
      <c r="FS256" s="86">
        <v>51.744106292724609</v>
      </c>
      <c r="FT256" s="86">
        <v>51.509525299072266</v>
      </c>
      <c r="FU256" s="86">
        <v>0.31575024127960205</v>
      </c>
      <c r="FV256" s="86">
        <v>0.36523866653442383</v>
      </c>
      <c r="FW256" s="86">
        <v>0.3369138240814209</v>
      </c>
      <c r="FX256" s="86">
        <v>228</v>
      </c>
      <c r="FY256" s="86">
        <v>1</v>
      </c>
    </row>
    <row r="257" spans="1:181" x14ac:dyDescent="0.25">
      <c r="A257" t="s">
        <v>186</v>
      </c>
      <c r="B257" t="s">
        <v>236</v>
      </c>
      <c r="C257" t="s">
        <v>2</v>
      </c>
      <c r="D257" t="s">
        <v>203</v>
      </c>
      <c r="E257" t="s">
        <v>243</v>
      </c>
      <c r="F257" t="s">
        <v>1</v>
      </c>
      <c r="G257" t="s">
        <v>1</v>
      </c>
      <c r="H257" s="86">
        <v>24909</v>
      </c>
      <c r="I257" s="86">
        <v>41.117912292480469</v>
      </c>
      <c r="J257" s="86">
        <v>38.193885803222656</v>
      </c>
      <c r="K257" s="86">
        <v>37.242897033691406</v>
      </c>
      <c r="L257" s="86">
        <v>36.158298492431641</v>
      </c>
      <c r="M257" s="86">
        <v>36.828441619873047</v>
      </c>
      <c r="N257" s="86">
        <v>39.362594604492188</v>
      </c>
      <c r="O257" s="86">
        <v>43.917507171630859</v>
      </c>
      <c r="P257" s="86">
        <v>47.539741516113281</v>
      </c>
      <c r="Q257" s="86">
        <v>45.773906707763672</v>
      </c>
      <c r="R257" s="86">
        <v>43.699394226074219</v>
      </c>
      <c r="S257" s="86">
        <v>45.428325653076172</v>
      </c>
      <c r="T257" s="86">
        <v>43.791522979736328</v>
      </c>
      <c r="U257" s="86">
        <v>43.291366577148438</v>
      </c>
      <c r="V257" s="86">
        <v>41.92877197265625</v>
      </c>
      <c r="W257" s="86">
        <v>40.918903350830078</v>
      </c>
      <c r="X257" s="86">
        <v>43.572742462158203</v>
      </c>
      <c r="Y257" s="86">
        <v>50.269783020019531</v>
      </c>
      <c r="Z257" s="86">
        <v>54.761440277099609</v>
      </c>
      <c r="AA257" s="86">
        <v>58.258899688720703</v>
      </c>
      <c r="AB257" s="86">
        <v>59.995330810546875</v>
      </c>
      <c r="AC257" s="86">
        <v>61.113746643066406</v>
      </c>
      <c r="AD257" s="86">
        <v>55.686435699462891</v>
      </c>
      <c r="AE257" s="86">
        <v>48.904804229736328</v>
      </c>
      <c r="AF257" s="86">
        <v>44.003147125244141</v>
      </c>
      <c r="AG257" s="86">
        <v>-6.7542033195495605</v>
      </c>
      <c r="AH257" s="86">
        <v>-6.5127534866333008</v>
      </c>
      <c r="AI257" s="86">
        <v>-7.439300537109375</v>
      </c>
      <c r="AJ257" s="86">
        <v>-7.2614421844482422</v>
      </c>
      <c r="AK257" s="86">
        <v>-6.6707634925842285</v>
      </c>
      <c r="AL257" s="86">
        <v>-6.712069034576416</v>
      </c>
      <c r="AM257" s="86">
        <v>-6.8488774299621582</v>
      </c>
      <c r="AN257" s="86">
        <v>-8.8907318115234375</v>
      </c>
      <c r="AO257" s="86">
        <v>-8.9038171768188477</v>
      </c>
      <c r="AP257" s="86">
        <v>-6.2263669967651367</v>
      </c>
      <c r="AQ257" s="86">
        <v>-3.4393417835235596</v>
      </c>
      <c r="AR257" s="86">
        <v>-5.8285689353942871</v>
      </c>
      <c r="AS257" s="86">
        <v>-6.8957490921020508</v>
      </c>
      <c r="AT257" s="86">
        <v>-6.8954887390136719</v>
      </c>
      <c r="AU257" s="86">
        <v>-6.0433063507080078</v>
      </c>
      <c r="AV257" s="86">
        <v>-2.9581050872802734</v>
      </c>
      <c r="AW257" s="86">
        <v>1.336923360824585</v>
      </c>
      <c r="AX257" s="86">
        <v>0.27415493130683899</v>
      </c>
      <c r="AY257" s="86">
        <v>1.1663467884063721</v>
      </c>
      <c r="AZ257" s="86">
        <v>1.6661101579666138</v>
      </c>
      <c r="BA257" s="86">
        <v>3.5841546058654785</v>
      </c>
      <c r="BB257" s="86">
        <v>-3.965299129486084</v>
      </c>
      <c r="BC257" s="86">
        <v>-7.462470531463623</v>
      </c>
      <c r="BD257" s="86">
        <v>-7.136507511138916</v>
      </c>
      <c r="BE257" s="86">
        <v>-4.2535266876220703</v>
      </c>
      <c r="BF257" s="86">
        <v>-4.0659666061401367</v>
      </c>
      <c r="BG257" s="86">
        <v>-4.8550362586975098</v>
      </c>
      <c r="BH257" s="86">
        <v>-4.7637825012207031</v>
      </c>
      <c r="BI257" s="86">
        <v>-4.082003116607666</v>
      </c>
      <c r="BJ257" s="86">
        <v>-4.0885095596313477</v>
      </c>
      <c r="BK257" s="86">
        <v>-4.5114884376525879</v>
      </c>
      <c r="BL257" s="86">
        <v>-6.2627172470092773</v>
      </c>
      <c r="BM257" s="86">
        <v>-6.5386590957641602</v>
      </c>
      <c r="BN257" s="86">
        <v>-4.039940357208252</v>
      </c>
      <c r="BO257" s="86">
        <v>-1.1479514837265015</v>
      </c>
      <c r="BP257" s="86">
        <v>-3.5906221866607666</v>
      </c>
      <c r="BQ257" s="86">
        <v>-4.6040291786193848</v>
      </c>
      <c r="BR257" s="86">
        <v>-4.713747501373291</v>
      </c>
      <c r="BS257" s="86">
        <v>-3.9929933547973633</v>
      </c>
      <c r="BT257" s="86">
        <v>-1.0019279718399048</v>
      </c>
      <c r="BU257" s="86">
        <v>3.6103029251098633</v>
      </c>
      <c r="BV257" s="86">
        <v>2.6199924945831299</v>
      </c>
      <c r="BW257" s="86">
        <v>3.6515007019042969</v>
      </c>
      <c r="BX257" s="86">
        <v>4.4626584053039551</v>
      </c>
      <c r="BY257" s="86">
        <v>6.3418679237365723</v>
      </c>
      <c r="BZ257" s="86">
        <v>-1.3013741970062256</v>
      </c>
      <c r="CA257" s="86">
        <v>-4.6931033134460449</v>
      </c>
      <c r="CB257" s="86">
        <v>-4.3072609901428223</v>
      </c>
      <c r="CC257" s="86">
        <v>-2.5215659141540527</v>
      </c>
      <c r="CD257" s="86">
        <v>-2.3713293075561523</v>
      </c>
      <c r="CE257" s="86">
        <v>-3.0651822090148926</v>
      </c>
      <c r="CF257" s="86">
        <v>-3.0339112281799316</v>
      </c>
      <c r="CG257" s="86">
        <v>-2.2890357971191406</v>
      </c>
      <c r="CH257" s="86">
        <v>-2.2714405059814453</v>
      </c>
      <c r="CI257" s="86">
        <v>-2.8926200866699219</v>
      </c>
      <c r="CJ257" s="86">
        <v>-4.4425625801086426</v>
      </c>
      <c r="CK257" s="86">
        <v>-4.9005584716796875</v>
      </c>
      <c r="CL257" s="86">
        <v>-2.5256278514862061</v>
      </c>
      <c r="CM257" s="86">
        <v>0.43905842304229736</v>
      </c>
      <c r="CN257" s="86">
        <v>-2.0406270027160645</v>
      </c>
      <c r="CO257" s="86">
        <v>-3.0167911052703857</v>
      </c>
      <c r="CP257" s="86">
        <v>-3.2026798725128174</v>
      </c>
      <c r="CQ257" s="86">
        <v>-2.5729527473449707</v>
      </c>
      <c r="CR257" s="86">
        <v>0.35291430354118347</v>
      </c>
      <c r="CS257" s="86">
        <v>5.1848387718200684</v>
      </c>
      <c r="CT257" s="86">
        <v>4.2447123527526855</v>
      </c>
      <c r="CU257" s="86">
        <v>5.3727107048034668</v>
      </c>
      <c r="CV257" s="86">
        <v>6.3995394706726074</v>
      </c>
      <c r="CW257" s="86">
        <v>8.2518520355224609</v>
      </c>
      <c r="CX257" s="86">
        <v>0.5436519980430603</v>
      </c>
      <c r="CY257" s="86">
        <v>-2.775047779083252</v>
      </c>
      <c r="CZ257" s="86">
        <v>-2.3477332592010498</v>
      </c>
      <c r="DA257" s="86">
        <v>-0.78960496187210083</v>
      </c>
      <c r="DB257" s="86">
        <v>-0.67669218778610229</v>
      </c>
      <c r="DC257" s="86">
        <v>-1.2753283977508545</v>
      </c>
      <c r="DD257" s="86">
        <v>-1.3040398359298706</v>
      </c>
      <c r="DE257" s="86">
        <v>-0.49606829881668091</v>
      </c>
      <c r="DF257" s="86">
        <v>-0.45437124371528625</v>
      </c>
      <c r="DG257" s="86">
        <v>-1.2737517356872559</v>
      </c>
      <c r="DH257" s="86">
        <v>-2.6224079132080078</v>
      </c>
      <c r="DI257" s="86">
        <v>-3.2624576091766357</v>
      </c>
      <c r="DJ257" s="86">
        <v>-1.0113153457641602</v>
      </c>
      <c r="DK257" s="86">
        <v>2.0260682106018066</v>
      </c>
      <c r="DL257" s="86">
        <v>-0.49063184857368469</v>
      </c>
      <c r="DM257" s="86">
        <v>-1.4295529127120972</v>
      </c>
      <c r="DN257" s="86">
        <v>-1.6916124820709229</v>
      </c>
      <c r="DO257" s="86">
        <v>-1.1529121398925781</v>
      </c>
      <c r="DP257" s="86">
        <v>1.7077566385269165</v>
      </c>
      <c r="DQ257" s="86">
        <v>6.7593746185302734</v>
      </c>
      <c r="DR257" s="86">
        <v>5.8694324493408203</v>
      </c>
      <c r="DS257" s="86">
        <v>7.0939207077026367</v>
      </c>
      <c r="DT257" s="86">
        <v>8.3364200592041016</v>
      </c>
      <c r="DU257" s="86">
        <v>10.161835670471191</v>
      </c>
      <c r="DV257" s="86">
        <v>2.3886783123016357</v>
      </c>
      <c r="DW257" s="86">
        <v>-0.85699248313903809</v>
      </c>
      <c r="DX257" s="86">
        <v>-0.38820570707321167</v>
      </c>
      <c r="DY257" s="86">
        <v>1.7110716104507446</v>
      </c>
      <c r="DZ257" s="86">
        <v>1.7700947523117065</v>
      </c>
      <c r="EA257" s="86">
        <v>1.3089362382888794</v>
      </c>
      <c r="EB257" s="86">
        <v>1.1936197280883789</v>
      </c>
      <c r="EC257" s="86">
        <v>2.0926918983459473</v>
      </c>
      <c r="ED257" s="86">
        <v>2.1691882610321045</v>
      </c>
      <c r="EE257" s="86">
        <v>1.0636371374130249</v>
      </c>
      <c r="EF257" s="86">
        <v>5.6063202209770679E-3</v>
      </c>
      <c r="EG257" s="86">
        <v>-0.89730018377304077</v>
      </c>
      <c r="EH257" s="86">
        <v>1.1751114130020142</v>
      </c>
      <c r="EI257" s="86">
        <v>4.3174586296081543</v>
      </c>
      <c r="EJ257" s="86">
        <v>1.7473150491714478</v>
      </c>
      <c r="EK257" s="86">
        <v>0.8621668815612793</v>
      </c>
      <c r="EL257" s="86">
        <v>0.49012890458106995</v>
      </c>
      <c r="EM257" s="86">
        <v>0.89740097522735596</v>
      </c>
      <c r="EN257" s="86">
        <v>3.6639337539672852</v>
      </c>
      <c r="EO257" s="86">
        <v>9.0327539443969727</v>
      </c>
      <c r="EP257" s="86">
        <v>8.2152700424194336</v>
      </c>
      <c r="EQ257" s="86">
        <v>9.5790748596191406</v>
      </c>
      <c r="ER257" s="86">
        <v>11.132968902587891</v>
      </c>
      <c r="ES257" s="86">
        <v>12.919548988342285</v>
      </c>
      <c r="ET257" s="86">
        <v>5.0526032447814941</v>
      </c>
      <c r="EU257" s="86">
        <v>1.91237473487854</v>
      </c>
      <c r="EV257" s="86">
        <v>2.4410409927368164</v>
      </c>
      <c r="EW257" s="86">
        <v>49.593353271484375</v>
      </c>
      <c r="EX257" s="86">
        <v>49.456069946289063</v>
      </c>
      <c r="EY257" s="86">
        <v>49.247215270996094</v>
      </c>
      <c r="EZ257" s="86">
        <v>48.816822052001953</v>
      </c>
      <c r="FA257" s="86">
        <v>48.628890991210938</v>
      </c>
      <c r="FB257" s="86">
        <v>48.547893524169922</v>
      </c>
      <c r="FC257" s="86">
        <v>48.564846038818359</v>
      </c>
      <c r="FD257" s="86">
        <v>49.212688446044922</v>
      </c>
      <c r="FE257" s="86">
        <v>50.085105895996094</v>
      </c>
      <c r="FF257" s="86">
        <v>51.486175537109375</v>
      </c>
      <c r="FG257" s="86">
        <v>52.504192352294922</v>
      </c>
      <c r="FH257" s="86">
        <v>53.377952575683594</v>
      </c>
      <c r="FI257" s="86">
        <v>54.178112030029297</v>
      </c>
      <c r="FJ257" s="86">
        <v>54.561893463134766</v>
      </c>
      <c r="FK257" s="86">
        <v>54.51458740234375</v>
      </c>
      <c r="FL257" s="86">
        <v>53.978420257568359</v>
      </c>
      <c r="FM257" s="86">
        <v>53.286396026611328</v>
      </c>
      <c r="FN257" s="86">
        <v>52.539600372314453</v>
      </c>
      <c r="FO257" s="86">
        <v>52.095695495605469</v>
      </c>
      <c r="FP257" s="86">
        <v>52.059879302978516</v>
      </c>
      <c r="FQ257" s="86">
        <v>51.967235565185547</v>
      </c>
      <c r="FR257" s="86">
        <v>51.483573913574219</v>
      </c>
      <c r="FS257" s="86">
        <v>51.461639404296875</v>
      </c>
      <c r="FT257" s="86">
        <v>50.977699279785156</v>
      </c>
      <c r="FU257" s="86">
        <v>1.407219409942627</v>
      </c>
      <c r="FV257" s="86">
        <v>2.1327881813049316</v>
      </c>
      <c r="FW257" s="86">
        <v>1.4643909931182861</v>
      </c>
      <c r="FX257" s="86">
        <v>786</v>
      </c>
      <c r="FY257" s="86">
        <v>1</v>
      </c>
    </row>
    <row r="258" spans="1:181" x14ac:dyDescent="0.25">
      <c r="A258" t="s">
        <v>186</v>
      </c>
      <c r="B258" t="s">
        <v>236</v>
      </c>
      <c r="C258" t="s">
        <v>2</v>
      </c>
      <c r="D258" t="s">
        <v>203</v>
      </c>
      <c r="E258" t="s">
        <v>243</v>
      </c>
      <c r="F258" t="s">
        <v>178</v>
      </c>
      <c r="G258" t="s">
        <v>1</v>
      </c>
      <c r="H258" s="86">
        <v>13668</v>
      </c>
      <c r="I258" s="86">
        <v>19.682783126831055</v>
      </c>
      <c r="J258" s="86">
        <v>17.840936660766602</v>
      </c>
      <c r="K258" s="86">
        <v>16.393373489379883</v>
      </c>
      <c r="L258" s="86">
        <v>16.248945236206055</v>
      </c>
      <c r="M258" s="86">
        <v>16.097835540771484</v>
      </c>
      <c r="N258" s="86">
        <v>17.321521759033203</v>
      </c>
      <c r="O258" s="86">
        <v>19.704166412353516</v>
      </c>
      <c r="P258" s="86">
        <v>21.855222702026367</v>
      </c>
      <c r="Q258" s="86">
        <v>21.342416763305664</v>
      </c>
      <c r="R258" s="86">
        <v>21.766494750976563</v>
      </c>
      <c r="S258" s="86">
        <v>22.768110275268555</v>
      </c>
      <c r="T258" s="86">
        <v>22.01087760925293</v>
      </c>
      <c r="U258" s="86">
        <v>21.746685028076172</v>
      </c>
      <c r="V258" s="86">
        <v>21.22406005859375</v>
      </c>
      <c r="W258" s="86">
        <v>20.164871215820313</v>
      </c>
      <c r="X258" s="86">
        <v>21.104213714599609</v>
      </c>
      <c r="Y258" s="86">
        <v>23.583137512207031</v>
      </c>
      <c r="Z258" s="86">
        <v>26.93952751159668</v>
      </c>
      <c r="AA258" s="86">
        <v>29.626220703125</v>
      </c>
      <c r="AB258" s="86">
        <v>29.568302154541016</v>
      </c>
      <c r="AC258" s="86">
        <v>30.519893646240234</v>
      </c>
      <c r="AD258" s="86">
        <v>28.512420654296875</v>
      </c>
      <c r="AE258" s="86">
        <v>24.66627311706543</v>
      </c>
      <c r="AF258" s="86">
        <v>20.964258193969727</v>
      </c>
      <c r="AG258" s="86">
        <v>-3.704495906829834</v>
      </c>
      <c r="AH258" s="86">
        <v>-3.6960585117340088</v>
      </c>
      <c r="AI258" s="86">
        <v>-4.3712482452392578</v>
      </c>
      <c r="AJ258" s="86">
        <v>-3.9546167850494385</v>
      </c>
      <c r="AK258" s="86">
        <v>-3.4219954013824463</v>
      </c>
      <c r="AL258" s="86">
        <v>-3.211259126663208</v>
      </c>
      <c r="AM258" s="86">
        <v>-3.6300876140594482</v>
      </c>
      <c r="AN258" s="86">
        <v>-5.1595611572265625</v>
      </c>
      <c r="AO258" s="86">
        <v>-5.1274814605712891</v>
      </c>
      <c r="AP258" s="86">
        <v>-3.5605647563934326</v>
      </c>
      <c r="AQ258" s="86">
        <v>-2.5137064456939697</v>
      </c>
      <c r="AR258" s="86">
        <v>-3.287794828414917</v>
      </c>
      <c r="AS258" s="86">
        <v>-2.9077215194702148</v>
      </c>
      <c r="AT258" s="86">
        <v>-2.8801043033599854</v>
      </c>
      <c r="AU258" s="86">
        <v>-3.6443252563476563</v>
      </c>
      <c r="AV258" s="86">
        <v>-2.7431111335754395</v>
      </c>
      <c r="AW258" s="86">
        <v>-2.3626358509063721</v>
      </c>
      <c r="AX258" s="86">
        <v>-2.4977502822875977</v>
      </c>
      <c r="AY258" s="86">
        <v>-0.37724930047988892</v>
      </c>
      <c r="AZ258" s="86">
        <v>-1.4170736074447632</v>
      </c>
      <c r="BA258" s="86">
        <v>-0.19210866093635559</v>
      </c>
      <c r="BB258" s="86">
        <v>-1.2410304546356201</v>
      </c>
      <c r="BC258" s="86">
        <v>-4.1297173500061035</v>
      </c>
      <c r="BD258" s="86">
        <v>-4.6658191680908203</v>
      </c>
      <c r="BE258" s="86">
        <v>-2.6363272666931152</v>
      </c>
      <c r="BF258" s="86">
        <v>-2.6168854236602783</v>
      </c>
      <c r="BG258" s="86">
        <v>-3.256453275680542</v>
      </c>
      <c r="BH258" s="86">
        <v>-2.9533460140228271</v>
      </c>
      <c r="BI258" s="86">
        <v>-2.4024789333343506</v>
      </c>
      <c r="BJ258" s="86">
        <v>-2.1814811229705811</v>
      </c>
      <c r="BK258" s="86">
        <v>-2.6267457008361816</v>
      </c>
      <c r="BL258" s="86">
        <v>-4.1191563606262207</v>
      </c>
      <c r="BM258" s="86">
        <v>-4.0320076942443848</v>
      </c>
      <c r="BN258" s="86">
        <v>-2.4974915981292725</v>
      </c>
      <c r="BO258" s="86">
        <v>-1.3858033418655396</v>
      </c>
      <c r="BP258" s="86">
        <v>-2.2232825756072998</v>
      </c>
      <c r="BQ258" s="86">
        <v>-1.8816878795623779</v>
      </c>
      <c r="BR258" s="86">
        <v>-1.8239235877990723</v>
      </c>
      <c r="BS258" s="86">
        <v>-2.6542911529541016</v>
      </c>
      <c r="BT258" s="86">
        <v>-1.7696632146835327</v>
      </c>
      <c r="BU258" s="86">
        <v>-1.2229160070419312</v>
      </c>
      <c r="BV258" s="86">
        <v>-1.1675416231155396</v>
      </c>
      <c r="BW258" s="86">
        <v>0.77013784646987915</v>
      </c>
      <c r="BX258" s="86">
        <v>-0.21174164116382599</v>
      </c>
      <c r="BY258" s="86">
        <v>0.98787683248519897</v>
      </c>
      <c r="BZ258" s="86">
        <v>-8.737676590681076E-2</v>
      </c>
      <c r="CA258" s="86">
        <v>-2.8420214653015137</v>
      </c>
      <c r="CB258" s="86">
        <v>-3.5158450603485107</v>
      </c>
      <c r="CC258" s="86">
        <v>-1.8965170383453369</v>
      </c>
      <c r="CD258" s="86">
        <v>-1.8694535493850708</v>
      </c>
      <c r="CE258" s="86">
        <v>-2.4843494892120361</v>
      </c>
      <c r="CF258" s="86">
        <v>-2.259868860244751</v>
      </c>
      <c r="CG258" s="86">
        <v>-1.6963651180267334</v>
      </c>
      <c r="CH258" s="86">
        <v>-1.4682600498199463</v>
      </c>
      <c r="CI258" s="86">
        <v>-1.9318342208862305</v>
      </c>
      <c r="CJ258" s="86">
        <v>-3.3985750675201416</v>
      </c>
      <c r="CK258" s="86">
        <v>-3.2732861042022705</v>
      </c>
      <c r="CL258" s="86">
        <v>-1.7612103223800659</v>
      </c>
      <c r="CM258" s="86">
        <v>-0.60462111234664917</v>
      </c>
      <c r="CN258" s="86">
        <v>-1.4860044717788696</v>
      </c>
      <c r="CO258" s="86">
        <v>-1.1710599660873413</v>
      </c>
      <c r="CP258" s="86">
        <v>-1.0924159288406372</v>
      </c>
      <c r="CQ258" s="86">
        <v>-1.9685964584350586</v>
      </c>
      <c r="CR258" s="86">
        <v>-1.0954562425613403</v>
      </c>
      <c r="CS258" s="86">
        <v>-0.43354937434196472</v>
      </c>
      <c r="CT258" s="86">
        <v>-0.2462431937456131</v>
      </c>
      <c r="CU258" s="86">
        <v>1.5648146867752075</v>
      </c>
      <c r="CV258" s="86">
        <v>0.62306761741638184</v>
      </c>
      <c r="CW258" s="86">
        <v>1.805131196975708</v>
      </c>
      <c r="CX258" s="86">
        <v>0.71164023876190186</v>
      </c>
      <c r="CY258" s="86">
        <v>-1.9501670598983765</v>
      </c>
      <c r="CZ258" s="86">
        <v>-2.7193765640258789</v>
      </c>
      <c r="DA258" s="86">
        <v>-1.156706690788269</v>
      </c>
      <c r="DB258" s="86">
        <v>-1.1220215559005737</v>
      </c>
      <c r="DC258" s="86">
        <v>-1.7122458219528198</v>
      </c>
      <c r="DD258" s="86">
        <v>-1.5663918256759644</v>
      </c>
      <c r="DE258" s="86">
        <v>-0.99025118350982666</v>
      </c>
      <c r="DF258" s="86">
        <v>-0.75503897666931152</v>
      </c>
      <c r="DG258" s="86">
        <v>-1.2369227409362793</v>
      </c>
      <c r="DH258" s="86">
        <v>-2.6779937744140625</v>
      </c>
      <c r="DI258" s="86">
        <v>-2.5145642757415771</v>
      </c>
      <c r="DJ258" s="86">
        <v>-1.0249290466308594</v>
      </c>
      <c r="DK258" s="86">
        <v>0.17656110227108002</v>
      </c>
      <c r="DL258" s="86">
        <v>-0.748726487159729</v>
      </c>
      <c r="DM258" s="86">
        <v>-0.46043211221694946</v>
      </c>
      <c r="DN258" s="86">
        <v>-0.36090829968452454</v>
      </c>
      <c r="DO258" s="86">
        <v>-1.2829017639160156</v>
      </c>
      <c r="DP258" s="86">
        <v>-0.42124924063682556</v>
      </c>
      <c r="DQ258" s="86">
        <v>0.35581719875335693</v>
      </c>
      <c r="DR258" s="86">
        <v>0.67505526542663574</v>
      </c>
      <c r="DS258" s="86">
        <v>2.3594915866851807</v>
      </c>
      <c r="DT258" s="86">
        <v>1.4578769207000732</v>
      </c>
      <c r="DU258" s="86">
        <v>2.6223855018615723</v>
      </c>
      <c r="DV258" s="86">
        <v>1.5106571912765503</v>
      </c>
      <c r="DW258" s="86">
        <v>-1.0583127737045288</v>
      </c>
      <c r="DX258" s="86">
        <v>-1.9229079484939575</v>
      </c>
      <c r="DY258" s="86">
        <v>-8.8538132607936859E-2</v>
      </c>
      <c r="DZ258" s="86">
        <v>-4.2848575860261917E-2</v>
      </c>
      <c r="EA258" s="86">
        <v>-0.59745067358016968</v>
      </c>
      <c r="EB258" s="86">
        <v>-0.56512099504470825</v>
      </c>
      <c r="EC258" s="86">
        <v>2.9265187680721283E-2</v>
      </c>
      <c r="ED258" s="86">
        <v>0.27473902702331543</v>
      </c>
      <c r="EE258" s="86">
        <v>-0.23358078300952911</v>
      </c>
      <c r="EF258" s="86">
        <v>-1.6375888586044312</v>
      </c>
      <c r="EG258" s="86">
        <v>-1.4190906286239624</v>
      </c>
      <c r="EH258" s="86">
        <v>3.8144171237945557E-2</v>
      </c>
      <c r="EI258" s="86">
        <v>1.3044642210006714</v>
      </c>
      <c r="EJ258" s="86">
        <v>0.31578588485717773</v>
      </c>
      <c r="EK258" s="86">
        <v>0.565601646900177</v>
      </c>
      <c r="EL258" s="86">
        <v>0.69527256488800049</v>
      </c>
      <c r="EM258" s="86">
        <v>-0.29286763072013855</v>
      </c>
      <c r="EN258" s="86">
        <v>0.55219858884811401</v>
      </c>
      <c r="EO258" s="86">
        <v>1.4955371618270874</v>
      </c>
      <c r="EP258" s="86">
        <v>2.0052640438079834</v>
      </c>
      <c r="EQ258" s="86">
        <v>3.5068786144256592</v>
      </c>
      <c r="ER258" s="86">
        <v>2.6632087230682373</v>
      </c>
      <c r="ES258" s="86">
        <v>3.8023710250854492</v>
      </c>
      <c r="ET258" s="86">
        <v>2.6643109321594238</v>
      </c>
      <c r="EU258" s="86">
        <v>0.22938324511051178</v>
      </c>
      <c r="EV258" s="86">
        <v>-0.77293384075164795</v>
      </c>
      <c r="EW258" s="86">
        <v>51.201084136962891</v>
      </c>
      <c r="EX258" s="86">
        <v>50.685283660888672</v>
      </c>
      <c r="EY258" s="86">
        <v>50.559703826904297</v>
      </c>
      <c r="EZ258" s="86">
        <v>50.210765838623047</v>
      </c>
      <c r="FA258" s="86">
        <v>50.164783477783203</v>
      </c>
      <c r="FB258" s="86">
        <v>49.994819641113281</v>
      </c>
      <c r="FC258" s="86">
        <v>49.93402099609375</v>
      </c>
      <c r="FD258" s="86">
        <v>49.954799652099609</v>
      </c>
      <c r="FE258" s="86">
        <v>50.398490905761719</v>
      </c>
      <c r="FF258" s="86">
        <v>51.770893096923828</v>
      </c>
      <c r="FG258" s="86">
        <v>52.455108642578125</v>
      </c>
      <c r="FH258" s="86">
        <v>52.876541137695313</v>
      </c>
      <c r="FI258" s="86">
        <v>53.379432678222656</v>
      </c>
      <c r="FJ258" s="86">
        <v>53.80828857421875</v>
      </c>
      <c r="FK258" s="86">
        <v>53.732143402099609</v>
      </c>
      <c r="FL258" s="86">
        <v>53.297332763671875</v>
      </c>
      <c r="FM258" s="86">
        <v>53.107913970947266</v>
      </c>
      <c r="FN258" s="86">
        <v>52.457847595214844</v>
      </c>
      <c r="FO258" s="86">
        <v>52.403858184814453</v>
      </c>
      <c r="FP258" s="86">
        <v>52.389080047607422</v>
      </c>
      <c r="FQ258" s="86">
        <v>52.55224609375</v>
      </c>
      <c r="FR258" s="86">
        <v>52.362709045410156</v>
      </c>
      <c r="FS258" s="86">
        <v>52.2149658203125</v>
      </c>
      <c r="FT258" s="86">
        <v>50.863258361816406</v>
      </c>
      <c r="FU258" s="86">
        <v>0.67304414510726929</v>
      </c>
      <c r="FV258" s="86">
        <v>1.0277367830276489</v>
      </c>
      <c r="FW258" s="86">
        <v>0.68004882335662842</v>
      </c>
      <c r="FX258" s="86">
        <v>501</v>
      </c>
      <c r="FY258" s="86">
        <v>1</v>
      </c>
    </row>
    <row r="259" spans="1:181" x14ac:dyDescent="0.25">
      <c r="A259" t="s">
        <v>186</v>
      </c>
      <c r="B259" t="s">
        <v>236</v>
      </c>
      <c r="C259" t="s">
        <v>2</v>
      </c>
      <c r="D259" t="s">
        <v>203</v>
      </c>
      <c r="E259" t="s">
        <v>243</v>
      </c>
      <c r="F259" t="s">
        <v>179</v>
      </c>
      <c r="G259" t="s">
        <v>1</v>
      </c>
      <c r="H259" s="86">
        <v>1649</v>
      </c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  <c r="AK259" s="86"/>
      <c r="AL259" s="86"/>
      <c r="AM259" s="86"/>
      <c r="AN259" s="86"/>
      <c r="AO259" s="86"/>
      <c r="AP259" s="86"/>
      <c r="AQ259" s="86"/>
      <c r="AR259" s="86"/>
      <c r="AS259" s="86"/>
      <c r="AT259" s="86"/>
      <c r="AU259" s="86"/>
      <c r="AV259" s="86"/>
      <c r="AW259" s="86"/>
      <c r="AX259" s="86"/>
      <c r="AY259" s="86"/>
      <c r="AZ259" s="86"/>
      <c r="BA259" s="86"/>
      <c r="BB259" s="86"/>
      <c r="BC259" s="86"/>
      <c r="BD259" s="86"/>
      <c r="BE259" s="86"/>
      <c r="BF259" s="86"/>
      <c r="BG259" s="86"/>
      <c r="BH259" s="86"/>
      <c r="BI259" s="86"/>
      <c r="BJ259" s="86"/>
      <c r="BK259" s="86"/>
      <c r="BL259" s="86"/>
      <c r="BM259" s="86"/>
      <c r="BN259" s="86"/>
      <c r="BO259" s="86"/>
      <c r="BP259" s="86"/>
      <c r="BQ259" s="86"/>
      <c r="BR259" s="86"/>
      <c r="BS259" s="86"/>
      <c r="BT259" s="86"/>
      <c r="BU259" s="86"/>
      <c r="BV259" s="86"/>
      <c r="BW259" s="86"/>
      <c r="BX259" s="86"/>
      <c r="BY259" s="86"/>
      <c r="BZ259" s="86"/>
      <c r="CA259" s="86"/>
      <c r="CB259" s="86"/>
      <c r="CC259" s="86"/>
      <c r="CD259" s="86"/>
      <c r="CE259" s="86"/>
      <c r="CF259" s="86"/>
      <c r="CG259" s="86"/>
      <c r="CH259" s="86"/>
      <c r="CI259" s="86"/>
      <c r="CJ259" s="86"/>
      <c r="CK259" s="86"/>
      <c r="CL259" s="86"/>
      <c r="CM259" s="86"/>
      <c r="CN259" s="86"/>
      <c r="CO259" s="86"/>
      <c r="CP259" s="86"/>
      <c r="CQ259" s="86"/>
      <c r="CR259" s="86"/>
      <c r="CS259" s="86"/>
      <c r="CT259" s="86"/>
      <c r="CU259" s="86"/>
      <c r="CV259" s="86"/>
      <c r="CW259" s="86"/>
      <c r="CX259" s="86"/>
      <c r="CY259" s="86"/>
      <c r="CZ259" s="86"/>
      <c r="DA259" s="86"/>
      <c r="DB259" s="86"/>
      <c r="DC259" s="86"/>
      <c r="DD259" s="86"/>
      <c r="DE259" s="86"/>
      <c r="DF259" s="86"/>
      <c r="DG259" s="86"/>
      <c r="DH259" s="86"/>
      <c r="DI259" s="86"/>
      <c r="DJ259" s="86"/>
      <c r="DK259" s="86"/>
      <c r="DL259" s="86"/>
      <c r="DM259" s="86"/>
      <c r="DN259" s="86"/>
      <c r="DO259" s="86"/>
      <c r="DP259" s="86"/>
      <c r="DQ259" s="86"/>
      <c r="DR259" s="86"/>
      <c r="DS259" s="86"/>
      <c r="DT259" s="86"/>
      <c r="DU259" s="86"/>
      <c r="DV259" s="86"/>
      <c r="DW259" s="86"/>
      <c r="DX259" s="86"/>
      <c r="DY259" s="86"/>
      <c r="DZ259" s="86"/>
      <c r="EA259" s="86"/>
      <c r="EB259" s="86"/>
      <c r="EC259" s="86"/>
      <c r="ED259" s="86"/>
      <c r="EE259" s="86"/>
      <c r="EF259" s="86"/>
      <c r="EG259" s="86"/>
      <c r="EH259" s="86"/>
      <c r="EI259" s="86"/>
      <c r="EJ259" s="86"/>
      <c r="EK259" s="86"/>
      <c r="EL259" s="86"/>
      <c r="EM259" s="86"/>
      <c r="EN259" s="86"/>
      <c r="EO259" s="86"/>
      <c r="EP259" s="86"/>
      <c r="EQ259" s="86"/>
      <c r="ER259" s="86"/>
      <c r="ES259" s="86"/>
      <c r="ET259" s="86"/>
      <c r="EU259" s="86"/>
      <c r="EV259" s="86"/>
      <c r="EW259" s="86"/>
      <c r="EX259" s="86"/>
      <c r="EY259" s="86"/>
      <c r="EZ259" s="86"/>
      <c r="FA259" s="86"/>
      <c r="FB259" s="86"/>
      <c r="FC259" s="86"/>
      <c r="FD259" s="86"/>
      <c r="FE259" s="86"/>
      <c r="FF259" s="86"/>
      <c r="FG259" s="86"/>
      <c r="FH259" s="86"/>
      <c r="FI259" s="86"/>
      <c r="FJ259" s="86"/>
      <c r="FK259" s="86"/>
      <c r="FL259" s="86"/>
      <c r="FM259" s="86"/>
      <c r="FN259" s="86"/>
      <c r="FO259" s="86"/>
      <c r="FP259" s="86"/>
      <c r="FQ259" s="86"/>
      <c r="FR259" s="86"/>
      <c r="FS259" s="86"/>
      <c r="FT259" s="86"/>
      <c r="FU259" s="86"/>
      <c r="FV259" s="86"/>
      <c r="FW259" s="86"/>
      <c r="FX259" s="86">
        <v>42</v>
      </c>
      <c r="FY259" s="86">
        <v>0</v>
      </c>
    </row>
    <row r="260" spans="1:181" x14ac:dyDescent="0.25">
      <c r="A260" t="s">
        <v>186</v>
      </c>
      <c r="B260" t="s">
        <v>236</v>
      </c>
      <c r="C260" t="s">
        <v>2</v>
      </c>
      <c r="D260" t="s">
        <v>203</v>
      </c>
      <c r="E260" t="s">
        <v>243</v>
      </c>
      <c r="F260" t="s">
        <v>180</v>
      </c>
      <c r="G260" t="s">
        <v>1</v>
      </c>
      <c r="H260" s="86">
        <v>980</v>
      </c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86"/>
      <c r="AT260" s="86"/>
      <c r="AU260" s="86"/>
      <c r="AV260" s="86"/>
      <c r="AW260" s="86"/>
      <c r="AX260" s="86"/>
      <c r="AY260" s="86"/>
      <c r="AZ260" s="86"/>
      <c r="BA260" s="86"/>
      <c r="BB260" s="86"/>
      <c r="BC260" s="86"/>
      <c r="BD260" s="86"/>
      <c r="BE260" s="86"/>
      <c r="BF260" s="86"/>
      <c r="BG260" s="86"/>
      <c r="BH260" s="86"/>
      <c r="BI260" s="86"/>
      <c r="BJ260" s="86"/>
      <c r="BK260" s="86"/>
      <c r="BL260" s="86"/>
      <c r="BM260" s="86"/>
      <c r="BN260" s="86"/>
      <c r="BO260" s="86"/>
      <c r="BP260" s="86"/>
      <c r="BQ260" s="86"/>
      <c r="BR260" s="86"/>
      <c r="BS260" s="86"/>
      <c r="BT260" s="86"/>
      <c r="BU260" s="86"/>
      <c r="BV260" s="86"/>
      <c r="BW260" s="86"/>
      <c r="BX260" s="86"/>
      <c r="BY260" s="86"/>
      <c r="BZ260" s="86"/>
      <c r="CA260" s="86"/>
      <c r="CB260" s="86"/>
      <c r="CC260" s="86"/>
      <c r="CD260" s="86"/>
      <c r="CE260" s="86"/>
      <c r="CF260" s="86"/>
      <c r="CG260" s="86"/>
      <c r="CH260" s="86"/>
      <c r="CI260" s="86"/>
      <c r="CJ260" s="86"/>
      <c r="CK260" s="86"/>
      <c r="CL260" s="86"/>
      <c r="CM260" s="86"/>
      <c r="CN260" s="86"/>
      <c r="CO260" s="86"/>
      <c r="CP260" s="86"/>
      <c r="CQ260" s="86"/>
      <c r="CR260" s="86"/>
      <c r="CS260" s="86"/>
      <c r="CT260" s="86"/>
      <c r="CU260" s="86"/>
      <c r="CV260" s="86"/>
      <c r="CW260" s="86"/>
      <c r="CX260" s="86"/>
      <c r="CY260" s="86"/>
      <c r="CZ260" s="86"/>
      <c r="DA260" s="86"/>
      <c r="DB260" s="86"/>
      <c r="DC260" s="86"/>
      <c r="DD260" s="86"/>
      <c r="DE260" s="86"/>
      <c r="DF260" s="86"/>
      <c r="DG260" s="86"/>
      <c r="DH260" s="86"/>
      <c r="DI260" s="86"/>
      <c r="DJ260" s="86"/>
      <c r="DK260" s="86"/>
      <c r="DL260" s="86"/>
      <c r="DM260" s="86"/>
      <c r="DN260" s="86"/>
      <c r="DO260" s="86"/>
      <c r="DP260" s="86"/>
      <c r="DQ260" s="86"/>
      <c r="DR260" s="86"/>
      <c r="DS260" s="86"/>
      <c r="DT260" s="86"/>
      <c r="DU260" s="86"/>
      <c r="DV260" s="86"/>
      <c r="DW260" s="86"/>
      <c r="DX260" s="86"/>
      <c r="DY260" s="86"/>
      <c r="DZ260" s="86"/>
      <c r="EA260" s="86"/>
      <c r="EB260" s="86"/>
      <c r="EC260" s="86"/>
      <c r="ED260" s="86"/>
      <c r="EE260" s="86"/>
      <c r="EF260" s="86"/>
      <c r="EG260" s="86"/>
      <c r="EH260" s="86"/>
      <c r="EI260" s="86"/>
      <c r="EJ260" s="86"/>
      <c r="EK260" s="86"/>
      <c r="EL260" s="86"/>
      <c r="EM260" s="86"/>
      <c r="EN260" s="86"/>
      <c r="EO260" s="86"/>
      <c r="EP260" s="86"/>
      <c r="EQ260" s="86"/>
      <c r="ER260" s="86"/>
      <c r="ES260" s="86"/>
      <c r="ET260" s="86"/>
      <c r="EU260" s="86"/>
      <c r="EV260" s="86"/>
      <c r="EW260" s="86"/>
      <c r="EX260" s="86"/>
      <c r="EY260" s="86"/>
      <c r="EZ260" s="86"/>
      <c r="FA260" s="86"/>
      <c r="FB260" s="86"/>
      <c r="FC260" s="86"/>
      <c r="FD260" s="86"/>
      <c r="FE260" s="86"/>
      <c r="FF260" s="86"/>
      <c r="FG260" s="86"/>
      <c r="FH260" s="86"/>
      <c r="FI260" s="86"/>
      <c r="FJ260" s="86"/>
      <c r="FK260" s="86"/>
      <c r="FL260" s="86"/>
      <c r="FM260" s="86"/>
      <c r="FN260" s="86"/>
      <c r="FO260" s="86"/>
      <c r="FP260" s="86"/>
      <c r="FQ260" s="86"/>
      <c r="FR260" s="86"/>
      <c r="FS260" s="86"/>
      <c r="FT260" s="86"/>
      <c r="FU260" s="86"/>
      <c r="FV260" s="86"/>
      <c r="FW260" s="86"/>
      <c r="FX260" s="86">
        <v>31</v>
      </c>
      <c r="FY260" s="86">
        <v>0</v>
      </c>
    </row>
    <row r="261" spans="1:181" x14ac:dyDescent="0.25">
      <c r="A261" t="s">
        <v>186</v>
      </c>
      <c r="B261" t="s">
        <v>236</v>
      </c>
      <c r="C261" t="s">
        <v>2</v>
      </c>
      <c r="D261" t="s">
        <v>203</v>
      </c>
      <c r="E261" t="s">
        <v>243</v>
      </c>
      <c r="F261" t="s">
        <v>181</v>
      </c>
      <c r="G261" t="s">
        <v>1</v>
      </c>
      <c r="H261" s="86">
        <v>437</v>
      </c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  <c r="BK261" s="86"/>
      <c r="BL261" s="86"/>
      <c r="BM261" s="86"/>
      <c r="BN261" s="86"/>
      <c r="BO261" s="86"/>
      <c r="BP261" s="86"/>
      <c r="BQ261" s="86"/>
      <c r="BR261" s="86"/>
      <c r="BS261" s="86"/>
      <c r="BT261" s="86"/>
      <c r="BU261" s="86"/>
      <c r="BV261" s="86"/>
      <c r="BW261" s="86"/>
      <c r="BX261" s="86"/>
      <c r="BY261" s="86"/>
      <c r="BZ261" s="86"/>
      <c r="CA261" s="86"/>
      <c r="CB261" s="86"/>
      <c r="CC261" s="86"/>
      <c r="CD261" s="86"/>
      <c r="CE261" s="86"/>
      <c r="CF261" s="86"/>
      <c r="CG261" s="86"/>
      <c r="CH261" s="86"/>
      <c r="CI261" s="86"/>
      <c r="CJ261" s="86"/>
      <c r="CK261" s="86"/>
      <c r="CL261" s="86"/>
      <c r="CM261" s="86"/>
      <c r="CN261" s="86"/>
      <c r="CO261" s="86"/>
      <c r="CP261" s="86"/>
      <c r="CQ261" s="86"/>
      <c r="CR261" s="86"/>
      <c r="CS261" s="86"/>
      <c r="CT261" s="86"/>
      <c r="CU261" s="86"/>
      <c r="CV261" s="86"/>
      <c r="CW261" s="86"/>
      <c r="CX261" s="86"/>
      <c r="CY261" s="86"/>
      <c r="CZ261" s="86"/>
      <c r="DA261" s="86"/>
      <c r="DB261" s="86"/>
      <c r="DC261" s="86"/>
      <c r="DD261" s="86"/>
      <c r="DE261" s="86"/>
      <c r="DF261" s="86"/>
      <c r="DG261" s="86"/>
      <c r="DH261" s="86"/>
      <c r="DI261" s="86"/>
      <c r="DJ261" s="86"/>
      <c r="DK261" s="86"/>
      <c r="DL261" s="86"/>
      <c r="DM261" s="86"/>
      <c r="DN261" s="86"/>
      <c r="DO261" s="86"/>
      <c r="DP261" s="86"/>
      <c r="DQ261" s="86"/>
      <c r="DR261" s="86"/>
      <c r="DS261" s="86"/>
      <c r="DT261" s="86"/>
      <c r="DU261" s="86"/>
      <c r="DV261" s="86"/>
      <c r="DW261" s="86"/>
      <c r="DX261" s="86"/>
      <c r="DY261" s="86"/>
      <c r="DZ261" s="86"/>
      <c r="EA261" s="86"/>
      <c r="EB261" s="86"/>
      <c r="EC261" s="86"/>
      <c r="ED261" s="86"/>
      <c r="EE261" s="86"/>
      <c r="EF261" s="86"/>
      <c r="EG261" s="86"/>
      <c r="EH261" s="86"/>
      <c r="EI261" s="86"/>
      <c r="EJ261" s="86"/>
      <c r="EK261" s="86"/>
      <c r="EL261" s="86"/>
      <c r="EM261" s="86"/>
      <c r="EN261" s="86"/>
      <c r="EO261" s="86"/>
      <c r="EP261" s="86"/>
      <c r="EQ261" s="86"/>
      <c r="ER261" s="86"/>
      <c r="ES261" s="86"/>
      <c r="ET261" s="86"/>
      <c r="EU261" s="86"/>
      <c r="EV261" s="86"/>
      <c r="EW261" s="86"/>
      <c r="EX261" s="86"/>
      <c r="EY261" s="86"/>
      <c r="EZ261" s="86"/>
      <c r="FA261" s="86"/>
      <c r="FB261" s="86"/>
      <c r="FC261" s="86"/>
      <c r="FD261" s="86"/>
      <c r="FE261" s="86"/>
      <c r="FF261" s="86"/>
      <c r="FG261" s="86"/>
      <c r="FH261" s="86"/>
      <c r="FI261" s="86"/>
      <c r="FJ261" s="86"/>
      <c r="FK261" s="86"/>
      <c r="FL261" s="86"/>
      <c r="FM261" s="86"/>
      <c r="FN261" s="86"/>
      <c r="FO261" s="86"/>
      <c r="FP261" s="86"/>
      <c r="FQ261" s="86"/>
      <c r="FR261" s="86"/>
      <c r="FS261" s="86"/>
      <c r="FT261" s="86"/>
      <c r="FU261" s="86"/>
      <c r="FV261" s="86"/>
      <c r="FW261" s="86"/>
      <c r="FX261" s="86">
        <v>14</v>
      </c>
      <c r="FY261" s="86">
        <v>0</v>
      </c>
    </row>
    <row r="262" spans="1:181" x14ac:dyDescent="0.25">
      <c r="A262" t="s">
        <v>186</v>
      </c>
      <c r="B262" t="s">
        <v>236</v>
      </c>
      <c r="C262" t="s">
        <v>2</v>
      </c>
      <c r="D262" t="s">
        <v>203</v>
      </c>
      <c r="E262" t="s">
        <v>243</v>
      </c>
      <c r="F262" t="s">
        <v>182</v>
      </c>
      <c r="G262" t="s">
        <v>1</v>
      </c>
      <c r="H262" s="86">
        <v>2375</v>
      </c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86"/>
      <c r="AT262" s="86"/>
      <c r="AU262" s="86"/>
      <c r="AV262" s="86"/>
      <c r="AW262" s="86"/>
      <c r="AX262" s="86"/>
      <c r="AY262" s="86"/>
      <c r="AZ262" s="86"/>
      <c r="BA262" s="86"/>
      <c r="BB262" s="86"/>
      <c r="BC262" s="86"/>
      <c r="BD262" s="86"/>
      <c r="BE262" s="86"/>
      <c r="BF262" s="86"/>
      <c r="BG262" s="86"/>
      <c r="BH262" s="86"/>
      <c r="BI262" s="86"/>
      <c r="BJ262" s="86"/>
      <c r="BK262" s="86"/>
      <c r="BL262" s="86"/>
      <c r="BM262" s="86"/>
      <c r="BN262" s="86"/>
      <c r="BO262" s="86"/>
      <c r="BP262" s="86"/>
      <c r="BQ262" s="86"/>
      <c r="BR262" s="86"/>
      <c r="BS262" s="86"/>
      <c r="BT262" s="86"/>
      <c r="BU262" s="86"/>
      <c r="BV262" s="86"/>
      <c r="BW262" s="86"/>
      <c r="BX262" s="86"/>
      <c r="BY262" s="86"/>
      <c r="BZ262" s="86"/>
      <c r="CA262" s="86"/>
      <c r="CB262" s="86"/>
      <c r="CC262" s="86"/>
      <c r="CD262" s="86"/>
      <c r="CE262" s="86"/>
      <c r="CF262" s="86"/>
      <c r="CG262" s="86"/>
      <c r="CH262" s="86"/>
      <c r="CI262" s="86"/>
      <c r="CJ262" s="86"/>
      <c r="CK262" s="86"/>
      <c r="CL262" s="86"/>
      <c r="CM262" s="86"/>
      <c r="CN262" s="86"/>
      <c r="CO262" s="86"/>
      <c r="CP262" s="86"/>
      <c r="CQ262" s="86"/>
      <c r="CR262" s="86"/>
      <c r="CS262" s="86"/>
      <c r="CT262" s="86"/>
      <c r="CU262" s="86"/>
      <c r="CV262" s="86"/>
      <c r="CW262" s="86"/>
      <c r="CX262" s="86"/>
      <c r="CY262" s="86"/>
      <c r="CZ262" s="86"/>
      <c r="DA262" s="86"/>
      <c r="DB262" s="86"/>
      <c r="DC262" s="86"/>
      <c r="DD262" s="86"/>
      <c r="DE262" s="86"/>
      <c r="DF262" s="86"/>
      <c r="DG262" s="86"/>
      <c r="DH262" s="86"/>
      <c r="DI262" s="86"/>
      <c r="DJ262" s="86"/>
      <c r="DK262" s="86"/>
      <c r="DL262" s="86"/>
      <c r="DM262" s="86"/>
      <c r="DN262" s="86"/>
      <c r="DO262" s="86"/>
      <c r="DP262" s="86"/>
      <c r="DQ262" s="86"/>
      <c r="DR262" s="86"/>
      <c r="DS262" s="86"/>
      <c r="DT262" s="86"/>
      <c r="DU262" s="86"/>
      <c r="DV262" s="86"/>
      <c r="DW262" s="86"/>
      <c r="DX262" s="86"/>
      <c r="DY262" s="86"/>
      <c r="DZ262" s="86"/>
      <c r="EA262" s="86"/>
      <c r="EB262" s="86"/>
      <c r="EC262" s="86"/>
      <c r="ED262" s="86"/>
      <c r="EE262" s="86"/>
      <c r="EF262" s="86"/>
      <c r="EG262" s="86"/>
      <c r="EH262" s="86"/>
      <c r="EI262" s="86"/>
      <c r="EJ262" s="86"/>
      <c r="EK262" s="86"/>
      <c r="EL262" s="86"/>
      <c r="EM262" s="86"/>
      <c r="EN262" s="86"/>
      <c r="EO262" s="86"/>
      <c r="EP262" s="86"/>
      <c r="EQ262" s="86"/>
      <c r="ER262" s="86"/>
      <c r="ES262" s="86"/>
      <c r="ET262" s="86"/>
      <c r="EU262" s="86"/>
      <c r="EV262" s="86"/>
      <c r="EW262" s="86"/>
      <c r="EX262" s="86"/>
      <c r="EY262" s="86"/>
      <c r="EZ262" s="86"/>
      <c r="FA262" s="86"/>
      <c r="FB262" s="86"/>
      <c r="FC262" s="86"/>
      <c r="FD262" s="86"/>
      <c r="FE262" s="86"/>
      <c r="FF262" s="86"/>
      <c r="FG262" s="86"/>
      <c r="FH262" s="86"/>
      <c r="FI262" s="86"/>
      <c r="FJ262" s="86"/>
      <c r="FK262" s="86"/>
      <c r="FL262" s="86"/>
      <c r="FM262" s="86"/>
      <c r="FN262" s="86"/>
      <c r="FO262" s="86"/>
      <c r="FP262" s="86"/>
      <c r="FQ262" s="86"/>
      <c r="FR262" s="86"/>
      <c r="FS262" s="86"/>
      <c r="FT262" s="86"/>
      <c r="FU262" s="86"/>
      <c r="FV262" s="86"/>
      <c r="FW262" s="86"/>
      <c r="FX262" s="86">
        <v>71</v>
      </c>
      <c r="FY262" s="86">
        <v>0</v>
      </c>
    </row>
    <row r="263" spans="1:181" x14ac:dyDescent="0.25">
      <c r="A263" t="s">
        <v>186</v>
      </c>
      <c r="B263" t="s">
        <v>236</v>
      </c>
      <c r="C263" t="s">
        <v>2</v>
      </c>
      <c r="D263" t="s">
        <v>203</v>
      </c>
      <c r="E263" t="s">
        <v>243</v>
      </c>
      <c r="F263" t="s">
        <v>183</v>
      </c>
      <c r="G263" t="s">
        <v>1</v>
      </c>
      <c r="H263" s="86">
        <v>2939</v>
      </c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  <c r="AK263" s="86"/>
      <c r="AL263" s="86"/>
      <c r="AM263" s="86"/>
      <c r="AN263" s="86"/>
      <c r="AO263" s="86"/>
      <c r="AP263" s="86"/>
      <c r="AQ263" s="86"/>
      <c r="AR263" s="86"/>
      <c r="AS263" s="86"/>
      <c r="AT263" s="86"/>
      <c r="AU263" s="86"/>
      <c r="AV263" s="86"/>
      <c r="AW263" s="86"/>
      <c r="AX263" s="86"/>
      <c r="AY263" s="86"/>
      <c r="AZ263" s="86"/>
      <c r="BA263" s="86"/>
      <c r="BB263" s="86"/>
      <c r="BC263" s="86"/>
      <c r="BD263" s="86"/>
      <c r="BE263" s="86"/>
      <c r="BF263" s="86"/>
      <c r="BG263" s="86"/>
      <c r="BH263" s="86"/>
      <c r="BI263" s="86"/>
      <c r="BJ263" s="86"/>
      <c r="BK263" s="86"/>
      <c r="BL263" s="86"/>
      <c r="BM263" s="86"/>
      <c r="BN263" s="86"/>
      <c r="BO263" s="86"/>
      <c r="BP263" s="86"/>
      <c r="BQ263" s="86"/>
      <c r="BR263" s="86"/>
      <c r="BS263" s="86"/>
      <c r="BT263" s="86"/>
      <c r="BU263" s="86"/>
      <c r="BV263" s="86"/>
      <c r="BW263" s="86"/>
      <c r="BX263" s="86"/>
      <c r="BY263" s="86"/>
      <c r="BZ263" s="86"/>
      <c r="CA263" s="86"/>
      <c r="CB263" s="86"/>
      <c r="CC263" s="86"/>
      <c r="CD263" s="86"/>
      <c r="CE263" s="86"/>
      <c r="CF263" s="86"/>
      <c r="CG263" s="86"/>
      <c r="CH263" s="86"/>
      <c r="CI263" s="86"/>
      <c r="CJ263" s="86"/>
      <c r="CK263" s="86"/>
      <c r="CL263" s="86"/>
      <c r="CM263" s="86"/>
      <c r="CN263" s="86"/>
      <c r="CO263" s="86"/>
      <c r="CP263" s="86"/>
      <c r="CQ263" s="86"/>
      <c r="CR263" s="86"/>
      <c r="CS263" s="86"/>
      <c r="CT263" s="86"/>
      <c r="CU263" s="86"/>
      <c r="CV263" s="86"/>
      <c r="CW263" s="86"/>
      <c r="CX263" s="86"/>
      <c r="CY263" s="86"/>
      <c r="CZ263" s="86"/>
      <c r="DA263" s="86"/>
      <c r="DB263" s="86"/>
      <c r="DC263" s="86"/>
      <c r="DD263" s="86"/>
      <c r="DE263" s="86"/>
      <c r="DF263" s="86"/>
      <c r="DG263" s="86"/>
      <c r="DH263" s="86"/>
      <c r="DI263" s="86"/>
      <c r="DJ263" s="86"/>
      <c r="DK263" s="86"/>
      <c r="DL263" s="86"/>
      <c r="DM263" s="86"/>
      <c r="DN263" s="86"/>
      <c r="DO263" s="86"/>
      <c r="DP263" s="86"/>
      <c r="DQ263" s="86"/>
      <c r="DR263" s="86"/>
      <c r="DS263" s="86"/>
      <c r="DT263" s="86"/>
      <c r="DU263" s="86"/>
      <c r="DV263" s="86"/>
      <c r="DW263" s="86"/>
      <c r="DX263" s="86"/>
      <c r="DY263" s="86"/>
      <c r="DZ263" s="86"/>
      <c r="EA263" s="86"/>
      <c r="EB263" s="86"/>
      <c r="EC263" s="86"/>
      <c r="ED263" s="86"/>
      <c r="EE263" s="86"/>
      <c r="EF263" s="86"/>
      <c r="EG263" s="86"/>
      <c r="EH263" s="86"/>
      <c r="EI263" s="86"/>
      <c r="EJ263" s="86"/>
      <c r="EK263" s="86"/>
      <c r="EL263" s="86"/>
      <c r="EM263" s="86"/>
      <c r="EN263" s="86"/>
      <c r="EO263" s="86"/>
      <c r="EP263" s="86"/>
      <c r="EQ263" s="86"/>
      <c r="ER263" s="86"/>
      <c r="ES263" s="86"/>
      <c r="ET263" s="86"/>
      <c r="EU263" s="86"/>
      <c r="EV263" s="86"/>
      <c r="EW263" s="86"/>
      <c r="EX263" s="86"/>
      <c r="EY263" s="86"/>
      <c r="EZ263" s="86"/>
      <c r="FA263" s="86"/>
      <c r="FB263" s="86"/>
      <c r="FC263" s="86"/>
      <c r="FD263" s="86"/>
      <c r="FE263" s="86"/>
      <c r="FF263" s="86"/>
      <c r="FG263" s="86"/>
      <c r="FH263" s="86"/>
      <c r="FI263" s="86"/>
      <c r="FJ263" s="86"/>
      <c r="FK263" s="86"/>
      <c r="FL263" s="86"/>
      <c r="FM263" s="86"/>
      <c r="FN263" s="86"/>
      <c r="FO263" s="86"/>
      <c r="FP263" s="86"/>
      <c r="FQ263" s="86"/>
      <c r="FR263" s="86"/>
      <c r="FS263" s="86"/>
      <c r="FT263" s="86"/>
      <c r="FU263" s="86"/>
      <c r="FV263" s="86"/>
      <c r="FW263" s="86"/>
      <c r="FX263" s="86">
        <v>59</v>
      </c>
      <c r="FY263" s="86">
        <v>0</v>
      </c>
    </row>
    <row r="264" spans="1:181" x14ac:dyDescent="0.25">
      <c r="A264" t="s">
        <v>186</v>
      </c>
      <c r="B264" t="s">
        <v>236</v>
      </c>
      <c r="C264" t="s">
        <v>2</v>
      </c>
      <c r="D264" t="s">
        <v>203</v>
      </c>
      <c r="E264" t="s">
        <v>243</v>
      </c>
      <c r="F264" t="s">
        <v>184</v>
      </c>
      <c r="G264" t="s">
        <v>1</v>
      </c>
      <c r="H264" s="86">
        <v>2024</v>
      </c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86"/>
      <c r="AT264" s="86"/>
      <c r="AU264" s="86"/>
      <c r="AV264" s="86"/>
      <c r="AW264" s="86"/>
      <c r="AX264" s="86"/>
      <c r="AY264" s="86"/>
      <c r="AZ264" s="86"/>
      <c r="BA264" s="86"/>
      <c r="BB264" s="86"/>
      <c r="BC264" s="86"/>
      <c r="BD264" s="86"/>
      <c r="BE264" s="86"/>
      <c r="BF264" s="86"/>
      <c r="BG264" s="86"/>
      <c r="BH264" s="86"/>
      <c r="BI264" s="86"/>
      <c r="BJ264" s="86"/>
      <c r="BK264" s="86"/>
      <c r="BL264" s="86"/>
      <c r="BM264" s="86"/>
      <c r="BN264" s="86"/>
      <c r="BO264" s="86"/>
      <c r="BP264" s="86"/>
      <c r="BQ264" s="86"/>
      <c r="BR264" s="86"/>
      <c r="BS264" s="86"/>
      <c r="BT264" s="86"/>
      <c r="BU264" s="86"/>
      <c r="BV264" s="86"/>
      <c r="BW264" s="86"/>
      <c r="BX264" s="86"/>
      <c r="BY264" s="86"/>
      <c r="BZ264" s="86"/>
      <c r="CA264" s="86"/>
      <c r="CB264" s="86"/>
      <c r="CC264" s="86"/>
      <c r="CD264" s="86"/>
      <c r="CE264" s="86"/>
      <c r="CF264" s="86"/>
      <c r="CG264" s="86"/>
      <c r="CH264" s="86"/>
      <c r="CI264" s="86"/>
      <c r="CJ264" s="86"/>
      <c r="CK264" s="86"/>
      <c r="CL264" s="86"/>
      <c r="CM264" s="86"/>
      <c r="CN264" s="86"/>
      <c r="CO264" s="86"/>
      <c r="CP264" s="86"/>
      <c r="CQ264" s="86"/>
      <c r="CR264" s="86"/>
      <c r="CS264" s="86"/>
      <c r="CT264" s="86"/>
      <c r="CU264" s="86"/>
      <c r="CV264" s="86"/>
      <c r="CW264" s="86"/>
      <c r="CX264" s="86"/>
      <c r="CY264" s="86"/>
      <c r="CZ264" s="86"/>
      <c r="DA264" s="86"/>
      <c r="DB264" s="86"/>
      <c r="DC264" s="86"/>
      <c r="DD264" s="86"/>
      <c r="DE264" s="86"/>
      <c r="DF264" s="86"/>
      <c r="DG264" s="86"/>
      <c r="DH264" s="86"/>
      <c r="DI264" s="86"/>
      <c r="DJ264" s="86"/>
      <c r="DK264" s="86"/>
      <c r="DL264" s="86"/>
      <c r="DM264" s="86"/>
      <c r="DN264" s="86"/>
      <c r="DO264" s="86"/>
      <c r="DP264" s="86"/>
      <c r="DQ264" s="86"/>
      <c r="DR264" s="86"/>
      <c r="DS264" s="86"/>
      <c r="DT264" s="86"/>
      <c r="DU264" s="86"/>
      <c r="DV264" s="86"/>
      <c r="DW264" s="86"/>
      <c r="DX264" s="86"/>
      <c r="DY264" s="86"/>
      <c r="DZ264" s="86"/>
      <c r="EA264" s="86"/>
      <c r="EB264" s="86"/>
      <c r="EC264" s="86"/>
      <c r="ED264" s="86"/>
      <c r="EE264" s="86"/>
      <c r="EF264" s="86"/>
      <c r="EG264" s="86"/>
      <c r="EH264" s="86"/>
      <c r="EI264" s="86"/>
      <c r="EJ264" s="86"/>
      <c r="EK264" s="86"/>
      <c r="EL264" s="86"/>
      <c r="EM264" s="86"/>
      <c r="EN264" s="86"/>
      <c r="EO264" s="86"/>
      <c r="EP264" s="86"/>
      <c r="EQ264" s="86"/>
      <c r="ER264" s="86"/>
      <c r="ES264" s="86"/>
      <c r="ET264" s="86"/>
      <c r="EU264" s="86"/>
      <c r="EV264" s="86"/>
      <c r="EW264" s="86"/>
      <c r="EX264" s="86"/>
      <c r="EY264" s="86"/>
      <c r="EZ264" s="86"/>
      <c r="FA264" s="86"/>
      <c r="FB264" s="86"/>
      <c r="FC264" s="86"/>
      <c r="FD264" s="86"/>
      <c r="FE264" s="86"/>
      <c r="FF264" s="86"/>
      <c r="FG264" s="86"/>
      <c r="FH264" s="86"/>
      <c r="FI264" s="86"/>
      <c r="FJ264" s="86"/>
      <c r="FK264" s="86"/>
      <c r="FL264" s="86"/>
      <c r="FM264" s="86"/>
      <c r="FN264" s="86"/>
      <c r="FO264" s="86"/>
      <c r="FP264" s="86"/>
      <c r="FQ264" s="86"/>
      <c r="FR264" s="86"/>
      <c r="FS264" s="86"/>
      <c r="FT264" s="86"/>
      <c r="FU264" s="86"/>
      <c r="FV264" s="86"/>
      <c r="FW264" s="86"/>
      <c r="FX264" s="86">
        <v>48</v>
      </c>
      <c r="FY264" s="86">
        <v>0</v>
      </c>
    </row>
    <row r="265" spans="1:181" x14ac:dyDescent="0.25">
      <c r="A265" t="s">
        <v>186</v>
      </c>
      <c r="B265" t="s">
        <v>236</v>
      </c>
      <c r="C265" t="s">
        <v>2</v>
      </c>
      <c r="D265" t="s">
        <v>203</v>
      </c>
      <c r="E265" t="s">
        <v>243</v>
      </c>
      <c r="F265" t="s">
        <v>185</v>
      </c>
      <c r="G265" t="s">
        <v>1</v>
      </c>
      <c r="H265" s="86">
        <v>837</v>
      </c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  <c r="AL265" s="86"/>
      <c r="AM265" s="86"/>
      <c r="AN265" s="86"/>
      <c r="AO265" s="86"/>
      <c r="AP265" s="86"/>
      <c r="AQ265" s="86"/>
      <c r="AR265" s="86"/>
      <c r="AS265" s="86"/>
      <c r="AT265" s="86"/>
      <c r="AU265" s="86"/>
      <c r="AV265" s="86"/>
      <c r="AW265" s="86"/>
      <c r="AX265" s="86"/>
      <c r="AY265" s="86"/>
      <c r="AZ265" s="86"/>
      <c r="BA265" s="86"/>
      <c r="BB265" s="86"/>
      <c r="BC265" s="86"/>
      <c r="BD265" s="86"/>
      <c r="BE265" s="86"/>
      <c r="BF265" s="86"/>
      <c r="BG265" s="86"/>
      <c r="BH265" s="86"/>
      <c r="BI265" s="86"/>
      <c r="BJ265" s="86"/>
      <c r="BK265" s="86"/>
      <c r="BL265" s="86"/>
      <c r="BM265" s="86"/>
      <c r="BN265" s="86"/>
      <c r="BO265" s="86"/>
      <c r="BP265" s="86"/>
      <c r="BQ265" s="86"/>
      <c r="BR265" s="86"/>
      <c r="BS265" s="86"/>
      <c r="BT265" s="86"/>
      <c r="BU265" s="86"/>
      <c r="BV265" s="86"/>
      <c r="BW265" s="86"/>
      <c r="BX265" s="86"/>
      <c r="BY265" s="86"/>
      <c r="BZ265" s="86"/>
      <c r="CA265" s="86"/>
      <c r="CB265" s="86"/>
      <c r="CC265" s="86"/>
      <c r="CD265" s="86"/>
      <c r="CE265" s="86"/>
      <c r="CF265" s="86"/>
      <c r="CG265" s="86"/>
      <c r="CH265" s="86"/>
      <c r="CI265" s="86"/>
      <c r="CJ265" s="86"/>
      <c r="CK265" s="86"/>
      <c r="CL265" s="86"/>
      <c r="CM265" s="86"/>
      <c r="CN265" s="86"/>
      <c r="CO265" s="86"/>
      <c r="CP265" s="86"/>
      <c r="CQ265" s="86"/>
      <c r="CR265" s="86"/>
      <c r="CS265" s="86"/>
      <c r="CT265" s="86"/>
      <c r="CU265" s="86"/>
      <c r="CV265" s="86"/>
      <c r="CW265" s="86"/>
      <c r="CX265" s="86"/>
      <c r="CY265" s="86"/>
      <c r="CZ265" s="86"/>
      <c r="DA265" s="86"/>
      <c r="DB265" s="86"/>
      <c r="DC265" s="86"/>
      <c r="DD265" s="86"/>
      <c r="DE265" s="86"/>
      <c r="DF265" s="86"/>
      <c r="DG265" s="86"/>
      <c r="DH265" s="86"/>
      <c r="DI265" s="86"/>
      <c r="DJ265" s="86"/>
      <c r="DK265" s="86"/>
      <c r="DL265" s="86"/>
      <c r="DM265" s="86"/>
      <c r="DN265" s="86"/>
      <c r="DO265" s="86"/>
      <c r="DP265" s="86"/>
      <c r="DQ265" s="86"/>
      <c r="DR265" s="86"/>
      <c r="DS265" s="86"/>
      <c r="DT265" s="86"/>
      <c r="DU265" s="86"/>
      <c r="DV265" s="86"/>
      <c r="DW265" s="86"/>
      <c r="DX265" s="86"/>
      <c r="DY265" s="86"/>
      <c r="DZ265" s="86"/>
      <c r="EA265" s="86"/>
      <c r="EB265" s="86"/>
      <c r="EC265" s="86"/>
      <c r="ED265" s="86"/>
      <c r="EE265" s="86"/>
      <c r="EF265" s="86"/>
      <c r="EG265" s="86"/>
      <c r="EH265" s="86"/>
      <c r="EI265" s="86"/>
      <c r="EJ265" s="86"/>
      <c r="EK265" s="86"/>
      <c r="EL265" s="86"/>
      <c r="EM265" s="86"/>
      <c r="EN265" s="86"/>
      <c r="EO265" s="86"/>
      <c r="EP265" s="86"/>
      <c r="EQ265" s="86"/>
      <c r="ER265" s="86"/>
      <c r="ES265" s="86"/>
      <c r="ET265" s="86"/>
      <c r="EU265" s="86"/>
      <c r="EV265" s="86"/>
      <c r="EW265" s="86"/>
      <c r="EX265" s="86"/>
      <c r="EY265" s="86"/>
      <c r="EZ265" s="86"/>
      <c r="FA265" s="86"/>
      <c r="FB265" s="86"/>
      <c r="FC265" s="86"/>
      <c r="FD265" s="86"/>
      <c r="FE265" s="86"/>
      <c r="FF265" s="86"/>
      <c r="FG265" s="86"/>
      <c r="FH265" s="86"/>
      <c r="FI265" s="86"/>
      <c r="FJ265" s="86"/>
      <c r="FK265" s="86"/>
      <c r="FL265" s="86"/>
      <c r="FM265" s="86"/>
      <c r="FN265" s="86"/>
      <c r="FO265" s="86"/>
      <c r="FP265" s="86"/>
      <c r="FQ265" s="86"/>
      <c r="FR265" s="86"/>
      <c r="FS265" s="86"/>
      <c r="FT265" s="86"/>
      <c r="FU265" s="86"/>
      <c r="FV265" s="86"/>
      <c r="FW265" s="86"/>
      <c r="FX265" s="86">
        <v>20</v>
      </c>
      <c r="FY265" s="86">
        <v>0</v>
      </c>
    </row>
    <row r="266" spans="1:181" x14ac:dyDescent="0.25">
      <c r="A266" t="s">
        <v>186</v>
      </c>
      <c r="B266" t="s">
        <v>236</v>
      </c>
      <c r="C266" t="s">
        <v>194</v>
      </c>
      <c r="D266" t="s">
        <v>202</v>
      </c>
      <c r="E266" t="s">
        <v>239</v>
      </c>
      <c r="F266" t="s">
        <v>1</v>
      </c>
      <c r="G266" t="s">
        <v>198</v>
      </c>
      <c r="H266" s="86">
        <v>24613</v>
      </c>
      <c r="I266" s="86">
        <v>1.5338736772537231</v>
      </c>
      <c r="J266" s="86">
        <v>1.4493149518966675</v>
      </c>
      <c r="K266" s="86">
        <v>1.4009691476821899</v>
      </c>
      <c r="L266" s="86">
        <v>1.3963359594345093</v>
      </c>
      <c r="M266" s="86">
        <v>1.4140152931213379</v>
      </c>
      <c r="N266" s="86">
        <v>1.5236638784408569</v>
      </c>
      <c r="O266" s="86">
        <v>1.7228151559829712</v>
      </c>
      <c r="P266" s="86">
        <v>1.8514430522918701</v>
      </c>
      <c r="Q266" s="86">
        <v>1.8009699583053589</v>
      </c>
      <c r="R266" s="86">
        <v>1.7532479763031006</v>
      </c>
      <c r="S266" s="86">
        <v>1.7132233381271362</v>
      </c>
      <c r="T266" s="86">
        <v>1.6624323129653931</v>
      </c>
      <c r="U266" s="86">
        <v>1.6191796064376831</v>
      </c>
      <c r="V266" s="86">
        <v>1.5605354309082031</v>
      </c>
      <c r="W266" s="86">
        <v>1.5101873874664307</v>
      </c>
      <c r="X266" s="86">
        <v>1.5484919548034668</v>
      </c>
      <c r="Y266" s="86">
        <v>1.6436105966567993</v>
      </c>
      <c r="Z266" s="86">
        <v>1.9366031885147095</v>
      </c>
      <c r="AA266" s="86">
        <v>2.1663002967834473</v>
      </c>
      <c r="AB266" s="86">
        <v>2.1991739273071289</v>
      </c>
      <c r="AC266" s="86">
        <v>2.1941497325897217</v>
      </c>
      <c r="AD266" s="86">
        <v>2.0983114242553711</v>
      </c>
      <c r="AE266" s="86">
        <v>1.8847917318344116</v>
      </c>
      <c r="AF266" s="86">
        <v>1.6710267066955566</v>
      </c>
      <c r="AG266" s="86">
        <v>-0.2373545914888382</v>
      </c>
      <c r="AH266" s="86">
        <v>-0.21529076993465424</v>
      </c>
      <c r="AI266" s="86">
        <v>-0.18841350078582764</v>
      </c>
      <c r="AJ266" s="86">
        <v>-0.16006863117218018</v>
      </c>
      <c r="AK266" s="86">
        <v>-0.16351334750652313</v>
      </c>
      <c r="AL266" s="86">
        <v>-0.16746260225772858</v>
      </c>
      <c r="AM266" s="86">
        <v>-0.17715486884117126</v>
      </c>
      <c r="AN266" s="86">
        <v>-0.19206084311008453</v>
      </c>
      <c r="AO266" s="86">
        <v>-0.23710611462593079</v>
      </c>
      <c r="AP266" s="86">
        <v>-0.16025283932685852</v>
      </c>
      <c r="AQ266" s="86">
        <v>-0.15856131911277771</v>
      </c>
      <c r="AR266" s="86">
        <v>-0.14051924645900726</v>
      </c>
      <c r="AS266" s="86">
        <v>-0.12513396143913269</v>
      </c>
      <c r="AT266" s="86">
        <v>-0.14515654742717743</v>
      </c>
      <c r="AU266" s="86">
        <v>-0.15491890907287598</v>
      </c>
      <c r="AV266" s="86">
        <v>-8.9072108268737793E-2</v>
      </c>
      <c r="AW266" s="86">
        <v>-4.2586099356412888E-2</v>
      </c>
      <c r="AX266" s="86">
        <v>-4.1801344603300095E-2</v>
      </c>
      <c r="AY266" s="86">
        <v>-1.0966246947646141E-2</v>
      </c>
      <c r="AZ266" s="86">
        <v>2.7313623577356339E-2</v>
      </c>
      <c r="BA266" s="86">
        <v>3.9459683001041412E-2</v>
      </c>
      <c r="BB266" s="86">
        <v>-0.13150674104690552</v>
      </c>
      <c r="BC266" s="86">
        <v>-0.20118148624897003</v>
      </c>
      <c r="BD266" s="86">
        <v>-0.23515646159648895</v>
      </c>
      <c r="BE266" s="86">
        <v>-0.1979382187128067</v>
      </c>
      <c r="BF266" s="86">
        <v>-0.17617160081863403</v>
      </c>
      <c r="BG266" s="86">
        <v>-0.14970937371253967</v>
      </c>
      <c r="BH266" s="86">
        <v>-0.12037333846092224</v>
      </c>
      <c r="BI266" s="86">
        <v>-0.12348832190036774</v>
      </c>
      <c r="BJ266" s="86">
        <v>-0.12722025811672211</v>
      </c>
      <c r="BK266" s="86">
        <v>-0.13213725388050079</v>
      </c>
      <c r="BL266" s="86">
        <v>-0.14775028824806213</v>
      </c>
      <c r="BM266" s="86">
        <v>-0.18767930567264557</v>
      </c>
      <c r="BN266" s="86">
        <v>-0.1214400976896286</v>
      </c>
      <c r="BO266" s="86">
        <v>-0.12035331875085831</v>
      </c>
      <c r="BP266" s="86">
        <v>-0.1049441322684288</v>
      </c>
      <c r="BQ266" s="86">
        <v>-9.0149335563182831E-2</v>
      </c>
      <c r="BR266" s="86">
        <v>-0.10958843678236008</v>
      </c>
      <c r="BS266" s="86">
        <v>-0.12040415406227112</v>
      </c>
      <c r="BT266" s="86">
        <v>-5.5814560502767563E-2</v>
      </c>
      <c r="BU266" s="86">
        <v>-8.5377376526594162E-3</v>
      </c>
      <c r="BV266" s="86">
        <v>-1.2473019305616617E-3</v>
      </c>
      <c r="BW266" s="86">
        <v>3.381965309381485E-2</v>
      </c>
      <c r="BX266" s="86">
        <v>6.2633253633975983E-2</v>
      </c>
      <c r="BY266" s="86">
        <v>7.4292585253715515E-2</v>
      </c>
      <c r="BZ266" s="86">
        <v>-9.2341132462024689E-2</v>
      </c>
      <c r="CA266" s="86">
        <v>-0.16087073087692261</v>
      </c>
      <c r="CB266" s="86">
        <v>-0.19503568112850189</v>
      </c>
      <c r="CC266" s="86">
        <v>-0.1706385463476181</v>
      </c>
      <c r="CD266" s="86">
        <v>-0.14907775819301605</v>
      </c>
      <c r="CE266" s="86">
        <v>-0.12290301918983459</v>
      </c>
      <c r="CF266" s="86">
        <v>-9.2880502343177795E-2</v>
      </c>
      <c r="CG266" s="86">
        <v>-9.5767110586166382E-2</v>
      </c>
      <c r="CH266" s="86">
        <v>-9.9348537623882294E-2</v>
      </c>
      <c r="CI266" s="86">
        <v>-0.10095819085836411</v>
      </c>
      <c r="CJ266" s="86">
        <v>-0.11706090718507767</v>
      </c>
      <c r="CK266" s="86">
        <v>-0.15344648063182831</v>
      </c>
      <c r="CL266" s="86">
        <v>-9.4558507204055786E-2</v>
      </c>
      <c r="CM266" s="86">
        <v>-9.3890570104122162E-2</v>
      </c>
      <c r="CN266" s="86">
        <v>-8.0304920673370361E-2</v>
      </c>
      <c r="CO266" s="86">
        <v>-6.5919093787670135E-2</v>
      </c>
      <c r="CP266" s="86">
        <v>-8.495408296585083E-2</v>
      </c>
      <c r="CQ266" s="86">
        <v>-9.6499353647232056E-2</v>
      </c>
      <c r="CR266" s="86">
        <v>-3.2780487090349197E-2</v>
      </c>
      <c r="CS266" s="86">
        <v>1.504405215382576E-2</v>
      </c>
      <c r="CT266" s="86">
        <v>2.6840304955840111E-2</v>
      </c>
      <c r="CU266" s="86">
        <v>6.4838223159313202E-2</v>
      </c>
      <c r="CV266" s="86">
        <v>8.709552139043808E-2</v>
      </c>
      <c r="CW266" s="86">
        <v>9.8417751491069794E-2</v>
      </c>
      <c r="CX266" s="86">
        <v>-6.5215155482292175E-2</v>
      </c>
      <c r="CY266" s="86">
        <v>-0.13295161724090576</v>
      </c>
      <c r="CZ266" s="86">
        <v>-0.16724814474582672</v>
      </c>
      <c r="DA266" s="86">
        <v>-0.14333890378475189</v>
      </c>
      <c r="DB266" s="86">
        <v>-0.12198395282030106</v>
      </c>
      <c r="DC266" s="86">
        <v>-9.609665721654892E-2</v>
      </c>
      <c r="DD266" s="86">
        <v>-6.5387658774852753E-2</v>
      </c>
      <c r="DE266" s="86">
        <v>-6.8045884370803833E-2</v>
      </c>
      <c r="DF266" s="86">
        <v>-7.147681713104248E-2</v>
      </c>
      <c r="DG266" s="86">
        <v>-6.9779135286808014E-2</v>
      </c>
      <c r="DH266" s="86">
        <v>-8.6371533572673798E-2</v>
      </c>
      <c r="DI266" s="86">
        <v>-0.11921364068984985</v>
      </c>
      <c r="DJ266" s="86">
        <v>-6.7676909267902374E-2</v>
      </c>
      <c r="DK266" s="86">
        <v>-6.7427821457386017E-2</v>
      </c>
      <c r="DL266" s="86">
        <v>-5.5665705353021622E-2</v>
      </c>
      <c r="DM266" s="86">
        <v>-4.168885201215744E-2</v>
      </c>
      <c r="DN266" s="86">
        <v>-6.0319725424051285E-2</v>
      </c>
      <c r="DO266" s="86">
        <v>-7.2594545781612396E-2</v>
      </c>
      <c r="DP266" s="86">
        <v>-9.7464108839631081E-3</v>
      </c>
      <c r="DQ266" s="86">
        <v>3.8625840097665787E-2</v>
      </c>
      <c r="DR266" s="86">
        <v>5.4927915334701538E-2</v>
      </c>
      <c r="DS266" s="86">
        <v>9.5856808125972748E-2</v>
      </c>
      <c r="DT266" s="86">
        <v>0.11155778914690018</v>
      </c>
      <c r="DU266" s="86">
        <v>0.12254291772842407</v>
      </c>
      <c r="DV266" s="86">
        <v>-3.808918222784996E-2</v>
      </c>
      <c r="DW266" s="86">
        <v>-0.10503252595663071</v>
      </c>
      <c r="DX266" s="86">
        <v>-0.13946059346199036</v>
      </c>
      <c r="DY266" s="86">
        <v>-0.1039225310087204</v>
      </c>
      <c r="DZ266" s="86">
        <v>-8.2864776253700256E-2</v>
      </c>
      <c r="EA266" s="86">
        <v>-5.7392526417970657E-2</v>
      </c>
      <c r="EB266" s="86">
        <v>-2.569236233830452E-2</v>
      </c>
      <c r="EC266" s="86">
        <v>-2.8020847588777542E-2</v>
      </c>
      <c r="ED266" s="86">
        <v>-3.123447485268116E-2</v>
      </c>
      <c r="EE266" s="86">
        <v>-2.4761522188782692E-2</v>
      </c>
      <c r="EF266" s="86">
        <v>-4.2060956358909607E-2</v>
      </c>
      <c r="EG266" s="86">
        <v>-6.9786861538887024E-2</v>
      </c>
      <c r="EH266" s="86">
        <v>-2.8864171355962753E-2</v>
      </c>
      <c r="EI266" s="86">
        <v>-2.9219819232821465E-2</v>
      </c>
      <c r="EJ266" s="86">
        <v>-2.0090600475668907E-2</v>
      </c>
      <c r="EK266" s="86">
        <v>-6.7042284645140171E-3</v>
      </c>
      <c r="EL266" s="86">
        <v>-2.4751627817749977E-2</v>
      </c>
      <c r="EM266" s="86">
        <v>-3.8079801946878433E-2</v>
      </c>
      <c r="EN266" s="86">
        <v>2.3511135950684547E-2</v>
      </c>
      <c r="EO266" s="86">
        <v>7.2674199938774109E-2</v>
      </c>
      <c r="EP266" s="86">
        <v>9.5481954514980316E-2</v>
      </c>
      <c r="EQ266" s="86">
        <v>0.14064270257949829</v>
      </c>
      <c r="ER266" s="86">
        <v>0.14687740802764893</v>
      </c>
      <c r="ES266" s="86">
        <v>0.15737581253051758</v>
      </c>
      <c r="ET266" s="86">
        <v>1.0764123871922493E-3</v>
      </c>
      <c r="EU266" s="86">
        <v>-6.4721770584583282E-2</v>
      </c>
      <c r="EV266" s="86">
        <v>-9.9339798092842102E-2</v>
      </c>
      <c r="EW266" s="86">
        <v>48.289745330810547</v>
      </c>
      <c r="EX266" s="86">
        <v>47.693748474121094</v>
      </c>
      <c r="EY266" s="86">
        <v>47.298976898193359</v>
      </c>
      <c r="EZ266" s="86">
        <v>46.926597595214844</v>
      </c>
      <c r="FA266" s="86">
        <v>46.601650238037109</v>
      </c>
      <c r="FB266" s="86">
        <v>46.537406921386719</v>
      </c>
      <c r="FC266" s="86">
        <v>46.482784271240234</v>
      </c>
      <c r="FD266" s="86">
        <v>46.858108520507813</v>
      </c>
      <c r="FE266" s="86">
        <v>49.029876708984375</v>
      </c>
      <c r="FF266" s="86">
        <v>51.904880523681641</v>
      </c>
      <c r="FG266" s="86">
        <v>54.475421905517578</v>
      </c>
      <c r="FH266" s="86">
        <v>56.507057189941406</v>
      </c>
      <c r="FI266" s="86">
        <v>57.800872802734375</v>
      </c>
      <c r="FJ266" s="86">
        <v>58.624355316162109</v>
      </c>
      <c r="FK266" s="86">
        <v>59.099868774414063</v>
      </c>
      <c r="FL266" s="86">
        <v>58.864456176757813</v>
      </c>
      <c r="FM266" s="86">
        <v>57.426231384277344</v>
      </c>
      <c r="FN266" s="86">
        <v>55.258110046386719</v>
      </c>
      <c r="FO266" s="86">
        <v>53.797313690185547</v>
      </c>
      <c r="FP266" s="86">
        <v>52.616737365722656</v>
      </c>
      <c r="FQ266" s="86">
        <v>51.786026000976563</v>
      </c>
      <c r="FR266" s="86">
        <v>51.023788452148438</v>
      </c>
      <c r="FS266" s="86">
        <v>50.275489807128906</v>
      </c>
      <c r="FT266" s="86">
        <v>49.541439056396484</v>
      </c>
      <c r="FU266" s="86">
        <v>3.9722595363855362E-2</v>
      </c>
      <c r="FV266" s="86">
        <v>4.5244526118040085E-2</v>
      </c>
      <c r="FW266" s="86">
        <v>4.1849635541439056E-2</v>
      </c>
      <c r="FX266" s="86">
        <v>1071.5</v>
      </c>
      <c r="FY266" s="86">
        <v>1</v>
      </c>
    </row>
    <row r="267" spans="1:181" x14ac:dyDescent="0.25">
      <c r="A267" t="s">
        <v>186</v>
      </c>
      <c r="B267" t="s">
        <v>236</v>
      </c>
      <c r="C267" t="s">
        <v>194</v>
      </c>
      <c r="D267" t="s">
        <v>202</v>
      </c>
      <c r="E267" t="s">
        <v>239</v>
      </c>
      <c r="F267" t="s">
        <v>1</v>
      </c>
      <c r="G267" t="s">
        <v>200</v>
      </c>
      <c r="H267" s="86">
        <v>5246</v>
      </c>
      <c r="I267" s="86">
        <v>1.3923916816711426</v>
      </c>
      <c r="J267" s="86">
        <v>1.2990274429321289</v>
      </c>
      <c r="K267" s="86">
        <v>1.2319235801696777</v>
      </c>
      <c r="L267" s="86">
        <v>1.2054197788238525</v>
      </c>
      <c r="M267" s="86">
        <v>1.2014064788818359</v>
      </c>
      <c r="N267" s="86">
        <v>1.2521642446517944</v>
      </c>
      <c r="O267" s="86">
        <v>1.3951168060302734</v>
      </c>
      <c r="P267" s="86">
        <v>1.551042914390564</v>
      </c>
      <c r="Q267" s="86">
        <v>1.4879598617553711</v>
      </c>
      <c r="R267" s="86">
        <v>1.4289084672927856</v>
      </c>
      <c r="S267" s="86">
        <v>1.4209135770797729</v>
      </c>
      <c r="T267" s="86">
        <v>1.425073504447937</v>
      </c>
      <c r="U267" s="86">
        <v>1.3914769887924194</v>
      </c>
      <c r="V267" s="86">
        <v>1.352062463760376</v>
      </c>
      <c r="W267" s="86">
        <v>1.3273000717163086</v>
      </c>
      <c r="X267" s="86">
        <v>1.3509474992752075</v>
      </c>
      <c r="Y267" s="86">
        <v>1.4632816314697266</v>
      </c>
      <c r="Z267" s="86">
        <v>1.6830493211746216</v>
      </c>
      <c r="AA267" s="86">
        <v>1.8544706106185913</v>
      </c>
      <c r="AB267" s="86">
        <v>1.8970538377761841</v>
      </c>
      <c r="AC267" s="86">
        <v>1.8714864253997803</v>
      </c>
      <c r="AD267" s="86">
        <v>1.8092628717422485</v>
      </c>
      <c r="AE267" s="86">
        <v>1.6880131959915161</v>
      </c>
      <c r="AF267" s="86">
        <v>1.5482206344604492</v>
      </c>
      <c r="AG267" s="86">
        <v>-0.10356909781694412</v>
      </c>
      <c r="AH267" s="86">
        <v>-8.2012996077537537E-2</v>
      </c>
      <c r="AI267" s="86">
        <v>-9.5472715795040131E-2</v>
      </c>
      <c r="AJ267" s="86">
        <v>-0.13353799283504486</v>
      </c>
      <c r="AK267" s="86">
        <v>-0.14693395793437958</v>
      </c>
      <c r="AL267" s="86">
        <v>-0.13932645320892334</v>
      </c>
      <c r="AM267" s="86">
        <v>-0.17655673623085022</v>
      </c>
      <c r="AN267" s="86">
        <v>-0.18302945792675018</v>
      </c>
      <c r="AO267" s="86">
        <v>-0.16022081673145294</v>
      </c>
      <c r="AP267" s="86">
        <v>-0.15728683769702911</v>
      </c>
      <c r="AQ267" s="86">
        <v>-0.12164045125246048</v>
      </c>
      <c r="AR267" s="86">
        <v>-8.3795525133609772E-2</v>
      </c>
      <c r="AS267" s="86">
        <v>-0.10577578097581863</v>
      </c>
      <c r="AT267" s="86">
        <v>-9.8483912646770477E-2</v>
      </c>
      <c r="AU267" s="86">
        <v>-0.11616597324609756</v>
      </c>
      <c r="AV267" s="86">
        <v>-7.1002013981342316E-2</v>
      </c>
      <c r="AW267" s="86">
        <v>-4.2999096214771271E-2</v>
      </c>
      <c r="AX267" s="86">
        <v>-2.2380704060196877E-2</v>
      </c>
      <c r="AY267" s="86">
        <v>1.2025303207337856E-2</v>
      </c>
      <c r="AZ267" s="86">
        <v>3.7230927497148514E-2</v>
      </c>
      <c r="BA267" s="86">
        <v>2.2161738947033882E-2</v>
      </c>
      <c r="BB267" s="86">
        <v>-5.665891245007515E-2</v>
      </c>
      <c r="BC267" s="86">
        <v>-9.6940696239471436E-2</v>
      </c>
      <c r="BD267" s="86">
        <v>-8.4540531039237976E-2</v>
      </c>
      <c r="BE267" s="86">
        <v>-6.3046105206012726E-2</v>
      </c>
      <c r="BF267" s="86">
        <v>-4.248901829123497E-2</v>
      </c>
      <c r="BG267" s="86">
        <v>-5.6188229471445084E-2</v>
      </c>
      <c r="BH267" s="86">
        <v>-8.9229457080364227E-2</v>
      </c>
      <c r="BI267" s="86">
        <v>-0.10384172201156616</v>
      </c>
      <c r="BJ267" s="86">
        <v>-9.5903202891349792E-2</v>
      </c>
      <c r="BK267" s="86">
        <v>-0.13137932121753693</v>
      </c>
      <c r="BL267" s="86">
        <v>-0.13687731325626373</v>
      </c>
      <c r="BM267" s="86">
        <v>-0.11682787537574768</v>
      </c>
      <c r="BN267" s="86">
        <v>-0.11858655512332916</v>
      </c>
      <c r="BO267" s="86">
        <v>-8.366827666759491E-2</v>
      </c>
      <c r="BP267" s="86">
        <v>-4.6327602118253708E-2</v>
      </c>
      <c r="BQ267" s="86">
        <v>-6.9308318197727203E-2</v>
      </c>
      <c r="BR267" s="86">
        <v>-6.2809102237224579E-2</v>
      </c>
      <c r="BS267" s="86">
        <v>-8.1937067210674286E-2</v>
      </c>
      <c r="BT267" s="86">
        <v>-4.4043384492397308E-2</v>
      </c>
      <c r="BU267" s="86">
        <v>-1.2287572957575321E-2</v>
      </c>
      <c r="BV267" s="86">
        <v>9.1982372105121613E-3</v>
      </c>
      <c r="BW267" s="86">
        <v>4.4876702129840851E-2</v>
      </c>
      <c r="BX267" s="86">
        <v>7.1786388754844666E-2</v>
      </c>
      <c r="BY267" s="86">
        <v>5.5971879512071609E-2</v>
      </c>
      <c r="BZ267" s="86">
        <v>-2.0788492634892464E-2</v>
      </c>
      <c r="CA267" s="86">
        <v>-5.8629263192415237E-2</v>
      </c>
      <c r="CB267" s="86">
        <v>-4.3821252882480621E-2</v>
      </c>
      <c r="CC267" s="86">
        <v>-3.4980013966560364E-2</v>
      </c>
      <c r="CD267" s="86">
        <v>-1.5114830806851387E-2</v>
      </c>
      <c r="CE267" s="86">
        <v>-2.8979916125535965E-2</v>
      </c>
      <c r="CF267" s="86">
        <v>-5.8541491627693176E-2</v>
      </c>
      <c r="CG267" s="86">
        <v>-7.3996163904666901E-2</v>
      </c>
      <c r="CH267" s="86">
        <v>-6.5828390419483185E-2</v>
      </c>
      <c r="CI267" s="86">
        <v>-0.10008958727121353</v>
      </c>
      <c r="CJ267" s="86">
        <v>-0.10491245239973068</v>
      </c>
      <c r="CK267" s="86">
        <v>-8.6774058640003204E-2</v>
      </c>
      <c r="CL267" s="86">
        <v>-9.1782860457897186E-2</v>
      </c>
      <c r="CM267" s="86">
        <v>-5.7368863373994827E-2</v>
      </c>
      <c r="CN267" s="86">
        <v>-2.0377432927489281E-2</v>
      </c>
      <c r="CO267" s="86">
        <v>-4.4051062315702438E-2</v>
      </c>
      <c r="CP267" s="86">
        <v>-3.8100831210613251E-2</v>
      </c>
      <c r="CQ267" s="86">
        <v>-5.8230221271514893E-2</v>
      </c>
      <c r="CR267" s="86">
        <v>-2.5371912866830826E-2</v>
      </c>
      <c r="CS267" s="86">
        <v>8.9831370860338211E-3</v>
      </c>
      <c r="CT267" s="86">
        <v>3.1069718301296234E-2</v>
      </c>
      <c r="CU267" s="86">
        <v>6.7629478871822357E-2</v>
      </c>
      <c r="CV267" s="86">
        <v>9.5719389617443085E-2</v>
      </c>
      <c r="CW267" s="86">
        <v>7.9388685524463654E-2</v>
      </c>
      <c r="CX267" s="86">
        <v>4.0552490390837193E-3</v>
      </c>
      <c r="CY267" s="86">
        <v>-3.2094884663820267E-2</v>
      </c>
      <c r="CZ267" s="86">
        <v>-1.5619205310940742E-2</v>
      </c>
      <c r="DA267" s="86">
        <v>-6.9139190018177032E-3</v>
      </c>
      <c r="DB267" s="86">
        <v>1.2259353883564472E-2</v>
      </c>
      <c r="DC267" s="86">
        <v>-1.7715999856591225E-3</v>
      </c>
      <c r="DD267" s="86">
        <v>-2.7853533625602722E-2</v>
      </c>
      <c r="DE267" s="86">
        <v>-4.4150605797767639E-2</v>
      </c>
      <c r="DF267" s="86">
        <v>-3.5753577947616577E-2</v>
      </c>
      <c r="DG267" s="86">
        <v>-6.8799838423728943E-2</v>
      </c>
      <c r="DH267" s="86">
        <v>-7.2947606444358826E-2</v>
      </c>
      <c r="DI267" s="86">
        <v>-5.6720245629549026E-2</v>
      </c>
      <c r="DJ267" s="86">
        <v>-6.4979158341884613E-2</v>
      </c>
      <c r="DK267" s="86">
        <v>-3.1069451943039894E-2</v>
      </c>
      <c r="DL267" s="86">
        <v>5.5727344006299973E-3</v>
      </c>
      <c r="DM267" s="86">
        <v>-1.8793806433677673E-2</v>
      </c>
      <c r="DN267" s="86">
        <v>-1.3392562977969646E-2</v>
      </c>
      <c r="DO267" s="86">
        <v>-3.4523379057645798E-2</v>
      </c>
      <c r="DP267" s="86">
        <v>-6.7004482261836529E-3</v>
      </c>
      <c r="DQ267" s="86">
        <v>3.0253848060965538E-2</v>
      </c>
      <c r="DR267" s="86">
        <v>5.2941195666790009E-2</v>
      </c>
      <c r="DS267" s="86">
        <v>9.0382255613803864E-2</v>
      </c>
      <c r="DT267" s="86">
        <v>0.1196523979306221</v>
      </c>
      <c r="DU267" s="86">
        <v>0.1028054803609848</v>
      </c>
      <c r="DV267" s="86">
        <v>2.8898989781737328E-2</v>
      </c>
      <c r="DW267" s="86">
        <v>-5.5605075322091579E-3</v>
      </c>
      <c r="DX267" s="86">
        <v>1.2582842260599136E-2</v>
      </c>
      <c r="DY267" s="86">
        <v>3.3609062433242798E-2</v>
      </c>
      <c r="DZ267" s="86">
        <v>5.1783327013254166E-2</v>
      </c>
      <c r="EA267" s="86">
        <v>3.7512887269258499E-2</v>
      </c>
      <c r="EB267" s="86">
        <v>1.645500585436821E-2</v>
      </c>
      <c r="EC267" s="86">
        <v>-1.0583617258816957E-3</v>
      </c>
      <c r="ED267" s="86">
        <v>7.6696742326021194E-3</v>
      </c>
      <c r="EE267" s="86">
        <v>-2.3622427135705948E-2</v>
      </c>
      <c r="EF267" s="86">
        <v>-2.6795439422130585E-2</v>
      </c>
      <c r="EG267" s="86">
        <v>-1.3327306136488914E-2</v>
      </c>
      <c r="EH267" s="86">
        <v>-2.627888135612011E-2</v>
      </c>
      <c r="EI267" s="86">
        <v>6.9027207791805267E-3</v>
      </c>
      <c r="EJ267" s="86">
        <v>4.3040655553340912E-2</v>
      </c>
      <c r="EK267" s="86">
        <v>1.7673661932349205E-2</v>
      </c>
      <c r="EL267" s="86">
        <v>2.2282250225543976E-2</v>
      </c>
      <c r="EM267" s="86">
        <v>-2.9446202097460628E-4</v>
      </c>
      <c r="EN267" s="86">
        <v>2.0258182659745216E-2</v>
      </c>
      <c r="EO267" s="86">
        <v>6.0965374112129211E-2</v>
      </c>
      <c r="EP267" s="86">
        <v>8.4520138800144196E-2</v>
      </c>
      <c r="EQ267" s="86">
        <v>0.12323366850614548</v>
      </c>
      <c r="ER267" s="86">
        <v>0.15420785546302795</v>
      </c>
      <c r="ES267" s="86">
        <v>0.13661563396453857</v>
      </c>
      <c r="ET267" s="86">
        <v>6.4769409596920013E-2</v>
      </c>
      <c r="EU267" s="86">
        <v>3.2750919461250305E-2</v>
      </c>
      <c r="EV267" s="86">
        <v>5.3302120417356491E-2</v>
      </c>
      <c r="EW267" s="86">
        <v>47.724330902099609</v>
      </c>
      <c r="EX267" s="86">
        <v>47.121288299560547</v>
      </c>
      <c r="EY267" s="86">
        <v>46.579780578613281</v>
      </c>
      <c r="EZ267" s="86">
        <v>46.134159088134766</v>
      </c>
      <c r="FA267" s="86">
        <v>45.744983673095703</v>
      </c>
      <c r="FB267" s="86">
        <v>45.543346405029297</v>
      </c>
      <c r="FC267" s="86">
        <v>45.617782592773438</v>
      </c>
      <c r="FD267" s="86">
        <v>46.036598205566406</v>
      </c>
      <c r="FE267" s="86">
        <v>48.198295593261719</v>
      </c>
      <c r="FF267" s="86">
        <v>51.213310241699219</v>
      </c>
      <c r="FG267" s="86">
        <v>54.006843566894531</v>
      </c>
      <c r="FH267" s="86">
        <v>56.209091186523438</v>
      </c>
      <c r="FI267" s="86">
        <v>57.601753234863281</v>
      </c>
      <c r="FJ267" s="86">
        <v>58.514148712158203</v>
      </c>
      <c r="FK267" s="86">
        <v>59.024806976318359</v>
      </c>
      <c r="FL267" s="86">
        <v>58.682701110839844</v>
      </c>
      <c r="FM267" s="86">
        <v>57.228866577148438</v>
      </c>
      <c r="FN267" s="86">
        <v>55.072147369384766</v>
      </c>
      <c r="FO267" s="86">
        <v>53.539516448974609</v>
      </c>
      <c r="FP267" s="86">
        <v>52.197425842285156</v>
      </c>
      <c r="FQ267" s="86">
        <v>51.279708862304688</v>
      </c>
      <c r="FR267" s="86">
        <v>50.430271148681641</v>
      </c>
      <c r="FS267" s="86">
        <v>49.674713134765625</v>
      </c>
      <c r="FT267" s="86">
        <v>48.872406005859375</v>
      </c>
      <c r="FU267" s="86">
        <v>4.0083698928356171E-2</v>
      </c>
      <c r="FV267" s="86">
        <v>3.9098810404539108E-2</v>
      </c>
      <c r="FW267" s="86">
        <v>4.3268695473670959E-2</v>
      </c>
      <c r="FX267" s="86">
        <v>430.59091186523438</v>
      </c>
      <c r="FY267" s="86">
        <v>1</v>
      </c>
    </row>
    <row r="268" spans="1:181" x14ac:dyDescent="0.25">
      <c r="A268" t="s">
        <v>186</v>
      </c>
      <c r="B268" t="s">
        <v>236</v>
      </c>
      <c r="C268" t="s">
        <v>194</v>
      </c>
      <c r="D268" t="s">
        <v>202</v>
      </c>
      <c r="E268" t="s">
        <v>239</v>
      </c>
      <c r="F268" t="s">
        <v>1</v>
      </c>
      <c r="G268" t="s">
        <v>1</v>
      </c>
      <c r="H268" s="86">
        <v>29859</v>
      </c>
      <c r="I268" s="86">
        <v>1.5090163946151733</v>
      </c>
      <c r="J268" s="86">
        <v>1.4229105710983276</v>
      </c>
      <c r="K268" s="86">
        <v>1.3712689876556396</v>
      </c>
      <c r="L268" s="86">
        <v>1.3627934455871582</v>
      </c>
      <c r="M268" s="86">
        <v>1.3766615390777588</v>
      </c>
      <c r="N268" s="86">
        <v>1.4759633541107178</v>
      </c>
      <c r="O268" s="86">
        <v>1.6652411222457886</v>
      </c>
      <c r="P268" s="86">
        <v>1.7986650466918945</v>
      </c>
      <c r="Q268" s="86">
        <v>1.745976448059082</v>
      </c>
      <c r="R268" s="86">
        <v>1.6962639093399048</v>
      </c>
      <c r="S268" s="86">
        <v>1.6618666648864746</v>
      </c>
      <c r="T268" s="86">
        <v>1.6207300424575806</v>
      </c>
      <c r="U268" s="86">
        <v>1.5791739225387573</v>
      </c>
      <c r="V268" s="86">
        <v>1.5239083766937256</v>
      </c>
      <c r="W268" s="86">
        <v>1.478055477142334</v>
      </c>
      <c r="X268" s="86">
        <v>1.5137850046157837</v>
      </c>
      <c r="Y268" s="86">
        <v>1.6119282245635986</v>
      </c>
      <c r="Z268" s="86">
        <v>1.8920557498931885</v>
      </c>
      <c r="AA268" s="86">
        <v>2.1115140914916992</v>
      </c>
      <c r="AB268" s="86">
        <v>2.1460938453674316</v>
      </c>
      <c r="AC268" s="86">
        <v>2.1374599933624268</v>
      </c>
      <c r="AD268" s="86">
        <v>2.0475277900695801</v>
      </c>
      <c r="AE268" s="86">
        <v>1.8502192497253418</v>
      </c>
      <c r="AF268" s="86">
        <v>1.6494506597518921</v>
      </c>
      <c r="AG268" s="86">
        <v>-0.20310372114181519</v>
      </c>
      <c r="AH268" s="86">
        <v>-0.18137255311012268</v>
      </c>
      <c r="AI268" s="86">
        <v>-0.16165143251419067</v>
      </c>
      <c r="AJ268" s="86">
        <v>-0.14377690851688385</v>
      </c>
      <c r="AK268" s="86">
        <v>-0.14923730492591858</v>
      </c>
      <c r="AL268" s="86">
        <v>-0.15107201039791107</v>
      </c>
      <c r="AM268" s="86">
        <v>-0.16503582894802094</v>
      </c>
      <c r="AN268" s="86">
        <v>-0.178254634141922</v>
      </c>
      <c r="AO268" s="86">
        <v>-0.2118908166885376</v>
      </c>
      <c r="AP268" s="86">
        <v>-0.14943259954452515</v>
      </c>
      <c r="AQ268" s="86">
        <v>-0.14196540415287018</v>
      </c>
      <c r="AR268" s="86">
        <v>-0.12064645439386368</v>
      </c>
      <c r="AS268" s="86">
        <v>-0.1120784804224968</v>
      </c>
      <c r="AT268" s="86">
        <v>-0.12746895849704742</v>
      </c>
      <c r="AU268" s="86">
        <v>-0.1389954537153244</v>
      </c>
      <c r="AV268" s="86">
        <v>-7.8567914664745331E-2</v>
      </c>
      <c r="AW268" s="86">
        <v>-3.4395709633827209E-2</v>
      </c>
      <c r="AX268" s="86">
        <v>-2.9772453010082245E-2</v>
      </c>
      <c r="AY268" s="86">
        <v>2.0833644084632397E-3</v>
      </c>
      <c r="AZ268" s="86">
        <v>3.8271993398666382E-2</v>
      </c>
      <c r="BA268" s="86">
        <v>4.5445773750543594E-2</v>
      </c>
      <c r="BB268" s="86">
        <v>-0.10872092097997665</v>
      </c>
      <c r="BC268" s="86">
        <v>-0.17261657118797302</v>
      </c>
      <c r="BD268" s="86">
        <v>-0.19788016378879547</v>
      </c>
      <c r="BE268" s="86">
        <v>-0.16984160244464874</v>
      </c>
      <c r="BF268" s="86">
        <v>-0.1483871191740036</v>
      </c>
      <c r="BG268" s="86">
        <v>-0.12900929152965546</v>
      </c>
      <c r="BH268" s="86">
        <v>-0.11014248430728912</v>
      </c>
      <c r="BI268" s="86">
        <v>-0.11538683623075485</v>
      </c>
      <c r="BJ268" s="86">
        <v>-0.11703395843505859</v>
      </c>
      <c r="BK268" s="86">
        <v>-0.12708806991577148</v>
      </c>
      <c r="BL268" s="86">
        <v>-0.14083987474441528</v>
      </c>
      <c r="BM268" s="86">
        <v>-0.17044080793857574</v>
      </c>
      <c r="BN268" s="86">
        <v>-0.11672442406415939</v>
      </c>
      <c r="BO268" s="86">
        <v>-0.10977143049240112</v>
      </c>
      <c r="BP268" s="86">
        <v>-9.0591840445995331E-2</v>
      </c>
      <c r="BQ268" s="86">
        <v>-8.2537226378917694E-2</v>
      </c>
      <c r="BR268" s="86">
        <v>-9.74874347448349E-2</v>
      </c>
      <c r="BS268" s="86">
        <v>-0.10991606116294861</v>
      </c>
      <c r="BT268" s="86">
        <v>-5.074731633067131E-2</v>
      </c>
      <c r="BU268" s="86">
        <v>-5.8154240250587463E-3</v>
      </c>
      <c r="BV268" s="86">
        <v>4.1138394735753536E-3</v>
      </c>
      <c r="BW268" s="86">
        <v>3.9449181407690048E-2</v>
      </c>
      <c r="BX268" s="86">
        <v>6.801249086856842E-2</v>
      </c>
      <c r="BY268" s="86">
        <v>7.4766814708709717E-2</v>
      </c>
      <c r="BZ268" s="86">
        <v>-7.5827054679393768E-2</v>
      </c>
      <c r="CA268" s="86">
        <v>-0.13871322572231293</v>
      </c>
      <c r="CB268" s="86">
        <v>-0.16404335200786591</v>
      </c>
      <c r="CC268" s="86">
        <v>-0.14680437743663788</v>
      </c>
      <c r="CD268" s="86">
        <v>-0.12554149329662323</v>
      </c>
      <c r="CE268" s="86">
        <v>-0.10640143603086472</v>
      </c>
      <c r="CF268" s="86">
        <v>-8.6847394704818726E-2</v>
      </c>
      <c r="CG268" s="86">
        <v>-9.1942116618156433E-2</v>
      </c>
      <c r="CH268" s="86">
        <v>-9.3459300696849823E-2</v>
      </c>
      <c r="CI268" s="86">
        <v>-0.10080558061599731</v>
      </c>
      <c r="CJ268" s="86">
        <v>-0.11492651700973511</v>
      </c>
      <c r="CK268" s="86">
        <v>-0.14173264801502228</v>
      </c>
      <c r="CL268" s="86">
        <v>-9.4070851802825928E-2</v>
      </c>
      <c r="CM268" s="86">
        <v>-8.7473981082439423E-2</v>
      </c>
      <c r="CN268" s="86">
        <v>-6.9776110351085663E-2</v>
      </c>
      <c r="CO268" s="86">
        <v>-6.2077045440673828E-2</v>
      </c>
      <c r="CP268" s="86">
        <v>-7.6722316443920135E-2</v>
      </c>
      <c r="CQ268" s="86">
        <v>-8.9775756001472473E-2</v>
      </c>
      <c r="CR268" s="86">
        <v>-3.1478855758905411E-2</v>
      </c>
      <c r="CS268" s="86">
        <v>1.3979195617139339E-2</v>
      </c>
      <c r="CT268" s="86">
        <v>2.7583383023738861E-2</v>
      </c>
      <c r="CU268" s="86">
        <v>6.5328635275363922E-2</v>
      </c>
      <c r="CV268" s="86">
        <v>8.861067146062851E-2</v>
      </c>
      <c r="CW268" s="86">
        <v>9.5074489712715149E-2</v>
      </c>
      <c r="CX268" s="86">
        <v>-5.3044870495796204E-2</v>
      </c>
      <c r="CY268" s="86">
        <v>-0.11523185670375824</v>
      </c>
      <c r="CZ268" s="86">
        <v>-0.14060808718204498</v>
      </c>
      <c r="DA268" s="86">
        <v>-0.12376715242862701</v>
      </c>
      <c r="DB268" s="86">
        <v>-0.10269587486982346</v>
      </c>
      <c r="DC268" s="86">
        <v>-8.3793587982654572E-2</v>
      </c>
      <c r="DD268" s="86">
        <v>-6.3552305102348328E-2</v>
      </c>
      <c r="DE268" s="86">
        <v>-6.849738210439682E-2</v>
      </c>
      <c r="DF268" s="86">
        <v>-6.9884642958641052E-2</v>
      </c>
      <c r="DG268" s="86">
        <v>-7.4523083865642548E-2</v>
      </c>
      <c r="DH268" s="86">
        <v>-8.9013166725635529E-2</v>
      </c>
      <c r="DI268" s="86">
        <v>-0.11302449554204941</v>
      </c>
      <c r="DJ268" s="86">
        <v>-7.1417279541492462E-2</v>
      </c>
      <c r="DK268" s="86">
        <v>-6.5176531672477722E-2</v>
      </c>
      <c r="DL268" s="86">
        <v>-4.8960387706756592E-2</v>
      </c>
      <c r="DM268" s="86">
        <v>-4.1616860777139664E-2</v>
      </c>
      <c r="DN268" s="86">
        <v>-5.5957198143005371E-2</v>
      </c>
      <c r="DO268" s="86">
        <v>-6.9635450839996338E-2</v>
      </c>
      <c r="DP268" s="86">
        <v>-1.2210395187139511E-2</v>
      </c>
      <c r="DQ268" s="86">
        <v>3.3773813396692276E-2</v>
      </c>
      <c r="DR268" s="86">
        <v>5.1052924245595932E-2</v>
      </c>
      <c r="DS268" s="86">
        <v>9.1208077967166901E-2</v>
      </c>
      <c r="DT268" s="86">
        <v>0.1092088520526886</v>
      </c>
      <c r="DU268" s="86">
        <v>0.11538214981555939</v>
      </c>
      <c r="DV268" s="86">
        <v>-3.026268444955349E-2</v>
      </c>
      <c r="DW268" s="86">
        <v>-9.1750502586364746E-2</v>
      </c>
      <c r="DX268" s="86">
        <v>-0.11717280745506287</v>
      </c>
      <c r="DY268" s="86">
        <v>-9.0505048632621765E-2</v>
      </c>
      <c r="DZ268" s="86">
        <v>-6.9710433483123779E-2</v>
      </c>
      <c r="EA268" s="86">
        <v>-5.1151446998119354E-2</v>
      </c>
      <c r="EB268" s="86">
        <v>-2.9917890205979347E-2</v>
      </c>
      <c r="EC268" s="86">
        <v>-3.464692085981369E-2</v>
      </c>
      <c r="ED268" s="86">
        <v>-3.5846579819917679E-2</v>
      </c>
      <c r="EE268" s="86">
        <v>-3.6575343459844589E-2</v>
      </c>
      <c r="EF268" s="86">
        <v>-5.1598399877548218E-2</v>
      </c>
      <c r="EG268" s="86">
        <v>-7.1574471890926361E-2</v>
      </c>
      <c r="EH268" s="86">
        <v>-3.8709104061126709E-2</v>
      </c>
      <c r="EI268" s="86">
        <v>-3.2982554286718369E-2</v>
      </c>
      <c r="EJ268" s="86">
        <v>-1.8905781209468842E-2</v>
      </c>
      <c r="EK268" s="86">
        <v>-1.2075605802237988E-2</v>
      </c>
      <c r="EL268" s="86">
        <v>-2.5975670665502548E-2</v>
      </c>
      <c r="EM268" s="86">
        <v>-4.0556058287620544E-2</v>
      </c>
      <c r="EN268" s="86">
        <v>1.5610205009579659E-2</v>
      </c>
      <c r="EO268" s="86">
        <v>6.2354106456041336E-2</v>
      </c>
      <c r="EP268" s="86">
        <v>8.4939219057559967E-2</v>
      </c>
      <c r="EQ268" s="86">
        <v>0.12857389450073242</v>
      </c>
      <c r="ER268" s="86">
        <v>0.13894936442375183</v>
      </c>
      <c r="ES268" s="86">
        <v>0.14470317959785461</v>
      </c>
      <c r="ET268" s="86">
        <v>2.631176495924592E-3</v>
      </c>
      <c r="EU268" s="86">
        <v>-5.7847153395414352E-2</v>
      </c>
      <c r="EV268" s="86">
        <v>-8.3336003124713898E-2</v>
      </c>
      <c r="EW268" s="86">
        <v>48.204113006591797</v>
      </c>
      <c r="EX268" s="86">
        <v>47.608390808105469</v>
      </c>
      <c r="EY268" s="86">
        <v>47.191154479980469</v>
      </c>
      <c r="EZ268" s="86">
        <v>46.805202484130859</v>
      </c>
      <c r="FA268" s="86">
        <v>46.470939636230469</v>
      </c>
      <c r="FB268" s="86">
        <v>46.390735626220703</v>
      </c>
      <c r="FC268" s="86">
        <v>46.354114532470703</v>
      </c>
      <c r="FD268" s="86">
        <v>46.733207702636719</v>
      </c>
      <c r="FE268" s="86">
        <v>48.907997131347656</v>
      </c>
      <c r="FF268" s="86">
        <v>51.801673889160156</v>
      </c>
      <c r="FG268" s="86">
        <v>54.405853271484375</v>
      </c>
      <c r="FH268" s="86">
        <v>56.462295532226563</v>
      </c>
      <c r="FI268" s="86">
        <v>57.770275115966797</v>
      </c>
      <c r="FJ268" s="86">
        <v>58.607540130615234</v>
      </c>
      <c r="FK268" s="86">
        <v>59.088214874267578</v>
      </c>
      <c r="FL268" s="86">
        <v>58.836013793945313</v>
      </c>
      <c r="FM268" s="86">
        <v>57.394676208496094</v>
      </c>
      <c r="FN268" s="86">
        <v>55.229164123535156</v>
      </c>
      <c r="FO268" s="86">
        <v>53.757762908935547</v>
      </c>
      <c r="FP268" s="86">
        <v>52.552238464355469</v>
      </c>
      <c r="FQ268" s="86">
        <v>51.707969665527344</v>
      </c>
      <c r="FR268" s="86">
        <v>50.934173583984375</v>
      </c>
      <c r="FS268" s="86">
        <v>50.183113098144531</v>
      </c>
      <c r="FT268" s="86">
        <v>49.438751220703125</v>
      </c>
      <c r="FU268" s="86">
        <v>3.3492404967546463E-2</v>
      </c>
      <c r="FV268" s="86">
        <v>3.7922758609056473E-2</v>
      </c>
      <c r="FW268" s="86">
        <v>3.5324655473232269E-2</v>
      </c>
      <c r="FX268" s="86">
        <v>1502.0909423828125</v>
      </c>
      <c r="FY268" s="86">
        <v>1</v>
      </c>
    </row>
    <row r="269" spans="1:181" x14ac:dyDescent="0.25">
      <c r="A269" t="s">
        <v>186</v>
      </c>
      <c r="B269" t="s">
        <v>236</v>
      </c>
      <c r="C269" t="s">
        <v>194</v>
      </c>
      <c r="D269" t="s">
        <v>202</v>
      </c>
      <c r="E269" t="s">
        <v>239</v>
      </c>
      <c r="F269" t="s">
        <v>178</v>
      </c>
      <c r="G269" t="s">
        <v>1</v>
      </c>
      <c r="H269" s="86">
        <v>16274</v>
      </c>
      <c r="I269" s="86">
        <v>1.2580950260162354</v>
      </c>
      <c r="J269" s="86">
        <v>1.1680439710617065</v>
      </c>
      <c r="K269" s="86">
        <v>1.1071587800979614</v>
      </c>
      <c r="L269" s="86">
        <v>1.0942106246948242</v>
      </c>
      <c r="M269" s="86">
        <v>1.1054694652557373</v>
      </c>
      <c r="N269" s="86">
        <v>1.1797153949737549</v>
      </c>
      <c r="O269" s="86">
        <v>1.3520928621292114</v>
      </c>
      <c r="P269" s="86">
        <v>1.5457327365875244</v>
      </c>
      <c r="Q269" s="86">
        <v>1.5342085361480713</v>
      </c>
      <c r="R269" s="86">
        <v>1.5184829235076904</v>
      </c>
      <c r="S269" s="86">
        <v>1.5130943059921265</v>
      </c>
      <c r="T269" s="86">
        <v>1.4846739768981934</v>
      </c>
      <c r="U269" s="86">
        <v>1.4563515186309814</v>
      </c>
      <c r="V269" s="86">
        <v>1.3925659656524658</v>
      </c>
      <c r="W269" s="86">
        <v>1.3445737361907959</v>
      </c>
      <c r="X269" s="86">
        <v>1.3660262823104858</v>
      </c>
      <c r="Y269" s="86">
        <v>1.4469510316848755</v>
      </c>
      <c r="Z269" s="86">
        <v>1.7336199283599854</v>
      </c>
      <c r="AA269" s="86">
        <v>1.9472994804382324</v>
      </c>
      <c r="AB269" s="86">
        <v>1.9644980430603027</v>
      </c>
      <c r="AC269" s="86">
        <v>1.9438408613204956</v>
      </c>
      <c r="AD269" s="86">
        <v>1.8424668312072754</v>
      </c>
      <c r="AE269" s="86">
        <v>1.6289520263671875</v>
      </c>
      <c r="AF269" s="86">
        <v>1.4032120704650879</v>
      </c>
      <c r="AG269" s="86">
        <v>-0.24476748704910278</v>
      </c>
      <c r="AH269" s="86">
        <v>-0.21703721582889557</v>
      </c>
      <c r="AI269" s="86">
        <v>-0.20041528344154358</v>
      </c>
      <c r="AJ269" s="86">
        <v>-0.17075195908546448</v>
      </c>
      <c r="AK269" s="86">
        <v>-0.16215121746063232</v>
      </c>
      <c r="AL269" s="86">
        <v>-0.16710130870342255</v>
      </c>
      <c r="AM269" s="86">
        <v>-0.14291779696941376</v>
      </c>
      <c r="AN269" s="86">
        <v>-0.14377078413963318</v>
      </c>
      <c r="AO269" s="86">
        <v>-0.14931619167327881</v>
      </c>
      <c r="AP269" s="86">
        <v>-0.11411873996257782</v>
      </c>
      <c r="AQ269" s="86">
        <v>-9.6254147589206696E-2</v>
      </c>
      <c r="AR269" s="86">
        <v>-6.6285081207752228E-2</v>
      </c>
      <c r="AS269" s="86">
        <v>-5.0362996757030487E-2</v>
      </c>
      <c r="AT269" s="86">
        <v>-8.4639042615890503E-2</v>
      </c>
      <c r="AU269" s="86">
        <v>-9.3247450888156891E-2</v>
      </c>
      <c r="AV269" s="86">
        <v>-5.1257282495498657E-2</v>
      </c>
      <c r="AW269" s="86">
        <v>-2.297355979681015E-2</v>
      </c>
      <c r="AX269" s="86">
        <v>-5.4733273573219776E-3</v>
      </c>
      <c r="AY269" s="86">
        <v>2.9498390853404999E-2</v>
      </c>
      <c r="AZ269" s="86">
        <v>1.597105897963047E-2</v>
      </c>
      <c r="BA269" s="86">
        <v>4.6563581563532352E-3</v>
      </c>
      <c r="BB269" s="86">
        <v>-8.8080860674381256E-2</v>
      </c>
      <c r="BC269" s="86">
        <v>-0.1745385080575943</v>
      </c>
      <c r="BD269" s="86">
        <v>-0.22493526339530945</v>
      </c>
      <c r="BE269" s="86">
        <v>-0.21685485541820526</v>
      </c>
      <c r="BF269" s="86">
        <v>-0.19069316983222961</v>
      </c>
      <c r="BG269" s="86">
        <v>-0.17548593878746033</v>
      </c>
      <c r="BH269" s="86">
        <v>-0.14470529556274414</v>
      </c>
      <c r="BI269" s="86">
        <v>-0.13544262945652008</v>
      </c>
      <c r="BJ269" s="86">
        <v>-0.14002545177936554</v>
      </c>
      <c r="BK269" s="86">
        <v>-0.11563862860202789</v>
      </c>
      <c r="BL269" s="86">
        <v>-0.11787757277488708</v>
      </c>
      <c r="BM269" s="86">
        <v>-0.12279223650693893</v>
      </c>
      <c r="BN269" s="86">
        <v>-8.8106594979763031E-2</v>
      </c>
      <c r="BO269" s="86">
        <v>-7.0787839591503143E-2</v>
      </c>
      <c r="BP269" s="86">
        <v>-4.0869288146495819E-2</v>
      </c>
      <c r="BQ269" s="86">
        <v>-2.5610540062189102E-2</v>
      </c>
      <c r="BR269" s="86">
        <v>-6.0022208839654922E-2</v>
      </c>
      <c r="BS269" s="86">
        <v>-7.0533126592636108E-2</v>
      </c>
      <c r="BT269" s="86">
        <v>-3.0028343200683594E-2</v>
      </c>
      <c r="BU269" s="86">
        <v>-1.7286940710619092E-3</v>
      </c>
      <c r="BV269" s="86">
        <v>1.8608462065458298E-2</v>
      </c>
      <c r="BW269" s="86">
        <v>5.283428356051445E-2</v>
      </c>
      <c r="BX269" s="86">
        <v>3.9771534502506256E-2</v>
      </c>
      <c r="BY269" s="86">
        <v>2.9715269804000854E-2</v>
      </c>
      <c r="BZ269" s="86">
        <v>-6.4104877412319183E-2</v>
      </c>
      <c r="CA269" s="86">
        <v>-0.147856205701828</v>
      </c>
      <c r="CB269" s="86">
        <v>-0.19770322740077972</v>
      </c>
      <c r="CC269" s="86">
        <v>-0.19752265512943268</v>
      </c>
      <c r="CD269" s="86">
        <v>-0.17244736850261688</v>
      </c>
      <c r="CE269" s="86">
        <v>-0.15821994841098785</v>
      </c>
      <c r="CF269" s="86">
        <v>-0.12666544318199158</v>
      </c>
      <c r="CG269" s="86">
        <v>-0.11694434285163879</v>
      </c>
      <c r="CH269" s="86">
        <v>-0.12127278745174408</v>
      </c>
      <c r="CI269" s="86">
        <v>-9.674515575170517E-2</v>
      </c>
      <c r="CJ269" s="86">
        <v>-9.9944010376930237E-2</v>
      </c>
      <c r="CK269" s="86">
        <v>-0.10442180931568146</v>
      </c>
      <c r="CL269" s="86">
        <v>-7.0090658962726593E-2</v>
      </c>
      <c r="CM269" s="86">
        <v>-5.3149960935115814E-2</v>
      </c>
      <c r="CN269" s="86">
        <v>-2.326638251543045E-2</v>
      </c>
      <c r="CO269" s="86">
        <v>-8.4670642390847206E-3</v>
      </c>
      <c r="CP269" s="86">
        <v>-4.2972665280103683E-2</v>
      </c>
      <c r="CQ269" s="86">
        <v>-5.4801259189844131E-2</v>
      </c>
      <c r="CR269" s="86">
        <v>-1.5325242653489113E-2</v>
      </c>
      <c r="CS269" s="86">
        <v>1.298543531447649E-2</v>
      </c>
      <c r="CT269" s="86">
        <v>3.5287432372570038E-2</v>
      </c>
      <c r="CU269" s="86">
        <v>6.8996645510196686E-2</v>
      </c>
      <c r="CV269" s="86">
        <v>5.6255672127008438E-2</v>
      </c>
      <c r="CW269" s="86">
        <v>4.707099124789238E-2</v>
      </c>
      <c r="CX269" s="86">
        <v>-4.7499176114797592E-2</v>
      </c>
      <c r="CY269" s="86">
        <v>-0.1293761283159256</v>
      </c>
      <c r="CZ269" s="86">
        <v>-0.17884238064289093</v>
      </c>
      <c r="DA269" s="86">
        <v>-0.1781904548406601</v>
      </c>
      <c r="DB269" s="86">
        <v>-0.15420156717300415</v>
      </c>
      <c r="DC269" s="86">
        <v>-0.14095397293567657</v>
      </c>
      <c r="DD269" s="86">
        <v>-0.10862559825181961</v>
      </c>
      <c r="DE269" s="86">
        <v>-9.8446056246757507E-2</v>
      </c>
      <c r="DF269" s="86">
        <v>-0.10252012312412262</v>
      </c>
      <c r="DG269" s="86">
        <v>-7.7851682901382446E-2</v>
      </c>
      <c r="DH269" s="86">
        <v>-8.2010447978973389E-2</v>
      </c>
      <c r="DI269" s="86">
        <v>-8.6051389575004578E-2</v>
      </c>
      <c r="DJ269" s="86">
        <v>-5.2074726670980453E-2</v>
      </c>
      <c r="DK269" s="86">
        <v>-3.5512074828147888E-2</v>
      </c>
      <c r="DL269" s="86">
        <v>-5.6634778156876564E-3</v>
      </c>
      <c r="DM269" s="86">
        <v>8.6764115840196609E-3</v>
      </c>
      <c r="DN269" s="86">
        <v>-2.5923119857907295E-2</v>
      </c>
      <c r="DO269" s="86">
        <v>-3.9069388061761856E-2</v>
      </c>
      <c r="DP269" s="86">
        <v>-6.2214123317971826E-4</v>
      </c>
      <c r="DQ269" s="86">
        <v>2.7699565514922142E-2</v>
      </c>
      <c r="DR269" s="86">
        <v>5.1966406404972076E-2</v>
      </c>
      <c r="DS269" s="86">
        <v>8.5159018635749817E-2</v>
      </c>
      <c r="DT269" s="86">
        <v>7.273980975151062E-2</v>
      </c>
      <c r="DU269" s="86">
        <v>6.4426720142364502E-2</v>
      </c>
      <c r="DV269" s="86">
        <v>-3.0893480405211449E-2</v>
      </c>
      <c r="DW269" s="86">
        <v>-0.1108960434794426</v>
      </c>
      <c r="DX269" s="86">
        <v>-0.15998154878616333</v>
      </c>
      <c r="DY269" s="86">
        <v>-0.15027783811092377</v>
      </c>
      <c r="DZ269" s="86">
        <v>-0.127857506275177</v>
      </c>
      <c r="EA269" s="86">
        <v>-0.11602462828159332</v>
      </c>
      <c r="EB269" s="86">
        <v>-8.2578927278518677E-2</v>
      </c>
      <c r="EC269" s="86">
        <v>-7.1737460792064667E-2</v>
      </c>
      <c r="ED269" s="86">
        <v>-7.5444258749485016E-2</v>
      </c>
      <c r="EE269" s="86">
        <v>-5.0572510808706284E-2</v>
      </c>
      <c r="EF269" s="86">
        <v>-5.6117229163646698E-2</v>
      </c>
      <c r="EG269" s="86">
        <v>-5.952741950750351E-2</v>
      </c>
      <c r="EH269" s="86">
        <v>-2.6062579825520515E-2</v>
      </c>
      <c r="EI269" s="86">
        <v>-1.0045775212347507E-2</v>
      </c>
      <c r="EJ269" s="86">
        <v>1.9752321764826775E-2</v>
      </c>
      <c r="EK269" s="86">
        <v>3.3428866416215897E-2</v>
      </c>
      <c r="EL269" s="86">
        <v>-1.3062860816717148E-3</v>
      </c>
      <c r="EM269" s="86">
        <v>-1.6355069354176521E-2</v>
      </c>
      <c r="EN269" s="86">
        <v>2.0606799051165581E-2</v>
      </c>
      <c r="EO269" s="86">
        <v>4.8944432288408279E-2</v>
      </c>
      <c r="EP269" s="86">
        <v>7.6048195362091064E-2</v>
      </c>
      <c r="EQ269" s="86">
        <v>0.10849490016698837</v>
      </c>
      <c r="ER269" s="86">
        <v>9.6540287137031555E-2</v>
      </c>
      <c r="ES269" s="86">
        <v>8.9485637843608856E-2</v>
      </c>
      <c r="ET269" s="86">
        <v>-6.917489692568779E-3</v>
      </c>
      <c r="EU269" s="86">
        <v>-8.4213748574256897E-2</v>
      </c>
      <c r="EV269" s="86">
        <v>-0.13274949789047241</v>
      </c>
      <c r="EW269" s="86">
        <v>49.91058349609375</v>
      </c>
      <c r="EX269" s="86">
        <v>49.331340789794922</v>
      </c>
      <c r="EY269" s="86">
        <v>49.004734039306641</v>
      </c>
      <c r="EZ269" s="86">
        <v>48.729099273681641</v>
      </c>
      <c r="FA269" s="86">
        <v>48.487064361572266</v>
      </c>
      <c r="FB269" s="86">
        <v>48.433170318603516</v>
      </c>
      <c r="FC269" s="86">
        <v>48.384292602539063</v>
      </c>
      <c r="FD269" s="86">
        <v>48.834613800048828</v>
      </c>
      <c r="FE269" s="86">
        <v>51.123443603515625</v>
      </c>
      <c r="FF269" s="86">
        <v>53.641410827636719</v>
      </c>
      <c r="FG269" s="86">
        <v>55.895282745361328</v>
      </c>
      <c r="FH269" s="86">
        <v>57.746631622314453</v>
      </c>
      <c r="FI269" s="86">
        <v>58.8238525390625</v>
      </c>
      <c r="FJ269" s="86">
        <v>59.524383544921875</v>
      </c>
      <c r="FK269" s="86">
        <v>59.920894622802734</v>
      </c>
      <c r="FL269" s="86">
        <v>59.742092132568359</v>
      </c>
      <c r="FM269" s="86">
        <v>58.551029205322266</v>
      </c>
      <c r="FN269" s="86">
        <v>56.556411743164063</v>
      </c>
      <c r="FO269" s="86">
        <v>55.230949401855469</v>
      </c>
      <c r="FP269" s="86">
        <v>54.19451904296875</v>
      </c>
      <c r="FQ269" s="86">
        <v>53.344509124755859</v>
      </c>
      <c r="FR269" s="86">
        <v>52.638690948486328</v>
      </c>
      <c r="FS269" s="86">
        <v>51.851715087890625</v>
      </c>
      <c r="FT269" s="86">
        <v>51.149337768554688</v>
      </c>
      <c r="FU269" s="86">
        <v>2.4783186614513397E-2</v>
      </c>
      <c r="FV269" s="86">
        <v>2.7717897668480873E-2</v>
      </c>
      <c r="FW269" s="86">
        <v>2.6238277554512024E-2</v>
      </c>
      <c r="FX269" s="86">
        <v>963.772705078125</v>
      </c>
      <c r="FY269" s="86">
        <v>1</v>
      </c>
    </row>
    <row r="270" spans="1:181" x14ac:dyDescent="0.25">
      <c r="A270" t="s">
        <v>186</v>
      </c>
      <c r="B270" t="s">
        <v>236</v>
      </c>
      <c r="C270" t="s">
        <v>194</v>
      </c>
      <c r="D270" t="s">
        <v>202</v>
      </c>
      <c r="E270" t="s">
        <v>239</v>
      </c>
      <c r="F270" t="s">
        <v>179</v>
      </c>
      <c r="G270" t="s">
        <v>1</v>
      </c>
      <c r="H270" s="86">
        <v>2099</v>
      </c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86"/>
      <c r="AT270" s="86"/>
      <c r="AU270" s="86"/>
      <c r="AV270" s="86"/>
      <c r="AW270" s="86"/>
      <c r="AX270" s="86"/>
      <c r="AY270" s="86"/>
      <c r="AZ270" s="86"/>
      <c r="BA270" s="86"/>
      <c r="BB270" s="86"/>
      <c r="BC270" s="86"/>
      <c r="BD270" s="86"/>
      <c r="BE270" s="86"/>
      <c r="BF270" s="86"/>
      <c r="BG270" s="86"/>
      <c r="BH270" s="86"/>
      <c r="BI270" s="86"/>
      <c r="BJ270" s="86"/>
      <c r="BK270" s="86"/>
      <c r="BL270" s="86"/>
      <c r="BM270" s="86"/>
      <c r="BN270" s="86"/>
      <c r="BO270" s="86"/>
      <c r="BP270" s="86"/>
      <c r="BQ270" s="86"/>
      <c r="BR270" s="86"/>
      <c r="BS270" s="86"/>
      <c r="BT270" s="86"/>
      <c r="BU270" s="86"/>
      <c r="BV270" s="86"/>
      <c r="BW270" s="86"/>
      <c r="BX270" s="86"/>
      <c r="BY270" s="86"/>
      <c r="BZ270" s="86"/>
      <c r="CA270" s="86"/>
      <c r="CB270" s="86"/>
      <c r="CC270" s="86"/>
      <c r="CD270" s="86"/>
      <c r="CE270" s="86"/>
      <c r="CF270" s="86"/>
      <c r="CG270" s="86"/>
      <c r="CH270" s="86"/>
      <c r="CI270" s="86"/>
      <c r="CJ270" s="86"/>
      <c r="CK270" s="86"/>
      <c r="CL270" s="86"/>
      <c r="CM270" s="86"/>
      <c r="CN270" s="86"/>
      <c r="CO270" s="86"/>
      <c r="CP270" s="86"/>
      <c r="CQ270" s="86"/>
      <c r="CR270" s="86"/>
      <c r="CS270" s="86"/>
      <c r="CT270" s="86"/>
      <c r="CU270" s="86"/>
      <c r="CV270" s="86"/>
      <c r="CW270" s="86"/>
      <c r="CX270" s="86"/>
      <c r="CY270" s="86"/>
      <c r="CZ270" s="86"/>
      <c r="DA270" s="86"/>
      <c r="DB270" s="86"/>
      <c r="DC270" s="86"/>
      <c r="DD270" s="86"/>
      <c r="DE270" s="86"/>
      <c r="DF270" s="86"/>
      <c r="DG270" s="86"/>
      <c r="DH270" s="86"/>
      <c r="DI270" s="86"/>
      <c r="DJ270" s="86"/>
      <c r="DK270" s="86"/>
      <c r="DL270" s="86"/>
      <c r="DM270" s="86"/>
      <c r="DN270" s="86"/>
      <c r="DO270" s="86"/>
      <c r="DP270" s="86"/>
      <c r="DQ270" s="86"/>
      <c r="DR270" s="86"/>
      <c r="DS270" s="86"/>
      <c r="DT270" s="86"/>
      <c r="DU270" s="86"/>
      <c r="DV270" s="86"/>
      <c r="DW270" s="86"/>
      <c r="DX270" s="86"/>
      <c r="DY270" s="86"/>
      <c r="DZ270" s="86"/>
      <c r="EA270" s="86"/>
      <c r="EB270" s="86"/>
      <c r="EC270" s="86"/>
      <c r="ED270" s="86"/>
      <c r="EE270" s="86"/>
      <c r="EF270" s="86"/>
      <c r="EG270" s="86"/>
      <c r="EH270" s="86"/>
      <c r="EI270" s="86"/>
      <c r="EJ270" s="86"/>
      <c r="EK270" s="86"/>
      <c r="EL270" s="86"/>
      <c r="EM270" s="86"/>
      <c r="EN270" s="86"/>
      <c r="EO270" s="86"/>
      <c r="EP270" s="86"/>
      <c r="EQ270" s="86"/>
      <c r="ER270" s="86"/>
      <c r="ES270" s="86"/>
      <c r="ET270" s="86"/>
      <c r="EU270" s="86"/>
      <c r="EV270" s="86"/>
      <c r="EW270" s="86"/>
      <c r="EX270" s="86"/>
      <c r="EY270" s="86"/>
      <c r="EZ270" s="86"/>
      <c r="FA270" s="86"/>
      <c r="FB270" s="86"/>
      <c r="FC270" s="86"/>
      <c r="FD270" s="86"/>
      <c r="FE270" s="86"/>
      <c r="FF270" s="86"/>
      <c r="FG270" s="86"/>
      <c r="FH270" s="86"/>
      <c r="FI270" s="86"/>
      <c r="FJ270" s="86"/>
      <c r="FK270" s="86"/>
      <c r="FL270" s="86"/>
      <c r="FM270" s="86"/>
      <c r="FN270" s="86"/>
      <c r="FO270" s="86"/>
      <c r="FP270" s="86"/>
      <c r="FQ270" s="86"/>
      <c r="FR270" s="86"/>
      <c r="FS270" s="86"/>
      <c r="FT270" s="86"/>
      <c r="FU270" s="86"/>
      <c r="FV270" s="86"/>
      <c r="FW270" s="86"/>
      <c r="FX270" s="86">
        <v>83.772727966308594</v>
      </c>
      <c r="FY270" s="86">
        <v>0</v>
      </c>
    </row>
    <row r="271" spans="1:181" x14ac:dyDescent="0.25">
      <c r="A271" t="s">
        <v>186</v>
      </c>
      <c r="B271" t="s">
        <v>236</v>
      </c>
      <c r="C271" t="s">
        <v>194</v>
      </c>
      <c r="D271" t="s">
        <v>202</v>
      </c>
      <c r="E271" t="s">
        <v>239</v>
      </c>
      <c r="F271" t="s">
        <v>180</v>
      </c>
      <c r="G271" t="s">
        <v>1</v>
      </c>
      <c r="H271" s="86">
        <v>1135</v>
      </c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  <c r="AK271" s="86"/>
      <c r="AL271" s="86"/>
      <c r="AM271" s="86"/>
      <c r="AN271" s="86"/>
      <c r="AO271" s="86"/>
      <c r="AP271" s="86"/>
      <c r="AQ271" s="86"/>
      <c r="AR271" s="86"/>
      <c r="AS271" s="86"/>
      <c r="AT271" s="86"/>
      <c r="AU271" s="86"/>
      <c r="AV271" s="86"/>
      <c r="AW271" s="86"/>
      <c r="AX271" s="86"/>
      <c r="AY271" s="86"/>
      <c r="AZ271" s="86"/>
      <c r="BA271" s="86"/>
      <c r="BB271" s="86"/>
      <c r="BC271" s="86"/>
      <c r="BD271" s="86"/>
      <c r="BE271" s="86"/>
      <c r="BF271" s="86"/>
      <c r="BG271" s="86"/>
      <c r="BH271" s="86"/>
      <c r="BI271" s="86"/>
      <c r="BJ271" s="86"/>
      <c r="BK271" s="86"/>
      <c r="BL271" s="86"/>
      <c r="BM271" s="86"/>
      <c r="BN271" s="86"/>
      <c r="BO271" s="86"/>
      <c r="BP271" s="86"/>
      <c r="BQ271" s="86"/>
      <c r="BR271" s="86"/>
      <c r="BS271" s="86"/>
      <c r="BT271" s="86"/>
      <c r="BU271" s="86"/>
      <c r="BV271" s="86"/>
      <c r="BW271" s="86"/>
      <c r="BX271" s="86"/>
      <c r="BY271" s="86"/>
      <c r="BZ271" s="86"/>
      <c r="CA271" s="86"/>
      <c r="CB271" s="86"/>
      <c r="CC271" s="86"/>
      <c r="CD271" s="86"/>
      <c r="CE271" s="86"/>
      <c r="CF271" s="86"/>
      <c r="CG271" s="86"/>
      <c r="CH271" s="86"/>
      <c r="CI271" s="86"/>
      <c r="CJ271" s="86"/>
      <c r="CK271" s="86"/>
      <c r="CL271" s="86"/>
      <c r="CM271" s="86"/>
      <c r="CN271" s="86"/>
      <c r="CO271" s="86"/>
      <c r="CP271" s="86"/>
      <c r="CQ271" s="86"/>
      <c r="CR271" s="86"/>
      <c r="CS271" s="86"/>
      <c r="CT271" s="86"/>
      <c r="CU271" s="86"/>
      <c r="CV271" s="86"/>
      <c r="CW271" s="86"/>
      <c r="CX271" s="86"/>
      <c r="CY271" s="86"/>
      <c r="CZ271" s="86"/>
      <c r="DA271" s="86"/>
      <c r="DB271" s="86"/>
      <c r="DC271" s="86"/>
      <c r="DD271" s="86"/>
      <c r="DE271" s="86"/>
      <c r="DF271" s="86"/>
      <c r="DG271" s="86"/>
      <c r="DH271" s="86"/>
      <c r="DI271" s="86"/>
      <c r="DJ271" s="86"/>
      <c r="DK271" s="86"/>
      <c r="DL271" s="86"/>
      <c r="DM271" s="86"/>
      <c r="DN271" s="86"/>
      <c r="DO271" s="86"/>
      <c r="DP271" s="86"/>
      <c r="DQ271" s="86"/>
      <c r="DR271" s="86"/>
      <c r="DS271" s="86"/>
      <c r="DT271" s="86"/>
      <c r="DU271" s="86"/>
      <c r="DV271" s="86"/>
      <c r="DW271" s="86"/>
      <c r="DX271" s="86"/>
      <c r="DY271" s="86"/>
      <c r="DZ271" s="86"/>
      <c r="EA271" s="86"/>
      <c r="EB271" s="86"/>
      <c r="EC271" s="86"/>
      <c r="ED271" s="86"/>
      <c r="EE271" s="86"/>
      <c r="EF271" s="86"/>
      <c r="EG271" s="86"/>
      <c r="EH271" s="86"/>
      <c r="EI271" s="86"/>
      <c r="EJ271" s="86"/>
      <c r="EK271" s="86"/>
      <c r="EL271" s="86"/>
      <c r="EM271" s="86"/>
      <c r="EN271" s="86"/>
      <c r="EO271" s="86"/>
      <c r="EP271" s="86"/>
      <c r="EQ271" s="86"/>
      <c r="ER271" s="86"/>
      <c r="ES271" s="86"/>
      <c r="ET271" s="86"/>
      <c r="EU271" s="86"/>
      <c r="EV271" s="86"/>
      <c r="EW271" s="86"/>
      <c r="EX271" s="86"/>
      <c r="EY271" s="86"/>
      <c r="EZ271" s="86"/>
      <c r="FA271" s="86"/>
      <c r="FB271" s="86"/>
      <c r="FC271" s="86"/>
      <c r="FD271" s="86"/>
      <c r="FE271" s="86"/>
      <c r="FF271" s="86"/>
      <c r="FG271" s="86"/>
      <c r="FH271" s="86"/>
      <c r="FI271" s="86"/>
      <c r="FJ271" s="86"/>
      <c r="FK271" s="86"/>
      <c r="FL271" s="86"/>
      <c r="FM271" s="86"/>
      <c r="FN271" s="86"/>
      <c r="FO271" s="86"/>
      <c r="FP271" s="86"/>
      <c r="FQ271" s="86"/>
      <c r="FR271" s="86"/>
      <c r="FS271" s="86"/>
      <c r="FT271" s="86"/>
      <c r="FU271" s="86"/>
      <c r="FV271" s="86"/>
      <c r="FW271" s="86"/>
      <c r="FX271" s="86">
        <v>70.909088134765625</v>
      </c>
      <c r="FY271" s="86">
        <v>0</v>
      </c>
    </row>
    <row r="272" spans="1:181" x14ac:dyDescent="0.25">
      <c r="A272" t="s">
        <v>186</v>
      </c>
      <c r="B272" t="s">
        <v>236</v>
      </c>
      <c r="C272" t="s">
        <v>194</v>
      </c>
      <c r="D272" t="s">
        <v>202</v>
      </c>
      <c r="E272" t="s">
        <v>239</v>
      </c>
      <c r="F272" t="s">
        <v>181</v>
      </c>
      <c r="G272" t="s">
        <v>1</v>
      </c>
      <c r="H272" s="86">
        <v>552</v>
      </c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86"/>
      <c r="AT272" s="86"/>
      <c r="AU272" s="86"/>
      <c r="AV272" s="86"/>
      <c r="AW272" s="86"/>
      <c r="AX272" s="86"/>
      <c r="AY272" s="86"/>
      <c r="AZ272" s="86"/>
      <c r="BA272" s="86"/>
      <c r="BB272" s="86"/>
      <c r="BC272" s="86"/>
      <c r="BD272" s="86"/>
      <c r="BE272" s="86"/>
      <c r="BF272" s="86"/>
      <c r="BG272" s="86"/>
      <c r="BH272" s="86"/>
      <c r="BI272" s="86"/>
      <c r="BJ272" s="86"/>
      <c r="BK272" s="86"/>
      <c r="BL272" s="86"/>
      <c r="BM272" s="86"/>
      <c r="BN272" s="86"/>
      <c r="BO272" s="86"/>
      <c r="BP272" s="86"/>
      <c r="BQ272" s="86"/>
      <c r="BR272" s="86"/>
      <c r="BS272" s="86"/>
      <c r="BT272" s="86"/>
      <c r="BU272" s="86"/>
      <c r="BV272" s="86"/>
      <c r="BW272" s="86"/>
      <c r="BX272" s="86"/>
      <c r="BY272" s="86"/>
      <c r="BZ272" s="86"/>
      <c r="CA272" s="86"/>
      <c r="CB272" s="86"/>
      <c r="CC272" s="86"/>
      <c r="CD272" s="86"/>
      <c r="CE272" s="86"/>
      <c r="CF272" s="86"/>
      <c r="CG272" s="86"/>
      <c r="CH272" s="86"/>
      <c r="CI272" s="86"/>
      <c r="CJ272" s="86"/>
      <c r="CK272" s="86"/>
      <c r="CL272" s="86"/>
      <c r="CM272" s="86"/>
      <c r="CN272" s="86"/>
      <c r="CO272" s="86"/>
      <c r="CP272" s="86"/>
      <c r="CQ272" s="86"/>
      <c r="CR272" s="86"/>
      <c r="CS272" s="86"/>
      <c r="CT272" s="86"/>
      <c r="CU272" s="86"/>
      <c r="CV272" s="86"/>
      <c r="CW272" s="86"/>
      <c r="CX272" s="86"/>
      <c r="CY272" s="86"/>
      <c r="CZ272" s="86"/>
      <c r="DA272" s="86"/>
      <c r="DB272" s="86"/>
      <c r="DC272" s="86"/>
      <c r="DD272" s="86"/>
      <c r="DE272" s="86"/>
      <c r="DF272" s="86"/>
      <c r="DG272" s="86"/>
      <c r="DH272" s="86"/>
      <c r="DI272" s="86"/>
      <c r="DJ272" s="86"/>
      <c r="DK272" s="86"/>
      <c r="DL272" s="86"/>
      <c r="DM272" s="86"/>
      <c r="DN272" s="86"/>
      <c r="DO272" s="86"/>
      <c r="DP272" s="86"/>
      <c r="DQ272" s="86"/>
      <c r="DR272" s="86"/>
      <c r="DS272" s="86"/>
      <c r="DT272" s="86"/>
      <c r="DU272" s="86"/>
      <c r="DV272" s="86"/>
      <c r="DW272" s="86"/>
      <c r="DX272" s="86"/>
      <c r="DY272" s="86"/>
      <c r="DZ272" s="86"/>
      <c r="EA272" s="86"/>
      <c r="EB272" s="86"/>
      <c r="EC272" s="86"/>
      <c r="ED272" s="86"/>
      <c r="EE272" s="86"/>
      <c r="EF272" s="86"/>
      <c r="EG272" s="86"/>
      <c r="EH272" s="86"/>
      <c r="EI272" s="86"/>
      <c r="EJ272" s="86"/>
      <c r="EK272" s="86"/>
      <c r="EL272" s="86"/>
      <c r="EM272" s="86"/>
      <c r="EN272" s="86"/>
      <c r="EO272" s="86"/>
      <c r="EP272" s="86"/>
      <c r="EQ272" s="86"/>
      <c r="ER272" s="86"/>
      <c r="ES272" s="86"/>
      <c r="ET272" s="86"/>
      <c r="EU272" s="86"/>
      <c r="EV272" s="86"/>
      <c r="EW272" s="86"/>
      <c r="EX272" s="86"/>
      <c r="EY272" s="86"/>
      <c r="EZ272" s="86"/>
      <c r="FA272" s="86"/>
      <c r="FB272" s="86"/>
      <c r="FC272" s="86"/>
      <c r="FD272" s="86"/>
      <c r="FE272" s="86"/>
      <c r="FF272" s="86"/>
      <c r="FG272" s="86"/>
      <c r="FH272" s="86"/>
      <c r="FI272" s="86"/>
      <c r="FJ272" s="86"/>
      <c r="FK272" s="86"/>
      <c r="FL272" s="86"/>
      <c r="FM272" s="86"/>
      <c r="FN272" s="86"/>
      <c r="FO272" s="86"/>
      <c r="FP272" s="86"/>
      <c r="FQ272" s="86"/>
      <c r="FR272" s="86"/>
      <c r="FS272" s="86"/>
      <c r="FT272" s="86"/>
      <c r="FU272" s="86"/>
      <c r="FV272" s="86"/>
      <c r="FW272" s="86"/>
      <c r="FX272" s="86">
        <v>17.636363983154297</v>
      </c>
      <c r="FY272" s="86">
        <v>0</v>
      </c>
    </row>
    <row r="273" spans="1:181" x14ac:dyDescent="0.25">
      <c r="A273" t="s">
        <v>186</v>
      </c>
      <c r="B273" t="s">
        <v>236</v>
      </c>
      <c r="C273" t="s">
        <v>194</v>
      </c>
      <c r="D273" t="s">
        <v>202</v>
      </c>
      <c r="E273" t="s">
        <v>239</v>
      </c>
      <c r="F273" t="s">
        <v>182</v>
      </c>
      <c r="G273" t="s">
        <v>1</v>
      </c>
      <c r="H273" s="86">
        <v>2906</v>
      </c>
      <c r="I273" s="86">
        <v>1.4465539455413818</v>
      </c>
      <c r="J273" s="86">
        <v>1.3658343553543091</v>
      </c>
      <c r="K273" s="86">
        <v>1.3127971887588501</v>
      </c>
      <c r="L273" s="86">
        <v>1.2907642126083374</v>
      </c>
      <c r="M273" s="86">
        <v>1.3349411487579346</v>
      </c>
      <c r="N273" s="86">
        <v>1.442832350730896</v>
      </c>
      <c r="O273" s="86">
        <v>1.6430104970932007</v>
      </c>
      <c r="P273" s="86">
        <v>1.9184436798095703</v>
      </c>
      <c r="Q273" s="86">
        <v>1.8538496494293213</v>
      </c>
      <c r="R273" s="86">
        <v>1.7941364049911499</v>
      </c>
      <c r="S273" s="86">
        <v>1.7369569540023804</v>
      </c>
      <c r="T273" s="86">
        <v>1.6956377029418945</v>
      </c>
      <c r="U273" s="86">
        <v>1.652647852897644</v>
      </c>
      <c r="V273" s="86">
        <v>1.5984448194503784</v>
      </c>
      <c r="W273" s="86">
        <v>1.5608536005020142</v>
      </c>
      <c r="X273" s="86">
        <v>1.6076643466949463</v>
      </c>
      <c r="Y273" s="86">
        <v>1.6828105449676514</v>
      </c>
      <c r="Z273" s="86">
        <v>2.0193994045257568</v>
      </c>
      <c r="AA273" s="86">
        <v>2.1850721836090088</v>
      </c>
      <c r="AB273" s="86">
        <v>2.1648616790771484</v>
      </c>
      <c r="AC273" s="86">
        <v>2.1283917427062988</v>
      </c>
      <c r="AD273" s="86">
        <v>1.9866700172424316</v>
      </c>
      <c r="AE273" s="86">
        <v>1.7608054876327515</v>
      </c>
      <c r="AF273" s="86">
        <v>1.5799365043640137</v>
      </c>
      <c r="AG273" s="86">
        <v>-0.12768636643886566</v>
      </c>
      <c r="AH273" s="86">
        <v>-0.13884769380092621</v>
      </c>
      <c r="AI273" s="86">
        <v>-9.7072124481201172E-2</v>
      </c>
      <c r="AJ273" s="86">
        <v>-0.1121501699090004</v>
      </c>
      <c r="AK273" s="86">
        <v>-0.14080967009067535</v>
      </c>
      <c r="AL273" s="86">
        <v>-0.12789358198642731</v>
      </c>
      <c r="AM273" s="86">
        <v>-0.23050136864185333</v>
      </c>
      <c r="AN273" s="86">
        <v>-0.19170337915420532</v>
      </c>
      <c r="AO273" s="86">
        <v>-0.20590631663799286</v>
      </c>
      <c r="AP273" s="86">
        <v>-0.16159640252590179</v>
      </c>
      <c r="AQ273" s="86">
        <v>-0.16943880915641785</v>
      </c>
      <c r="AR273" s="86">
        <v>-0.19470572471618652</v>
      </c>
      <c r="AS273" s="86">
        <v>-0.14642052352428436</v>
      </c>
      <c r="AT273" s="86">
        <v>-0.1099931001663208</v>
      </c>
      <c r="AU273" s="86">
        <v>-9.1440893709659576E-2</v>
      </c>
      <c r="AV273" s="86">
        <v>-2.0423276349902153E-2</v>
      </c>
      <c r="AW273" s="86">
        <v>-7.0562802255153656E-2</v>
      </c>
      <c r="AX273" s="86">
        <v>-5.6986238807439804E-2</v>
      </c>
      <c r="AY273" s="86">
        <v>-6.2001410871744156E-2</v>
      </c>
      <c r="AZ273" s="86">
        <v>-9.9528931081295013E-2</v>
      </c>
      <c r="BA273" s="86">
        <v>-5.9503469616174698E-2</v>
      </c>
      <c r="BB273" s="86">
        <v>-0.20599739253520966</v>
      </c>
      <c r="BC273" s="86">
        <v>-0.20829322934150696</v>
      </c>
      <c r="BD273" s="86">
        <v>-0.1725916713476181</v>
      </c>
      <c r="BE273" s="86">
        <v>-5.0001010298728943E-2</v>
      </c>
      <c r="BF273" s="86">
        <v>-6.1846069991588593E-2</v>
      </c>
      <c r="BG273" s="86">
        <v>-2.3048603907227516E-2</v>
      </c>
      <c r="BH273" s="86">
        <v>-4.0045462548732758E-2</v>
      </c>
      <c r="BI273" s="86">
        <v>-7.1156717836856842E-2</v>
      </c>
      <c r="BJ273" s="86">
        <v>-5.8090396225452423E-2</v>
      </c>
      <c r="BK273" s="86">
        <v>-0.15336835384368896</v>
      </c>
      <c r="BL273" s="86">
        <v>-0.10897847265005112</v>
      </c>
      <c r="BM273" s="86">
        <v>-0.13131044805049896</v>
      </c>
      <c r="BN273" s="86">
        <v>-8.9593015611171722E-2</v>
      </c>
      <c r="BO273" s="86">
        <v>-9.9031805992126465E-2</v>
      </c>
      <c r="BP273" s="86">
        <v>-0.13027398288249969</v>
      </c>
      <c r="BQ273" s="86">
        <v>-8.5501067340373993E-2</v>
      </c>
      <c r="BR273" s="86">
        <v>-4.7679822891950607E-2</v>
      </c>
      <c r="BS273" s="86">
        <v>-2.6075022295117378E-2</v>
      </c>
      <c r="BT273" s="86">
        <v>4.2308054864406586E-2</v>
      </c>
      <c r="BU273" s="86">
        <v>-2.0630343351513147E-3</v>
      </c>
      <c r="BV273" s="86">
        <v>1.2121621519327164E-2</v>
      </c>
      <c r="BW273" s="86">
        <v>7.5057302601635456E-3</v>
      </c>
      <c r="BX273" s="86">
        <v>-2.5591697543859482E-2</v>
      </c>
      <c r="BY273" s="86">
        <v>1.4681501314043999E-2</v>
      </c>
      <c r="BZ273" s="86">
        <v>-0.12780186533927917</v>
      </c>
      <c r="CA273" s="86">
        <v>-0.13020938634872437</v>
      </c>
      <c r="CB273" s="86">
        <v>-8.7259374558925629E-2</v>
      </c>
      <c r="CC273" s="86">
        <v>3.8036233745515347E-3</v>
      </c>
      <c r="CD273" s="86">
        <v>-8.5149770602583885E-3</v>
      </c>
      <c r="CE273" s="86">
        <v>2.8219858184456825E-2</v>
      </c>
      <c r="CF273" s="86">
        <v>9.894038550555706E-3</v>
      </c>
      <c r="CG273" s="86">
        <v>-2.2915299981832504E-2</v>
      </c>
      <c r="CH273" s="86">
        <v>-9.7449235618114471E-3</v>
      </c>
      <c r="CI273" s="86">
        <v>-9.9946267902851105E-2</v>
      </c>
      <c r="CJ273" s="86">
        <v>-5.1683440804481506E-2</v>
      </c>
      <c r="CK273" s="86">
        <v>-7.9645551741123199E-2</v>
      </c>
      <c r="CL273" s="86">
        <v>-3.9723679423332214E-2</v>
      </c>
      <c r="CM273" s="86">
        <v>-5.0268128514289856E-2</v>
      </c>
      <c r="CN273" s="86">
        <v>-8.5648752748966217E-2</v>
      </c>
      <c r="CO273" s="86">
        <v>-4.3308444321155548E-2</v>
      </c>
      <c r="CP273" s="86">
        <v>-4.5218365266919136E-3</v>
      </c>
      <c r="CQ273" s="86">
        <v>1.9197190180420876E-2</v>
      </c>
      <c r="CR273" s="86">
        <v>8.5755586624145508E-2</v>
      </c>
      <c r="CS273" s="86">
        <v>4.5379698276519775E-2</v>
      </c>
      <c r="CT273" s="86">
        <v>5.9985514730215073E-2</v>
      </c>
      <c r="CU273" s="86">
        <v>5.5646166205406189E-2</v>
      </c>
      <c r="CV273" s="86">
        <v>2.5616997852921486E-2</v>
      </c>
      <c r="CW273" s="86">
        <v>6.6061787307262421E-2</v>
      </c>
      <c r="CX273" s="86">
        <v>-7.3643878102302551E-2</v>
      </c>
      <c r="CY273" s="86">
        <v>-7.6128765940666199E-2</v>
      </c>
      <c r="CZ273" s="86">
        <v>-2.8158487752079964E-2</v>
      </c>
      <c r="DA273" s="86">
        <v>5.7608257979154587E-2</v>
      </c>
      <c r="DB273" s="86">
        <v>4.4816114008426666E-2</v>
      </c>
      <c r="DC273" s="86">
        <v>7.9488322138786316E-2</v>
      </c>
      <c r="DD273" s="86">
        <v>5.9833541512489319E-2</v>
      </c>
      <c r="DE273" s="86">
        <v>2.5326123461127281E-2</v>
      </c>
      <c r="DF273" s="86">
        <v>3.8600549101829529E-2</v>
      </c>
      <c r="DG273" s="86">
        <v>-4.6524178236722946E-2</v>
      </c>
      <c r="DH273" s="86">
        <v>5.6115882471203804E-3</v>
      </c>
      <c r="DI273" s="86">
        <v>-2.7980668470263481E-2</v>
      </c>
      <c r="DJ273" s="86">
        <v>1.0145648382604122E-2</v>
      </c>
      <c r="DK273" s="86">
        <v>-1.5044541796669364E-3</v>
      </c>
      <c r="DL273" s="86">
        <v>-4.1023522615432739E-2</v>
      </c>
      <c r="DM273" s="86">
        <v>-1.1158210691064596E-3</v>
      </c>
      <c r="DN273" s="86">
        <v>3.8636147975921631E-2</v>
      </c>
      <c r="DO273" s="86">
        <v>6.4469404518604279E-2</v>
      </c>
      <c r="DP273" s="86">
        <v>0.12920311093330383</v>
      </c>
      <c r="DQ273" s="86">
        <v>9.2822432518005371E-2</v>
      </c>
      <c r="DR273" s="86">
        <v>0.10784941911697388</v>
      </c>
      <c r="DS273" s="86">
        <v>0.10378659516572952</v>
      </c>
      <c r="DT273" s="86">
        <v>7.6825693249702454E-2</v>
      </c>
      <c r="DU273" s="86">
        <v>0.11744207143783569</v>
      </c>
      <c r="DV273" s="86">
        <v>-1.9485902041196823E-2</v>
      </c>
      <c r="DW273" s="86">
        <v>-2.2048134356737137E-2</v>
      </c>
      <c r="DX273" s="86">
        <v>3.0942402780056E-2</v>
      </c>
      <c r="DY273" s="86">
        <v>0.13529358804225922</v>
      </c>
      <c r="DZ273" s="86">
        <v>0.12181774526834488</v>
      </c>
      <c r="EA273" s="86">
        <v>0.15351183712482452</v>
      </c>
      <c r="EB273" s="86">
        <v>0.13193824887275696</v>
      </c>
      <c r="EC273" s="86">
        <v>9.4979077577590942E-2</v>
      </c>
      <c r="ED273" s="86">
        <v>0.10840373486280441</v>
      </c>
      <c r="EE273" s="86">
        <v>3.0608829110860825E-2</v>
      </c>
      <c r="EF273" s="86">
        <v>8.8336512446403503E-2</v>
      </c>
      <c r="EG273" s="86">
        <v>4.6615224331617355E-2</v>
      </c>
      <c r="EH273" s="86">
        <v>8.2149036228656769E-2</v>
      </c>
      <c r="EI273" s="86">
        <v>6.8902544677257538E-2</v>
      </c>
      <c r="EJ273" s="86">
        <v>2.3408221080899239E-2</v>
      </c>
      <c r="EK273" s="86">
        <v>5.980362743139267E-2</v>
      </c>
      <c r="EL273" s="86">
        <v>0.10094942897558212</v>
      </c>
      <c r="EM273" s="86">
        <v>0.12983529269695282</v>
      </c>
      <c r="EN273" s="86">
        <v>0.19193443655967712</v>
      </c>
      <c r="EO273" s="86">
        <v>0.16132219135761261</v>
      </c>
      <c r="EP273" s="86">
        <v>0.17695726454257965</v>
      </c>
      <c r="EQ273" s="86">
        <v>0.17329375445842743</v>
      </c>
      <c r="ER273" s="86">
        <v>0.15076291561126709</v>
      </c>
      <c r="ES273" s="86">
        <v>0.19162704050540924</v>
      </c>
      <c r="ET273" s="86">
        <v>5.8709621429443359E-2</v>
      </c>
      <c r="EU273" s="86">
        <v>5.6035708636045456E-2</v>
      </c>
      <c r="EV273" s="86">
        <v>0.11627469211816788</v>
      </c>
      <c r="EW273" s="86">
        <v>45.894004821777344</v>
      </c>
      <c r="EX273" s="86">
        <v>45.263164520263672</v>
      </c>
      <c r="EY273" s="86">
        <v>45.051921844482422</v>
      </c>
      <c r="EZ273" s="86">
        <v>44.653984069824219</v>
      </c>
      <c r="FA273" s="86">
        <v>44.250003814697266</v>
      </c>
      <c r="FB273" s="86">
        <v>44.168796539306641</v>
      </c>
      <c r="FC273" s="86">
        <v>44.311553955078125</v>
      </c>
      <c r="FD273" s="86">
        <v>44.460189819335938</v>
      </c>
      <c r="FE273" s="86">
        <v>46.155086517333984</v>
      </c>
      <c r="FF273" s="86">
        <v>49.185573577880859</v>
      </c>
      <c r="FG273" s="86">
        <v>52.103912353515625</v>
      </c>
      <c r="FH273" s="86">
        <v>54.688808441162109</v>
      </c>
      <c r="FI273" s="86">
        <v>56.741081237792969</v>
      </c>
      <c r="FJ273" s="86">
        <v>58.189109802246094</v>
      </c>
      <c r="FK273" s="86">
        <v>58.998119354248047</v>
      </c>
      <c r="FL273" s="86">
        <v>58.933040618896484</v>
      </c>
      <c r="FM273" s="86">
        <v>56.748394012451172</v>
      </c>
      <c r="FN273" s="86">
        <v>54.258094787597656</v>
      </c>
      <c r="FO273" s="86">
        <v>52.43316650390625</v>
      </c>
      <c r="FP273" s="86">
        <v>50.889862060546875</v>
      </c>
      <c r="FQ273" s="86">
        <v>49.965133666992188</v>
      </c>
      <c r="FR273" s="86">
        <v>49.113468170166016</v>
      </c>
      <c r="FS273" s="86">
        <v>48.548595428466797</v>
      </c>
      <c r="FT273" s="86">
        <v>47.703479766845703</v>
      </c>
      <c r="FU273" s="86">
        <v>7.4261054396629333E-2</v>
      </c>
      <c r="FV273" s="86">
        <v>8.564283698797226E-2</v>
      </c>
      <c r="FW273" s="86">
        <v>7.4878253042697906E-2</v>
      </c>
      <c r="FX273" s="86">
        <v>124.72727203369141</v>
      </c>
      <c r="FY273" s="86">
        <v>1</v>
      </c>
    </row>
    <row r="274" spans="1:181" x14ac:dyDescent="0.25">
      <c r="A274" t="s">
        <v>186</v>
      </c>
      <c r="B274" t="s">
        <v>236</v>
      </c>
      <c r="C274" t="s">
        <v>194</v>
      </c>
      <c r="D274" t="s">
        <v>202</v>
      </c>
      <c r="E274" t="s">
        <v>239</v>
      </c>
      <c r="F274" t="s">
        <v>183</v>
      </c>
      <c r="G274" t="s">
        <v>1</v>
      </c>
      <c r="H274" s="86">
        <v>3504</v>
      </c>
      <c r="I274" s="86">
        <v>1.8552404642105103</v>
      </c>
      <c r="J274" s="86">
        <v>1.8099428415298462</v>
      </c>
      <c r="K274" s="86">
        <v>1.7362422943115234</v>
      </c>
      <c r="L274" s="86">
        <v>1.7310914993286133</v>
      </c>
      <c r="M274" s="86">
        <v>1.7438033819198608</v>
      </c>
      <c r="N274" s="86">
        <v>1.7894282341003418</v>
      </c>
      <c r="O274" s="86">
        <v>1.9738876819610596</v>
      </c>
      <c r="P274" s="86">
        <v>2.0128269195556641</v>
      </c>
      <c r="Q274" s="86">
        <v>1.8868782520294189</v>
      </c>
      <c r="R274" s="86">
        <v>1.7832249402999878</v>
      </c>
      <c r="S274" s="86">
        <v>1.712518572807312</v>
      </c>
      <c r="T274" s="86">
        <v>1.6304515600204468</v>
      </c>
      <c r="U274" s="86">
        <v>1.5831195116043091</v>
      </c>
      <c r="V274" s="86">
        <v>1.4954644441604614</v>
      </c>
      <c r="W274" s="86">
        <v>1.4879833459854126</v>
      </c>
      <c r="X274" s="86">
        <v>1.5214192867279053</v>
      </c>
      <c r="Y274" s="86">
        <v>1.6092648506164551</v>
      </c>
      <c r="Z274" s="86">
        <v>1.8860831260681152</v>
      </c>
      <c r="AA274" s="86">
        <v>2.0810208320617676</v>
      </c>
      <c r="AB274" s="86">
        <v>2.2152042388916016</v>
      </c>
      <c r="AC274" s="86">
        <v>2.2564654350280762</v>
      </c>
      <c r="AD274" s="86">
        <v>2.1667854785919189</v>
      </c>
      <c r="AE274" s="86">
        <v>2.1057171821594238</v>
      </c>
      <c r="AF274" s="86">
        <v>1.9710308313369751</v>
      </c>
      <c r="AG274" s="86">
        <v>-0.21941071748733521</v>
      </c>
      <c r="AH274" s="86">
        <v>-0.20135657489299774</v>
      </c>
      <c r="AI274" s="86">
        <v>-0.24535408616065979</v>
      </c>
      <c r="AJ274" s="86">
        <v>-0.26885694265365601</v>
      </c>
      <c r="AK274" s="86">
        <v>-0.27637246251106262</v>
      </c>
      <c r="AL274" s="86">
        <v>-0.27374216914176941</v>
      </c>
      <c r="AM274" s="86">
        <v>-0.2434927374124527</v>
      </c>
      <c r="AN274" s="86">
        <v>-0.26696640253067017</v>
      </c>
      <c r="AO274" s="86">
        <v>-0.38710051774978638</v>
      </c>
      <c r="AP274" s="86">
        <v>-0.40538191795349121</v>
      </c>
      <c r="AQ274" s="86">
        <v>-0.35903584957122803</v>
      </c>
      <c r="AR274" s="86">
        <v>-0.29105201363563538</v>
      </c>
      <c r="AS274" s="86">
        <v>-0.29500031471252441</v>
      </c>
      <c r="AT274" s="86">
        <v>-0.36290490627288818</v>
      </c>
      <c r="AU274" s="86">
        <v>-0.37841245532035828</v>
      </c>
      <c r="AV274" s="86">
        <v>-0.33943560719490051</v>
      </c>
      <c r="AW274" s="86">
        <v>-0.34680050611495972</v>
      </c>
      <c r="AX274" s="86">
        <v>-0.47484439611434937</v>
      </c>
      <c r="AY274" s="86">
        <v>-0.57145661115646362</v>
      </c>
      <c r="AZ274" s="86">
        <v>-0.21977344155311584</v>
      </c>
      <c r="BA274" s="86">
        <v>-0.17565619945526123</v>
      </c>
      <c r="BB274" s="86">
        <v>-0.2444319874048233</v>
      </c>
      <c r="BC274" s="86">
        <v>-0.22786332666873932</v>
      </c>
      <c r="BD274" s="86">
        <v>-0.21748848259449005</v>
      </c>
      <c r="BE274" s="86">
        <v>-6.7814037203788757E-2</v>
      </c>
      <c r="BF274" s="86">
        <v>-4.3188195675611496E-2</v>
      </c>
      <c r="BG274" s="86">
        <v>-8.1842415034770966E-2</v>
      </c>
      <c r="BH274" s="86">
        <v>-9.9292032420635223E-2</v>
      </c>
      <c r="BI274" s="86">
        <v>-9.8342888057231903E-2</v>
      </c>
      <c r="BJ274" s="86">
        <v>-9.8802894353866577E-2</v>
      </c>
      <c r="BK274" s="86">
        <v>-7.7706366777420044E-2</v>
      </c>
      <c r="BL274" s="86">
        <v>-0.13602522015571594</v>
      </c>
      <c r="BM274" s="86">
        <v>-0.17567282915115356</v>
      </c>
      <c r="BN274" s="86">
        <v>-0.20476402342319489</v>
      </c>
      <c r="BO274" s="86">
        <v>-0.16388507187366486</v>
      </c>
      <c r="BP274" s="86">
        <v>-0.12294060736894608</v>
      </c>
      <c r="BQ274" s="86">
        <v>-0.12907126545906067</v>
      </c>
      <c r="BR274" s="86">
        <v>-0.19522000849246979</v>
      </c>
      <c r="BS274" s="86">
        <v>-0.21270991861820221</v>
      </c>
      <c r="BT274" s="86">
        <v>-0.17117492854595184</v>
      </c>
      <c r="BU274" s="86">
        <v>-0.17105785012245178</v>
      </c>
      <c r="BV274" s="86">
        <v>-0.2568436861038208</v>
      </c>
      <c r="BW274" s="86">
        <v>-0.31940761208534241</v>
      </c>
      <c r="BX274" s="86">
        <v>-7.4482612311840057E-2</v>
      </c>
      <c r="BY274" s="86">
        <v>-3.5895571112632751E-2</v>
      </c>
      <c r="BZ274" s="86">
        <v>-9.9256798624992371E-2</v>
      </c>
      <c r="CA274" s="86">
        <v>-7.8565813601016998E-2</v>
      </c>
      <c r="CB274" s="86">
        <v>-6.8238966166973114E-2</v>
      </c>
      <c r="CC274" s="86">
        <v>3.7181369960308075E-2</v>
      </c>
      <c r="CD274" s="86">
        <v>6.6358737647533417E-2</v>
      </c>
      <c r="CE274" s="86">
        <v>3.1405258923768997E-2</v>
      </c>
      <c r="CF274" s="86">
        <v>1.814810186624527E-2</v>
      </c>
      <c r="CG274" s="86">
        <v>2.4959860369563103E-2</v>
      </c>
      <c r="CH274" s="86">
        <v>2.235950343310833E-2</v>
      </c>
      <c r="CI274" s="86">
        <v>3.7116769701242447E-2</v>
      </c>
      <c r="CJ274" s="86">
        <v>-4.5335762202739716E-2</v>
      </c>
      <c r="CK274" s="86">
        <v>-2.9238671064376831E-2</v>
      </c>
      <c r="CL274" s="86">
        <v>-6.5816700458526611E-2</v>
      </c>
      <c r="CM274" s="86">
        <v>-2.8724217787384987E-2</v>
      </c>
      <c r="CN274" s="86">
        <v>-6.5071675926446915E-3</v>
      </c>
      <c r="CO274" s="86">
        <v>-1.4149311929941177E-2</v>
      </c>
      <c r="CP274" s="86">
        <v>-7.9081937670707703E-2</v>
      </c>
      <c r="CQ274" s="86">
        <v>-9.7944825887680054E-2</v>
      </c>
      <c r="CR274" s="86">
        <v>-5.4638069123029709E-2</v>
      </c>
      <c r="CS274" s="86">
        <v>-4.9339007586240768E-2</v>
      </c>
      <c r="CT274" s="86">
        <v>-0.10585706681013107</v>
      </c>
      <c r="CU274" s="86">
        <v>-0.14483927190303802</v>
      </c>
      <c r="CV274" s="86">
        <v>2.614537812769413E-2</v>
      </c>
      <c r="CW274" s="86">
        <v>6.0902219265699387E-2</v>
      </c>
      <c r="CX274" s="86">
        <v>1.2910899240523577E-3</v>
      </c>
      <c r="CY274" s="86">
        <v>2.4837197735905647E-2</v>
      </c>
      <c r="CZ274" s="86">
        <v>3.513079509139061E-2</v>
      </c>
      <c r="DA274" s="86">
        <v>0.14217676222324371</v>
      </c>
      <c r="DB274" s="86">
        <v>0.17590565979480743</v>
      </c>
      <c r="DC274" s="86">
        <v>0.14465293288230896</v>
      </c>
      <c r="DD274" s="86">
        <v>0.13558824360370636</v>
      </c>
      <c r="DE274" s="86">
        <v>0.14826260507106781</v>
      </c>
      <c r="DF274" s="86">
        <v>0.14352190494537354</v>
      </c>
      <c r="DG274" s="86">
        <v>0.15193991363048553</v>
      </c>
      <c r="DH274" s="86">
        <v>4.5353695750236511E-2</v>
      </c>
      <c r="DI274" s="86">
        <v>0.1171954870223999</v>
      </c>
      <c r="DJ274" s="86">
        <v>7.3130659759044647E-2</v>
      </c>
      <c r="DK274" s="86">
        <v>0.10643662512302399</v>
      </c>
      <c r="DL274" s="86">
        <v>0.10992627590894699</v>
      </c>
      <c r="DM274" s="86">
        <v>0.10077264904975891</v>
      </c>
      <c r="DN274" s="86">
        <v>3.7056121975183487E-2</v>
      </c>
      <c r="DO274" s="86">
        <v>1.6820266842842102E-2</v>
      </c>
      <c r="DP274" s="86">
        <v>6.1898782849311829E-2</v>
      </c>
      <c r="DQ274" s="86">
        <v>7.2379820048809052E-2</v>
      </c>
      <c r="DR274" s="86">
        <v>4.5129556208848953E-2</v>
      </c>
      <c r="DS274" s="86">
        <v>2.9729090631008148E-2</v>
      </c>
      <c r="DT274" s="86">
        <v>0.12677337229251862</v>
      </c>
      <c r="DU274" s="86">
        <v>0.15770000219345093</v>
      </c>
      <c r="DV274" s="86">
        <v>0.10183898359537125</v>
      </c>
      <c r="DW274" s="86">
        <v>0.12824021279811859</v>
      </c>
      <c r="DX274" s="86">
        <v>0.13850054144859314</v>
      </c>
      <c r="DY274" s="86">
        <v>0.29377344250679016</v>
      </c>
      <c r="DZ274" s="86">
        <v>0.33407402038574219</v>
      </c>
      <c r="EA274" s="86">
        <v>0.30816462635993958</v>
      </c>
      <c r="EB274" s="86">
        <v>0.30515316128730774</v>
      </c>
      <c r="EC274" s="86">
        <v>0.32629218697547913</v>
      </c>
      <c r="ED274" s="86">
        <v>0.31846114993095398</v>
      </c>
      <c r="EE274" s="86">
        <v>0.3177262544631958</v>
      </c>
      <c r="EF274" s="86">
        <v>0.17629486322402954</v>
      </c>
      <c r="EG274" s="86">
        <v>0.32862317562103271</v>
      </c>
      <c r="EH274" s="86">
        <v>0.27374857664108276</v>
      </c>
      <c r="EI274" s="86">
        <v>0.30158743262290955</v>
      </c>
      <c r="EJ274" s="86">
        <v>0.2780376672744751</v>
      </c>
      <c r="EK274" s="86">
        <v>0.26670169830322266</v>
      </c>
      <c r="EL274" s="86">
        <v>0.20474103093147278</v>
      </c>
      <c r="EM274" s="86">
        <v>0.18252281844615936</v>
      </c>
      <c r="EN274" s="86">
        <v>0.23015949130058289</v>
      </c>
      <c r="EO274" s="86">
        <v>0.24812249839305878</v>
      </c>
      <c r="EP274" s="86">
        <v>0.26313027739524841</v>
      </c>
      <c r="EQ274" s="86">
        <v>0.28177806735038757</v>
      </c>
      <c r="ER274" s="86">
        <v>0.272064208984375</v>
      </c>
      <c r="ES274" s="86">
        <v>0.2974606454372406</v>
      </c>
      <c r="ET274" s="86">
        <v>0.24701416492462158</v>
      </c>
      <c r="EU274" s="86">
        <v>0.27753773331642151</v>
      </c>
      <c r="EV274" s="86">
        <v>0.28775006532669067</v>
      </c>
      <c r="EW274" s="86">
        <v>46.981845855712891</v>
      </c>
      <c r="EX274" s="86">
        <v>46.404689788818359</v>
      </c>
      <c r="EY274" s="86">
        <v>45.900745391845703</v>
      </c>
      <c r="EZ274" s="86">
        <v>45.523288726806641</v>
      </c>
      <c r="FA274" s="86">
        <v>45.1207275390625</v>
      </c>
      <c r="FB274" s="86">
        <v>44.919849395751953</v>
      </c>
      <c r="FC274" s="86">
        <v>44.960899353027344</v>
      </c>
      <c r="FD274" s="86">
        <v>45.518306732177734</v>
      </c>
      <c r="FE274" s="86">
        <v>47.638027191162109</v>
      </c>
      <c r="FF274" s="86">
        <v>50.699932098388672</v>
      </c>
      <c r="FG274" s="86">
        <v>53.564666748046875</v>
      </c>
      <c r="FH274" s="86">
        <v>55.795864105224609</v>
      </c>
      <c r="FI274" s="86">
        <v>57.280933380126953</v>
      </c>
      <c r="FJ274" s="86">
        <v>58.311855316162109</v>
      </c>
      <c r="FK274" s="86">
        <v>58.813209533691406</v>
      </c>
      <c r="FL274" s="86">
        <v>58.445449829101563</v>
      </c>
      <c r="FM274" s="86">
        <v>56.766902923583984</v>
      </c>
      <c r="FN274" s="86">
        <v>54.425025939941406</v>
      </c>
      <c r="FO274" s="86">
        <v>52.441085815429688</v>
      </c>
      <c r="FP274" s="86">
        <v>51.003849029541016</v>
      </c>
      <c r="FQ274" s="86">
        <v>49.940086364746094</v>
      </c>
      <c r="FR274" s="86">
        <v>49.218399047851563</v>
      </c>
      <c r="FS274" s="86">
        <v>48.714862823486328</v>
      </c>
      <c r="FT274" s="86">
        <v>48.099143981933594</v>
      </c>
      <c r="FU274" s="86">
        <v>0.18160885572433472</v>
      </c>
      <c r="FV274" s="86">
        <v>0.22838135063648224</v>
      </c>
      <c r="FW274" s="86">
        <v>0.17980310320854187</v>
      </c>
      <c r="FX274" s="86">
        <v>113.54545593261719</v>
      </c>
      <c r="FY274" s="86">
        <v>1</v>
      </c>
    </row>
    <row r="275" spans="1:181" x14ac:dyDescent="0.25">
      <c r="A275" t="s">
        <v>186</v>
      </c>
      <c r="B275" t="s">
        <v>236</v>
      </c>
      <c r="C275" t="s">
        <v>194</v>
      </c>
      <c r="D275" t="s">
        <v>202</v>
      </c>
      <c r="E275" t="s">
        <v>239</v>
      </c>
      <c r="F275" t="s">
        <v>184</v>
      </c>
      <c r="G275" t="s">
        <v>1</v>
      </c>
      <c r="H275" s="86">
        <v>2444</v>
      </c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  <c r="AK275" s="86"/>
      <c r="AL275" s="86"/>
      <c r="AM275" s="86"/>
      <c r="AN275" s="86"/>
      <c r="AO275" s="86"/>
      <c r="AP275" s="86"/>
      <c r="AQ275" s="86"/>
      <c r="AR275" s="86"/>
      <c r="AS275" s="86"/>
      <c r="AT275" s="86"/>
      <c r="AU275" s="86"/>
      <c r="AV275" s="86"/>
      <c r="AW275" s="86"/>
      <c r="AX275" s="86"/>
      <c r="AY275" s="86"/>
      <c r="AZ275" s="86"/>
      <c r="BA275" s="86"/>
      <c r="BB275" s="86"/>
      <c r="BC275" s="86"/>
      <c r="BD275" s="86"/>
      <c r="BE275" s="86"/>
      <c r="BF275" s="86"/>
      <c r="BG275" s="86"/>
      <c r="BH275" s="86"/>
      <c r="BI275" s="86"/>
      <c r="BJ275" s="86"/>
      <c r="BK275" s="86"/>
      <c r="BL275" s="86"/>
      <c r="BM275" s="86"/>
      <c r="BN275" s="86"/>
      <c r="BO275" s="86"/>
      <c r="BP275" s="86"/>
      <c r="BQ275" s="86"/>
      <c r="BR275" s="86"/>
      <c r="BS275" s="86"/>
      <c r="BT275" s="86"/>
      <c r="BU275" s="86"/>
      <c r="BV275" s="86"/>
      <c r="BW275" s="86"/>
      <c r="BX275" s="86"/>
      <c r="BY275" s="86"/>
      <c r="BZ275" s="86"/>
      <c r="CA275" s="86"/>
      <c r="CB275" s="86"/>
      <c r="CC275" s="86"/>
      <c r="CD275" s="86"/>
      <c r="CE275" s="86"/>
      <c r="CF275" s="86"/>
      <c r="CG275" s="86"/>
      <c r="CH275" s="86"/>
      <c r="CI275" s="86"/>
      <c r="CJ275" s="86"/>
      <c r="CK275" s="86"/>
      <c r="CL275" s="86"/>
      <c r="CM275" s="86"/>
      <c r="CN275" s="86"/>
      <c r="CO275" s="86"/>
      <c r="CP275" s="86"/>
      <c r="CQ275" s="86"/>
      <c r="CR275" s="86"/>
      <c r="CS275" s="86"/>
      <c r="CT275" s="86"/>
      <c r="CU275" s="86"/>
      <c r="CV275" s="86"/>
      <c r="CW275" s="86"/>
      <c r="CX275" s="86"/>
      <c r="CY275" s="86"/>
      <c r="CZ275" s="86"/>
      <c r="DA275" s="86"/>
      <c r="DB275" s="86"/>
      <c r="DC275" s="86"/>
      <c r="DD275" s="86"/>
      <c r="DE275" s="86"/>
      <c r="DF275" s="86"/>
      <c r="DG275" s="86"/>
      <c r="DH275" s="86"/>
      <c r="DI275" s="86"/>
      <c r="DJ275" s="86"/>
      <c r="DK275" s="86"/>
      <c r="DL275" s="86"/>
      <c r="DM275" s="86"/>
      <c r="DN275" s="86"/>
      <c r="DO275" s="86"/>
      <c r="DP275" s="86"/>
      <c r="DQ275" s="86"/>
      <c r="DR275" s="86"/>
      <c r="DS275" s="86"/>
      <c r="DT275" s="86"/>
      <c r="DU275" s="86"/>
      <c r="DV275" s="86"/>
      <c r="DW275" s="86"/>
      <c r="DX275" s="86"/>
      <c r="DY275" s="86"/>
      <c r="DZ275" s="86"/>
      <c r="EA275" s="86"/>
      <c r="EB275" s="86"/>
      <c r="EC275" s="86"/>
      <c r="ED275" s="86"/>
      <c r="EE275" s="86"/>
      <c r="EF275" s="86"/>
      <c r="EG275" s="86"/>
      <c r="EH275" s="86"/>
      <c r="EI275" s="86"/>
      <c r="EJ275" s="86"/>
      <c r="EK275" s="86"/>
      <c r="EL275" s="86"/>
      <c r="EM275" s="86"/>
      <c r="EN275" s="86"/>
      <c r="EO275" s="86"/>
      <c r="EP275" s="86"/>
      <c r="EQ275" s="86"/>
      <c r="ER275" s="86"/>
      <c r="ES275" s="86"/>
      <c r="ET275" s="86"/>
      <c r="EU275" s="86"/>
      <c r="EV275" s="86"/>
      <c r="EW275" s="86"/>
      <c r="EX275" s="86"/>
      <c r="EY275" s="86"/>
      <c r="EZ275" s="86"/>
      <c r="FA275" s="86"/>
      <c r="FB275" s="86"/>
      <c r="FC275" s="86"/>
      <c r="FD275" s="86"/>
      <c r="FE275" s="86"/>
      <c r="FF275" s="86"/>
      <c r="FG275" s="86"/>
      <c r="FH275" s="86"/>
      <c r="FI275" s="86"/>
      <c r="FJ275" s="86"/>
      <c r="FK275" s="86"/>
      <c r="FL275" s="86"/>
      <c r="FM275" s="86"/>
      <c r="FN275" s="86"/>
      <c r="FO275" s="86"/>
      <c r="FP275" s="86"/>
      <c r="FQ275" s="86"/>
      <c r="FR275" s="86"/>
      <c r="FS275" s="86"/>
      <c r="FT275" s="86"/>
      <c r="FU275" s="86"/>
      <c r="FV275" s="86"/>
      <c r="FW275" s="86"/>
      <c r="FX275" s="86">
        <v>98.636360168457031</v>
      </c>
      <c r="FY275" s="86">
        <v>0</v>
      </c>
    </row>
    <row r="276" spans="1:181" x14ac:dyDescent="0.25">
      <c r="A276" t="s">
        <v>186</v>
      </c>
      <c r="B276" t="s">
        <v>236</v>
      </c>
      <c r="C276" t="s">
        <v>194</v>
      </c>
      <c r="D276" t="s">
        <v>202</v>
      </c>
      <c r="E276" t="s">
        <v>239</v>
      </c>
      <c r="F276" t="s">
        <v>185</v>
      </c>
      <c r="G276" t="s">
        <v>1</v>
      </c>
      <c r="H276" s="86">
        <v>945</v>
      </c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86"/>
      <c r="AT276" s="86"/>
      <c r="AU276" s="86"/>
      <c r="AV276" s="86"/>
      <c r="AW276" s="86"/>
      <c r="AX276" s="86"/>
      <c r="AY276" s="86"/>
      <c r="AZ276" s="86"/>
      <c r="BA276" s="86"/>
      <c r="BB276" s="86"/>
      <c r="BC276" s="86"/>
      <c r="BD276" s="86"/>
      <c r="BE276" s="86"/>
      <c r="BF276" s="86"/>
      <c r="BG276" s="86"/>
      <c r="BH276" s="86"/>
      <c r="BI276" s="86"/>
      <c r="BJ276" s="86"/>
      <c r="BK276" s="86"/>
      <c r="BL276" s="86"/>
      <c r="BM276" s="86"/>
      <c r="BN276" s="86"/>
      <c r="BO276" s="86"/>
      <c r="BP276" s="86"/>
      <c r="BQ276" s="86"/>
      <c r="BR276" s="86"/>
      <c r="BS276" s="86"/>
      <c r="BT276" s="86"/>
      <c r="BU276" s="86"/>
      <c r="BV276" s="86"/>
      <c r="BW276" s="86"/>
      <c r="BX276" s="86"/>
      <c r="BY276" s="86"/>
      <c r="BZ276" s="86"/>
      <c r="CA276" s="86"/>
      <c r="CB276" s="86"/>
      <c r="CC276" s="86"/>
      <c r="CD276" s="86"/>
      <c r="CE276" s="86"/>
      <c r="CF276" s="86"/>
      <c r="CG276" s="86"/>
      <c r="CH276" s="86"/>
      <c r="CI276" s="86"/>
      <c r="CJ276" s="86"/>
      <c r="CK276" s="86"/>
      <c r="CL276" s="86"/>
      <c r="CM276" s="86"/>
      <c r="CN276" s="86"/>
      <c r="CO276" s="86"/>
      <c r="CP276" s="86"/>
      <c r="CQ276" s="86"/>
      <c r="CR276" s="86"/>
      <c r="CS276" s="86"/>
      <c r="CT276" s="86"/>
      <c r="CU276" s="86"/>
      <c r="CV276" s="86"/>
      <c r="CW276" s="86"/>
      <c r="CX276" s="86"/>
      <c r="CY276" s="86"/>
      <c r="CZ276" s="86"/>
      <c r="DA276" s="86"/>
      <c r="DB276" s="86"/>
      <c r="DC276" s="86"/>
      <c r="DD276" s="86"/>
      <c r="DE276" s="86"/>
      <c r="DF276" s="86"/>
      <c r="DG276" s="86"/>
      <c r="DH276" s="86"/>
      <c r="DI276" s="86"/>
      <c r="DJ276" s="86"/>
      <c r="DK276" s="86"/>
      <c r="DL276" s="86"/>
      <c r="DM276" s="86"/>
      <c r="DN276" s="86"/>
      <c r="DO276" s="86"/>
      <c r="DP276" s="86"/>
      <c r="DQ276" s="86"/>
      <c r="DR276" s="86"/>
      <c r="DS276" s="86"/>
      <c r="DT276" s="86"/>
      <c r="DU276" s="86"/>
      <c r="DV276" s="86"/>
      <c r="DW276" s="86"/>
      <c r="DX276" s="86"/>
      <c r="DY276" s="86"/>
      <c r="DZ276" s="86"/>
      <c r="EA276" s="86"/>
      <c r="EB276" s="86"/>
      <c r="EC276" s="86"/>
      <c r="ED276" s="86"/>
      <c r="EE276" s="86"/>
      <c r="EF276" s="86"/>
      <c r="EG276" s="86"/>
      <c r="EH276" s="86"/>
      <c r="EI276" s="86"/>
      <c r="EJ276" s="86"/>
      <c r="EK276" s="86"/>
      <c r="EL276" s="86"/>
      <c r="EM276" s="86"/>
      <c r="EN276" s="86"/>
      <c r="EO276" s="86"/>
      <c r="EP276" s="86"/>
      <c r="EQ276" s="86"/>
      <c r="ER276" s="86"/>
      <c r="ES276" s="86"/>
      <c r="ET276" s="86"/>
      <c r="EU276" s="86"/>
      <c r="EV276" s="86"/>
      <c r="EW276" s="86"/>
      <c r="EX276" s="86"/>
      <c r="EY276" s="86"/>
      <c r="EZ276" s="86"/>
      <c r="FA276" s="86"/>
      <c r="FB276" s="86"/>
      <c r="FC276" s="86"/>
      <c r="FD276" s="86"/>
      <c r="FE276" s="86"/>
      <c r="FF276" s="86"/>
      <c r="FG276" s="86"/>
      <c r="FH276" s="86"/>
      <c r="FI276" s="86"/>
      <c r="FJ276" s="86"/>
      <c r="FK276" s="86"/>
      <c r="FL276" s="86"/>
      <c r="FM276" s="86"/>
      <c r="FN276" s="86"/>
      <c r="FO276" s="86"/>
      <c r="FP276" s="86"/>
      <c r="FQ276" s="86"/>
      <c r="FR276" s="86"/>
      <c r="FS276" s="86"/>
      <c r="FT276" s="86"/>
      <c r="FU276" s="86"/>
      <c r="FV276" s="86"/>
      <c r="FW276" s="86"/>
      <c r="FX276" s="86">
        <v>29.090909957885742</v>
      </c>
      <c r="FY276" s="86">
        <v>0</v>
      </c>
    </row>
    <row r="277" spans="1:181" x14ac:dyDescent="0.25">
      <c r="A277" t="s">
        <v>186</v>
      </c>
      <c r="B277" t="s">
        <v>236</v>
      </c>
      <c r="C277" t="s">
        <v>194</v>
      </c>
      <c r="D277" t="s">
        <v>202</v>
      </c>
      <c r="E277" t="s">
        <v>240</v>
      </c>
      <c r="F277" t="s">
        <v>1</v>
      </c>
      <c r="G277" t="s">
        <v>198</v>
      </c>
      <c r="H277" s="86">
        <v>21585</v>
      </c>
      <c r="I277" s="86">
        <v>1.5348016023635864</v>
      </c>
      <c r="J277" s="86">
        <v>1.4719200134277344</v>
      </c>
      <c r="K277" s="86">
        <v>1.4256939888000488</v>
      </c>
      <c r="L277" s="86">
        <v>1.4194689989089966</v>
      </c>
      <c r="M277" s="86">
        <v>1.4436469078063965</v>
      </c>
      <c r="N277" s="86">
        <v>1.560144305229187</v>
      </c>
      <c r="O277" s="86">
        <v>1.7759373188018799</v>
      </c>
      <c r="P277" s="86">
        <v>1.8961156606674194</v>
      </c>
      <c r="Q277" s="86">
        <v>1.7997708320617676</v>
      </c>
      <c r="R277" s="86">
        <v>1.7487175464630127</v>
      </c>
      <c r="S277" s="86">
        <v>1.6950302124023438</v>
      </c>
      <c r="T277" s="86">
        <v>1.6398099660873413</v>
      </c>
      <c r="U277" s="86">
        <v>1.5842677354812622</v>
      </c>
      <c r="V277" s="86">
        <v>1.5321860313415527</v>
      </c>
      <c r="W277" s="86">
        <v>1.4860328435897827</v>
      </c>
      <c r="X277" s="86">
        <v>1.5139586925506592</v>
      </c>
      <c r="Y277" s="86">
        <v>1.6139243841171265</v>
      </c>
      <c r="Z277" s="86">
        <v>1.8454540967941284</v>
      </c>
      <c r="AA277" s="86">
        <v>2.1258127689361572</v>
      </c>
      <c r="AB277" s="86">
        <v>2.1660749912261963</v>
      </c>
      <c r="AC277" s="86">
        <v>2.1743581295013428</v>
      </c>
      <c r="AD277" s="86">
        <v>2.0923402309417725</v>
      </c>
      <c r="AE277" s="86">
        <v>1.8916624784469604</v>
      </c>
      <c r="AF277" s="86">
        <v>1.6783643960952759</v>
      </c>
      <c r="AG277" s="86">
        <v>-0.30213317275047302</v>
      </c>
      <c r="AH277" s="86">
        <v>-0.27517813444137573</v>
      </c>
      <c r="AI277" s="86">
        <v>-0.25003683567047119</v>
      </c>
      <c r="AJ277" s="86">
        <v>-0.21801997721195221</v>
      </c>
      <c r="AK277" s="86">
        <v>-0.20142495632171631</v>
      </c>
      <c r="AL277" s="86">
        <v>-0.18431980907917023</v>
      </c>
      <c r="AM277" s="86">
        <v>-0.19742114841938019</v>
      </c>
      <c r="AN277" s="86">
        <v>-0.19630211591720581</v>
      </c>
      <c r="AO277" s="86">
        <v>-0.23889310657978058</v>
      </c>
      <c r="AP277" s="86">
        <v>-0.17370282113552094</v>
      </c>
      <c r="AQ277" s="86">
        <v>-0.17312696576118469</v>
      </c>
      <c r="AR277" s="86">
        <v>-0.17224413156509399</v>
      </c>
      <c r="AS277" s="86">
        <v>-0.18276363611221313</v>
      </c>
      <c r="AT277" s="86">
        <v>-0.1961350291967392</v>
      </c>
      <c r="AU277" s="86">
        <v>-0.1968291848897934</v>
      </c>
      <c r="AV277" s="86">
        <v>-0.16732132434844971</v>
      </c>
      <c r="AW277" s="86">
        <v>-9.1771706938743591E-2</v>
      </c>
      <c r="AX277" s="86">
        <v>-8.6372822523117065E-2</v>
      </c>
      <c r="AY277" s="86">
        <v>-6.5115489065647125E-2</v>
      </c>
      <c r="AZ277" s="86">
        <v>-6.3965588808059692E-2</v>
      </c>
      <c r="BA277" s="86">
        <v>-5.6053169071674347E-2</v>
      </c>
      <c r="BB277" s="86">
        <v>-0.19894598424434662</v>
      </c>
      <c r="BC277" s="86">
        <v>-0.2571665346622467</v>
      </c>
      <c r="BD277" s="86">
        <v>-0.29970723390579224</v>
      </c>
      <c r="BE277" s="86">
        <v>-0.26056960225105286</v>
      </c>
      <c r="BF277" s="86">
        <v>-0.23430140316486359</v>
      </c>
      <c r="BG277" s="86">
        <v>-0.21005146205425262</v>
      </c>
      <c r="BH277" s="86">
        <v>-0.17855092883110046</v>
      </c>
      <c r="BI277" s="86">
        <v>-0.16328030824661255</v>
      </c>
      <c r="BJ277" s="86">
        <v>-0.14551578462123871</v>
      </c>
      <c r="BK277" s="86">
        <v>-0.15623660385608673</v>
      </c>
      <c r="BL277" s="86">
        <v>-0.15758666396141052</v>
      </c>
      <c r="BM277" s="86">
        <v>-0.19764764606952667</v>
      </c>
      <c r="BN277" s="86">
        <v>-0.14048948884010315</v>
      </c>
      <c r="BO277" s="86">
        <v>-0.14150607585906982</v>
      </c>
      <c r="BP277" s="86">
        <v>-0.14195422828197479</v>
      </c>
      <c r="BQ277" s="86">
        <v>-0.15261551737785339</v>
      </c>
      <c r="BR277" s="86">
        <v>-0.16674286127090454</v>
      </c>
      <c r="BS277" s="86">
        <v>-0.16795006394386292</v>
      </c>
      <c r="BT277" s="86">
        <v>-0.1373419463634491</v>
      </c>
      <c r="BU277" s="86">
        <v>-6.1174016445875168E-2</v>
      </c>
      <c r="BV277" s="86">
        <v>-5.2122164517641068E-2</v>
      </c>
      <c r="BW277" s="86">
        <v>-2.7226684615015984E-2</v>
      </c>
      <c r="BX277" s="86">
        <v>-2.7092540636658669E-2</v>
      </c>
      <c r="BY277" s="86">
        <v>-1.6259431838989258E-2</v>
      </c>
      <c r="BZ277" s="86">
        <v>-0.15695036947727203</v>
      </c>
      <c r="CA277" s="86">
        <v>-0.21522212028503418</v>
      </c>
      <c r="CB277" s="86">
        <v>-0.25819972157478333</v>
      </c>
      <c r="CC277" s="86">
        <v>-0.23178276419639587</v>
      </c>
      <c r="CD277" s="86">
        <v>-0.20599031448364258</v>
      </c>
      <c r="CE277" s="86">
        <v>-0.18235772848129272</v>
      </c>
      <c r="CF277" s="86">
        <v>-0.15121476352214813</v>
      </c>
      <c r="CG277" s="86">
        <v>-0.13686142861843109</v>
      </c>
      <c r="CH277" s="86">
        <v>-0.1186402291059494</v>
      </c>
      <c r="CI277" s="86">
        <v>-0.12771230936050415</v>
      </c>
      <c r="CJ277" s="86">
        <v>-0.13077245652675629</v>
      </c>
      <c r="CK277" s="86">
        <v>-0.1690811961889267</v>
      </c>
      <c r="CL277" s="86">
        <v>-0.11748605221509933</v>
      </c>
      <c r="CM277" s="86">
        <v>-0.11960554122924805</v>
      </c>
      <c r="CN277" s="86">
        <v>-0.12097552418708801</v>
      </c>
      <c r="CO277" s="86">
        <v>-0.13173504173755646</v>
      </c>
      <c r="CP277" s="86">
        <v>-0.14638592302799225</v>
      </c>
      <c r="CQ277" s="86">
        <v>-0.14794844388961792</v>
      </c>
      <c r="CR277" s="86">
        <v>-0.11657832562923431</v>
      </c>
      <c r="CS277" s="86">
        <v>-3.9982154965400696E-2</v>
      </c>
      <c r="CT277" s="86">
        <v>-2.8400255367159843E-2</v>
      </c>
      <c r="CU277" s="86">
        <v>-9.8500889725983143E-4</v>
      </c>
      <c r="CV277" s="86">
        <v>-1.554379821754992E-3</v>
      </c>
      <c r="CW277" s="86">
        <v>1.130159106105566E-2</v>
      </c>
      <c r="CX277" s="86">
        <v>-0.12786431610584259</v>
      </c>
      <c r="CY277" s="86">
        <v>-0.18617154657840729</v>
      </c>
      <c r="CZ277" s="86">
        <v>-0.2294517457485199</v>
      </c>
      <c r="DA277" s="86">
        <v>-0.20299592614173889</v>
      </c>
      <c r="DB277" s="86">
        <v>-0.17767922580242157</v>
      </c>
      <c r="DC277" s="86">
        <v>-0.15466398000717163</v>
      </c>
      <c r="DD277" s="86">
        <v>-0.1238786056637764</v>
      </c>
      <c r="DE277" s="86">
        <v>-0.11044255644083023</v>
      </c>
      <c r="DF277" s="86">
        <v>-9.1764673590660095E-2</v>
      </c>
      <c r="DG277" s="86">
        <v>-9.918801486492157E-2</v>
      </c>
      <c r="DH277" s="86">
        <v>-0.10395824164152145</v>
      </c>
      <c r="DI277" s="86">
        <v>-0.14051471650600433</v>
      </c>
      <c r="DJ277" s="86">
        <v>-9.4482600688934326E-2</v>
      </c>
      <c r="DK277" s="86">
        <v>-9.770500659942627E-2</v>
      </c>
      <c r="DL277" s="86">
        <v>-9.9996820092201233E-2</v>
      </c>
      <c r="DM277" s="86">
        <v>-0.11085455119609833</v>
      </c>
      <c r="DN277" s="86">
        <v>-0.12602898478507996</v>
      </c>
      <c r="DO277" s="86">
        <v>-0.12794685363769531</v>
      </c>
      <c r="DP277" s="86">
        <v>-9.5814697444438934E-2</v>
      </c>
      <c r="DQ277" s="86">
        <v>-1.8790289759635925E-2</v>
      </c>
      <c r="DR277" s="86">
        <v>-4.6783513389527798E-3</v>
      </c>
      <c r="DS277" s="86">
        <v>2.5256665423512459E-2</v>
      </c>
      <c r="DT277" s="86">
        <v>2.3983778432011604E-2</v>
      </c>
      <c r="DU277" s="86">
        <v>3.8862615823745728E-2</v>
      </c>
      <c r="DV277" s="86">
        <v>-9.8778285086154938E-2</v>
      </c>
      <c r="DW277" s="86">
        <v>-0.1571209579706192</v>
      </c>
      <c r="DX277" s="86">
        <v>-0.20070376992225647</v>
      </c>
      <c r="DY277" s="86">
        <v>-0.16143234074115753</v>
      </c>
      <c r="DZ277" s="86">
        <v>-0.13680249452590942</v>
      </c>
      <c r="EA277" s="86">
        <v>-0.11467862874269485</v>
      </c>
      <c r="EB277" s="86">
        <v>-8.4409549832344055E-2</v>
      </c>
      <c r="EC277" s="86">
        <v>-7.2297900915145874E-2</v>
      </c>
      <c r="ED277" s="86">
        <v>-5.296064168214798E-2</v>
      </c>
      <c r="EE277" s="86">
        <v>-5.8003470301628113E-2</v>
      </c>
      <c r="EF277" s="86">
        <v>-6.5242782235145569E-2</v>
      </c>
      <c r="EG277" s="86">
        <v>-9.9269278347492218E-2</v>
      </c>
      <c r="EH277" s="86">
        <v>-6.1269275844097137E-2</v>
      </c>
      <c r="EI277" s="86">
        <v>-6.6084101796150208E-2</v>
      </c>
      <c r="EJ277" s="86">
        <v>-6.9706887006759644E-2</v>
      </c>
      <c r="EK277" s="86">
        <v>-8.070644736289978E-2</v>
      </c>
      <c r="EL277" s="86">
        <v>-9.6636809408664703E-2</v>
      </c>
      <c r="EM277" s="86">
        <v>-9.9067725241184235E-2</v>
      </c>
      <c r="EN277" s="86">
        <v>-6.5835319459438324E-2</v>
      </c>
      <c r="EO277" s="86">
        <v>1.1807398870587349E-2</v>
      </c>
      <c r="EP277" s="86">
        <v>2.9572313651442528E-2</v>
      </c>
      <c r="EQ277" s="86">
        <v>6.3145473599433899E-2</v>
      </c>
      <c r="ER277" s="86">
        <v>6.0856830328702927E-2</v>
      </c>
      <c r="ES277" s="86">
        <v>7.8656353056430817E-2</v>
      </c>
      <c r="ET277" s="86">
        <v>-5.6782647967338562E-2</v>
      </c>
      <c r="EU277" s="86">
        <v>-0.11517652869224548</v>
      </c>
      <c r="EV277" s="86">
        <v>-0.15919625759124756</v>
      </c>
      <c r="EW277" s="86">
        <v>45.673839569091797</v>
      </c>
      <c r="EX277" s="86">
        <v>45.273658752441406</v>
      </c>
      <c r="EY277" s="86">
        <v>44.932445526123047</v>
      </c>
      <c r="EZ277" s="86">
        <v>44.400901794433594</v>
      </c>
      <c r="FA277" s="86">
        <v>43.985389709472656</v>
      </c>
      <c r="FB277" s="86">
        <v>43.715972900390625</v>
      </c>
      <c r="FC277" s="86">
        <v>43.369754791259766</v>
      </c>
      <c r="FD277" s="86">
        <v>44.327274322509766</v>
      </c>
      <c r="FE277" s="86">
        <v>46.655643463134766</v>
      </c>
      <c r="FF277" s="86">
        <v>48.884517669677734</v>
      </c>
      <c r="FG277" s="86">
        <v>50.675601959228516</v>
      </c>
      <c r="FH277" s="86">
        <v>52.011276245117188</v>
      </c>
      <c r="FI277" s="86">
        <v>52.974681854248047</v>
      </c>
      <c r="FJ277" s="86">
        <v>53.585159301757813</v>
      </c>
      <c r="FK277" s="86">
        <v>53.781597137451172</v>
      </c>
      <c r="FL277" s="86">
        <v>53.514671325683594</v>
      </c>
      <c r="FM277" s="86">
        <v>52.607959747314453</v>
      </c>
      <c r="FN277" s="86">
        <v>51.024059295654297</v>
      </c>
      <c r="FO277" s="86">
        <v>49.799362182617188</v>
      </c>
      <c r="FP277" s="86">
        <v>48.912105560302734</v>
      </c>
      <c r="FQ277" s="86">
        <v>48.075855255126953</v>
      </c>
      <c r="FR277" s="86">
        <v>47.532001495361328</v>
      </c>
      <c r="FS277" s="86">
        <v>46.814556121826172</v>
      </c>
      <c r="FT277" s="86">
        <v>46.160358428955078</v>
      </c>
      <c r="FU277" s="86">
        <v>4.0637928992509842E-2</v>
      </c>
      <c r="FV277" s="86">
        <v>4.390031099319458E-2</v>
      </c>
      <c r="FW277" s="86">
        <v>4.169396311044693E-2</v>
      </c>
      <c r="FX277" s="86">
        <v>1559.631591796875</v>
      </c>
      <c r="FY277" s="86">
        <v>1</v>
      </c>
    </row>
    <row r="278" spans="1:181" x14ac:dyDescent="0.25">
      <c r="A278" t="s">
        <v>186</v>
      </c>
      <c r="B278" t="s">
        <v>236</v>
      </c>
      <c r="C278" t="s">
        <v>194</v>
      </c>
      <c r="D278" t="s">
        <v>202</v>
      </c>
      <c r="E278" t="s">
        <v>240</v>
      </c>
      <c r="F278" t="s">
        <v>1</v>
      </c>
      <c r="G278" t="s">
        <v>200</v>
      </c>
      <c r="H278" s="86">
        <v>4636</v>
      </c>
      <c r="I278" s="86">
        <v>1.4922013282775879</v>
      </c>
      <c r="J278" s="86">
        <v>1.3881955146789551</v>
      </c>
      <c r="K278" s="86">
        <v>1.3122196197509766</v>
      </c>
      <c r="L278" s="86">
        <v>1.2852027416229248</v>
      </c>
      <c r="M278" s="86">
        <v>1.2984833717346191</v>
      </c>
      <c r="N278" s="86">
        <v>1.3572726249694824</v>
      </c>
      <c r="O278" s="86">
        <v>1.5399727821350098</v>
      </c>
      <c r="P278" s="86">
        <v>1.6975058317184448</v>
      </c>
      <c r="Q278" s="86">
        <v>1.5878605842590332</v>
      </c>
      <c r="R278" s="86">
        <v>1.5258841514587402</v>
      </c>
      <c r="S278" s="86">
        <v>1.5269522666931152</v>
      </c>
      <c r="T278" s="86">
        <v>1.4870815277099609</v>
      </c>
      <c r="U278" s="86">
        <v>1.4465818405151367</v>
      </c>
      <c r="V278" s="86">
        <v>1.4210127592086792</v>
      </c>
      <c r="W278" s="86">
        <v>1.4117499589920044</v>
      </c>
      <c r="X278" s="86">
        <v>1.460981011390686</v>
      </c>
      <c r="Y278" s="86">
        <v>1.5709723234176636</v>
      </c>
      <c r="Z278" s="86">
        <v>1.7523413896560669</v>
      </c>
      <c r="AA278" s="86">
        <v>1.9821028709411621</v>
      </c>
      <c r="AB278" s="86">
        <v>2.0510897636413574</v>
      </c>
      <c r="AC278" s="86">
        <v>2.0253524780273438</v>
      </c>
      <c r="AD278" s="86">
        <v>1.9289613962173462</v>
      </c>
      <c r="AE278" s="86">
        <v>1.7964344024658203</v>
      </c>
      <c r="AF278" s="86">
        <v>1.6282181739807129</v>
      </c>
      <c r="AG278" s="86">
        <v>-0.12067797034978867</v>
      </c>
      <c r="AH278" s="86">
        <v>-0.10863201320171356</v>
      </c>
      <c r="AI278" s="86">
        <v>-0.12160789221525192</v>
      </c>
      <c r="AJ278" s="86">
        <v>-0.15150189399719238</v>
      </c>
      <c r="AK278" s="86">
        <v>-0.16385670006275177</v>
      </c>
      <c r="AL278" s="86">
        <v>-0.1685701310634613</v>
      </c>
      <c r="AM278" s="86">
        <v>-0.20128142833709717</v>
      </c>
      <c r="AN278" s="86">
        <v>-0.17656876146793365</v>
      </c>
      <c r="AO278" s="86">
        <v>-0.17354151606559753</v>
      </c>
      <c r="AP278" s="86">
        <v>-0.17113809287548065</v>
      </c>
      <c r="AQ278" s="86">
        <v>-0.11866796761751175</v>
      </c>
      <c r="AR278" s="86">
        <v>-0.13660861551761627</v>
      </c>
      <c r="AS278" s="86">
        <v>-0.13721691071987152</v>
      </c>
      <c r="AT278" s="86">
        <v>-0.11510071158409119</v>
      </c>
      <c r="AU278" s="86">
        <v>-0.1121947169303894</v>
      </c>
      <c r="AV278" s="86">
        <v>-6.3786797225475311E-2</v>
      </c>
      <c r="AW278" s="86">
        <v>-2.74038165807724E-2</v>
      </c>
      <c r="AX278" s="86">
        <v>-2.0798617042601109E-3</v>
      </c>
      <c r="AY278" s="86">
        <v>1.3081049546599388E-2</v>
      </c>
      <c r="AZ278" s="86">
        <v>4.0858432650566101E-2</v>
      </c>
      <c r="BA278" s="86">
        <v>3.4471917897462845E-2</v>
      </c>
      <c r="BB278" s="86">
        <v>-8.5549257695674896E-2</v>
      </c>
      <c r="BC278" s="86">
        <v>-0.14247731864452362</v>
      </c>
      <c r="BD278" s="86">
        <v>-0.15112116932868958</v>
      </c>
      <c r="BE278" s="86">
        <v>-8.1863760948181152E-2</v>
      </c>
      <c r="BF278" s="86">
        <v>-7.1560487151145935E-2</v>
      </c>
      <c r="BG278" s="86">
        <v>-8.4346003830432892E-2</v>
      </c>
      <c r="BH278" s="86">
        <v>-0.11052575707435608</v>
      </c>
      <c r="BI278" s="86">
        <v>-0.12176543474197388</v>
      </c>
      <c r="BJ278" s="86">
        <v>-0.1258886307477951</v>
      </c>
      <c r="BK278" s="86">
        <v>-0.15620698034763336</v>
      </c>
      <c r="BL278" s="86">
        <v>-0.13178953528404236</v>
      </c>
      <c r="BM278" s="86">
        <v>-0.13142509758472443</v>
      </c>
      <c r="BN278" s="86">
        <v>-0.13021507859230042</v>
      </c>
      <c r="BO278" s="86">
        <v>-7.8932657837867737E-2</v>
      </c>
      <c r="BP278" s="86">
        <v>-9.7179904580116272E-2</v>
      </c>
      <c r="BQ278" s="86">
        <v>-9.9406689405441284E-2</v>
      </c>
      <c r="BR278" s="86">
        <v>-7.7275261282920837E-2</v>
      </c>
      <c r="BS278" s="86">
        <v>-7.5273580849170685E-2</v>
      </c>
      <c r="BT278" s="86">
        <v>-2.9994860291481018E-2</v>
      </c>
      <c r="BU278" s="86">
        <v>5.2560302428901196E-3</v>
      </c>
      <c r="BV278" s="86">
        <v>2.9911374673247337E-2</v>
      </c>
      <c r="BW278" s="86">
        <v>4.7382906079292297E-2</v>
      </c>
      <c r="BX278" s="86">
        <v>7.7830880880355835E-2</v>
      </c>
      <c r="BY278" s="86">
        <v>6.7646078765392303E-2</v>
      </c>
      <c r="BZ278" s="86">
        <v>-5.0714690238237381E-2</v>
      </c>
      <c r="CA278" s="86">
        <v>-0.10314331948757172</v>
      </c>
      <c r="CB278" s="86">
        <v>-0.11207262426614761</v>
      </c>
      <c r="CC278" s="86">
        <v>-5.4981164634227753E-2</v>
      </c>
      <c r="CD278" s="86">
        <v>-4.5884858816862106E-2</v>
      </c>
      <c r="CE278" s="86">
        <v>-5.8538541197776794E-2</v>
      </c>
      <c r="CF278" s="86">
        <v>-8.2145825028419495E-2</v>
      </c>
      <c r="CG278" s="86">
        <v>-9.2613145709037781E-2</v>
      </c>
      <c r="CH278" s="86">
        <v>-9.6327558159828186E-2</v>
      </c>
      <c r="CI278" s="86">
        <v>-0.12498857080936432</v>
      </c>
      <c r="CJ278" s="86">
        <v>-0.1007755845785141</v>
      </c>
      <c r="CK278" s="86">
        <v>-0.10225538164377213</v>
      </c>
      <c r="CL278" s="86">
        <v>-0.10187191516160965</v>
      </c>
      <c r="CM278" s="86">
        <v>-5.141211673617363E-2</v>
      </c>
      <c r="CN278" s="86">
        <v>-6.9871686398983002E-2</v>
      </c>
      <c r="CO278" s="86">
        <v>-7.3219440877437592E-2</v>
      </c>
      <c r="CP278" s="86">
        <v>-5.1077473908662796E-2</v>
      </c>
      <c r="CQ278" s="86">
        <v>-4.9702122807502747E-2</v>
      </c>
      <c r="CR278" s="86">
        <v>-6.590668112039566E-3</v>
      </c>
      <c r="CS278" s="86">
        <v>2.7876142412424088E-2</v>
      </c>
      <c r="CT278" s="86">
        <v>5.2068408578634262E-2</v>
      </c>
      <c r="CU278" s="86">
        <v>7.1140266954898834E-2</v>
      </c>
      <c r="CV278" s="86">
        <v>0.1034378781914711</v>
      </c>
      <c r="CW278" s="86">
        <v>9.0622395277023315E-2</v>
      </c>
      <c r="CX278" s="86">
        <v>-2.6588374748826027E-2</v>
      </c>
      <c r="CY278" s="86">
        <v>-7.5900711119174957E-2</v>
      </c>
      <c r="CZ278" s="86">
        <v>-8.5027709603309631E-2</v>
      </c>
      <c r="DA278" s="86">
        <v>-2.8098560869693756E-2</v>
      </c>
      <c r="DB278" s="86">
        <v>-2.0209234207868576E-2</v>
      </c>
      <c r="DC278" s="86">
        <v>-3.2731078565120697E-2</v>
      </c>
      <c r="DD278" s="86">
        <v>-5.3765881806612015E-2</v>
      </c>
      <c r="DE278" s="86">
        <v>-6.3460864126682281E-2</v>
      </c>
      <c r="DF278" s="86">
        <v>-6.6766493022441864E-2</v>
      </c>
      <c r="DG278" s="86">
        <v>-9.3770138919353485E-2</v>
      </c>
      <c r="DH278" s="86">
        <v>-6.9761626422405243E-2</v>
      </c>
      <c r="DI278" s="86">
        <v>-7.3085688054561615E-2</v>
      </c>
      <c r="DJ278" s="86">
        <v>-7.3528751730918884E-2</v>
      </c>
      <c r="DK278" s="86">
        <v>-2.3891571909189224E-2</v>
      </c>
      <c r="DL278" s="86">
        <v>-4.256347194314003E-2</v>
      </c>
      <c r="DM278" s="86">
        <v>-4.70321886241436E-2</v>
      </c>
      <c r="DN278" s="86">
        <v>-2.4879686534404755E-2</v>
      </c>
      <c r="DO278" s="86">
        <v>-2.4130668491125107E-2</v>
      </c>
      <c r="DP278" s="86">
        <v>1.6813524067401886E-2</v>
      </c>
      <c r="DQ278" s="86">
        <v>5.049625039100647E-2</v>
      </c>
      <c r="DR278" s="86">
        <v>7.4225440621376038E-2</v>
      </c>
      <c r="DS278" s="86">
        <v>9.4897627830505371E-2</v>
      </c>
      <c r="DT278" s="86">
        <v>0.12904489040374756</v>
      </c>
      <c r="DU278" s="86">
        <v>0.11359871178865433</v>
      </c>
      <c r="DV278" s="86">
        <v>-2.4620599579066038E-3</v>
      </c>
      <c r="DW278" s="86">
        <v>-4.8658102750778198E-2</v>
      </c>
      <c r="DX278" s="86">
        <v>-5.7982798665761948E-2</v>
      </c>
      <c r="DY278" s="86">
        <v>1.0715649463236332E-2</v>
      </c>
      <c r="DZ278" s="86">
        <v>1.68622937053442E-2</v>
      </c>
      <c r="EA278" s="86">
        <v>4.5308014377951622E-3</v>
      </c>
      <c r="EB278" s="86">
        <v>-1.2789752334356308E-2</v>
      </c>
      <c r="EC278" s="86">
        <v>-2.136959508061409E-2</v>
      </c>
      <c r="ED278" s="86">
        <v>-2.4084996432065964E-2</v>
      </c>
      <c r="EE278" s="86">
        <v>-4.8695694655179977E-2</v>
      </c>
      <c r="EF278" s="86">
        <v>-2.4982400238513947E-2</v>
      </c>
      <c r="EG278" s="86">
        <v>-3.0969258397817612E-2</v>
      </c>
      <c r="EH278" s="86">
        <v>-3.2605729997158051E-2</v>
      </c>
      <c r="EI278" s="86">
        <v>1.5843721106648445E-2</v>
      </c>
      <c r="EJ278" s="86">
        <v>-3.134747501462698E-3</v>
      </c>
      <c r="EK278" s="86">
        <v>-9.221961721777916E-3</v>
      </c>
      <c r="EL278" s="86">
        <v>1.2945761904120445E-2</v>
      </c>
      <c r="EM278" s="86">
        <v>1.2790456414222717E-2</v>
      </c>
      <c r="EN278" s="86">
        <v>5.0605464726686478E-2</v>
      </c>
      <c r="EO278" s="86">
        <v>8.3156101405620575E-2</v>
      </c>
      <c r="EP278" s="86">
        <v>0.1062166765332222</v>
      </c>
      <c r="EQ278" s="86">
        <v>0.12919948995113373</v>
      </c>
      <c r="ER278" s="86">
        <v>0.1660173237323761</v>
      </c>
      <c r="ES278" s="86">
        <v>0.14677287638187408</v>
      </c>
      <c r="ET278" s="86">
        <v>3.2372511923313141E-2</v>
      </c>
      <c r="EU278" s="86">
        <v>-9.3240989372134209E-3</v>
      </c>
      <c r="EV278" s="86">
        <v>-1.8934238702058792E-2</v>
      </c>
      <c r="EW278" s="86">
        <v>44.890598297119141</v>
      </c>
      <c r="EX278" s="86">
        <v>44.452381134033203</v>
      </c>
      <c r="EY278" s="86">
        <v>44.105365753173828</v>
      </c>
      <c r="EZ278" s="86">
        <v>43.578418731689453</v>
      </c>
      <c r="FA278" s="86">
        <v>43.168899536132813</v>
      </c>
      <c r="FB278" s="86">
        <v>42.812339782714844</v>
      </c>
      <c r="FC278" s="86">
        <v>42.579700469970703</v>
      </c>
      <c r="FD278" s="86">
        <v>43.502059936523438</v>
      </c>
      <c r="FE278" s="86">
        <v>45.778411865234375</v>
      </c>
      <c r="FF278" s="86">
        <v>48.183063507080078</v>
      </c>
      <c r="FG278" s="86">
        <v>50.130748748779297</v>
      </c>
      <c r="FH278" s="86">
        <v>51.632980346679688</v>
      </c>
      <c r="FI278" s="86">
        <v>52.727794647216797</v>
      </c>
      <c r="FJ278" s="86">
        <v>53.463859558105469</v>
      </c>
      <c r="FK278" s="86">
        <v>53.622913360595703</v>
      </c>
      <c r="FL278" s="86">
        <v>53.356586456298828</v>
      </c>
      <c r="FM278" s="86">
        <v>52.450485229492188</v>
      </c>
      <c r="FN278" s="86">
        <v>50.901741027832031</v>
      </c>
      <c r="FO278" s="86">
        <v>49.491973876953125</v>
      </c>
      <c r="FP278" s="86">
        <v>48.412315368652344</v>
      </c>
      <c r="FQ278" s="86">
        <v>47.581260681152344</v>
      </c>
      <c r="FR278" s="86">
        <v>46.960613250732422</v>
      </c>
      <c r="FS278" s="86">
        <v>46.269195556640625</v>
      </c>
      <c r="FT278" s="86">
        <v>45.572372436523438</v>
      </c>
      <c r="FU278" s="86">
        <v>3.9372902363538742E-2</v>
      </c>
      <c r="FV278" s="86">
        <v>3.9915226399898529E-2</v>
      </c>
      <c r="FW278" s="86">
        <v>4.2155425995588303E-2</v>
      </c>
      <c r="FX278" s="86">
        <v>610.6842041015625</v>
      </c>
      <c r="FY278" s="86">
        <v>1</v>
      </c>
    </row>
    <row r="279" spans="1:181" x14ac:dyDescent="0.25">
      <c r="A279" t="s">
        <v>186</v>
      </c>
      <c r="B279" t="s">
        <v>236</v>
      </c>
      <c r="C279" t="s">
        <v>194</v>
      </c>
      <c r="D279" t="s">
        <v>202</v>
      </c>
      <c r="E279" t="s">
        <v>240</v>
      </c>
      <c r="F279" t="s">
        <v>1</v>
      </c>
      <c r="G279" t="s">
        <v>1</v>
      </c>
      <c r="H279" s="86">
        <v>26221</v>
      </c>
      <c r="I279" s="86">
        <v>1.5272696018218994</v>
      </c>
      <c r="J279" s="86">
        <v>1.4571171998977661</v>
      </c>
      <c r="K279" s="86">
        <v>1.4056311845779419</v>
      </c>
      <c r="L279" s="86">
        <v>1.3957300186157227</v>
      </c>
      <c r="M279" s="86">
        <v>1.4179812669754028</v>
      </c>
      <c r="N279" s="86">
        <v>1.5242756605148315</v>
      </c>
      <c r="O279" s="86">
        <v>1.734217643737793</v>
      </c>
      <c r="P279" s="86">
        <v>1.8610005378723145</v>
      </c>
      <c r="Q279" s="86">
        <v>1.7623039484024048</v>
      </c>
      <c r="R279" s="86">
        <v>1.7093195915222168</v>
      </c>
      <c r="S279" s="86">
        <v>1.6653132438659668</v>
      </c>
      <c r="T279" s="86">
        <v>1.6128069162368774</v>
      </c>
      <c r="U279" s="86">
        <v>1.5599241256713867</v>
      </c>
      <c r="V279" s="86">
        <v>1.5125299692153931</v>
      </c>
      <c r="W279" s="86">
        <v>1.4728991985321045</v>
      </c>
      <c r="X279" s="86">
        <v>1.5045920610427856</v>
      </c>
      <c r="Y279" s="86">
        <v>1.6063302755355835</v>
      </c>
      <c r="Z279" s="86">
        <v>1.8289910554885864</v>
      </c>
      <c r="AA279" s="86">
        <v>2.1004040241241455</v>
      </c>
      <c r="AB279" s="86">
        <v>2.145744800567627</v>
      </c>
      <c r="AC279" s="86">
        <v>2.1480133533477783</v>
      </c>
      <c r="AD279" s="86">
        <v>2.0634541511535645</v>
      </c>
      <c r="AE279" s="86">
        <v>1.8748257160186768</v>
      </c>
      <c r="AF279" s="86">
        <v>1.6694983243942261</v>
      </c>
      <c r="AG279" s="86">
        <v>-0.25958886742591858</v>
      </c>
      <c r="AH279" s="86">
        <v>-0.23570840060710907</v>
      </c>
      <c r="AI279" s="86">
        <v>-0.21728399395942688</v>
      </c>
      <c r="AJ279" s="86">
        <v>-0.19534732401371002</v>
      </c>
      <c r="AK279" s="86">
        <v>-0.18365876376628876</v>
      </c>
      <c r="AL279" s="86">
        <v>-0.17025060951709747</v>
      </c>
      <c r="AM279" s="86">
        <v>-0.1861787885427475</v>
      </c>
      <c r="AN279" s="86">
        <v>-0.18105213344097137</v>
      </c>
      <c r="AO279" s="86">
        <v>-0.21610073745250702</v>
      </c>
      <c r="AP279" s="86">
        <v>-0.16259577870368958</v>
      </c>
      <c r="AQ279" s="86">
        <v>-0.15318366885185242</v>
      </c>
      <c r="AR279" s="86">
        <v>-0.15576261281967163</v>
      </c>
      <c r="AS279" s="86">
        <v>-0.16489294171333313</v>
      </c>
      <c r="AT279" s="86">
        <v>-0.17202377319335938</v>
      </c>
      <c r="AU279" s="86">
        <v>-0.17230580747127533</v>
      </c>
      <c r="AV279" s="86">
        <v>-0.14011003077030182</v>
      </c>
      <c r="AW279" s="86">
        <v>-7.1723379194736481E-2</v>
      </c>
      <c r="AX279" s="86">
        <v>-6.2846556305885315E-2</v>
      </c>
      <c r="AY279" s="86">
        <v>-4.2013566941022873E-2</v>
      </c>
      <c r="AZ279" s="86">
        <v>-3.554573655128479E-2</v>
      </c>
      <c r="BA279" s="86">
        <v>-3.10019850730896E-2</v>
      </c>
      <c r="BB279" s="86">
        <v>-0.16939365863800049</v>
      </c>
      <c r="BC279" s="86">
        <v>-0.2262914776802063</v>
      </c>
      <c r="BD279" s="86">
        <v>-0.26291960477828979</v>
      </c>
      <c r="BE279" s="86">
        <v>-0.22469249367713928</v>
      </c>
      <c r="BF279" s="86">
        <v>-0.20142646133899689</v>
      </c>
      <c r="BG279" s="86">
        <v>-0.18371540307998657</v>
      </c>
      <c r="BH279" s="86">
        <v>-0.16205866634845734</v>
      </c>
      <c r="BI279" s="86">
        <v>-0.15138845145702362</v>
      </c>
      <c r="BJ279" s="86">
        <v>-0.13742806017398834</v>
      </c>
      <c r="BK279" s="86">
        <v>-0.15135180950164795</v>
      </c>
      <c r="BL279" s="86">
        <v>-0.14821307361125946</v>
      </c>
      <c r="BM279" s="86">
        <v>-0.18134072422981262</v>
      </c>
      <c r="BN279" s="86">
        <v>-0.13431356847286224</v>
      </c>
      <c r="BO279" s="86">
        <v>-0.12622210383415222</v>
      </c>
      <c r="BP279" s="86">
        <v>-0.12987193465232849</v>
      </c>
      <c r="BQ279" s="86">
        <v>-0.13919058442115784</v>
      </c>
      <c r="BR279" s="86">
        <v>-0.14692102372646332</v>
      </c>
      <c r="BS279" s="86">
        <v>-0.14765271544456482</v>
      </c>
      <c r="BT279" s="86">
        <v>-0.1147182434797287</v>
      </c>
      <c r="BU279" s="86">
        <v>-4.5882083475589752E-2</v>
      </c>
      <c r="BV279" s="86">
        <v>-3.40898297727108E-2</v>
      </c>
      <c r="BW279" s="86">
        <v>-1.0239518247544765E-2</v>
      </c>
      <c r="BX279" s="86">
        <v>-4.4961138628423214E-3</v>
      </c>
      <c r="BY279" s="86">
        <v>2.2769812494516373E-3</v>
      </c>
      <c r="BZ279" s="86">
        <v>-0.13427874445915222</v>
      </c>
      <c r="CA279" s="86">
        <v>-0.19106966257095337</v>
      </c>
      <c r="CB279" s="86">
        <v>-0.22806030511856079</v>
      </c>
      <c r="CC279" s="86">
        <v>-0.20052337646484375</v>
      </c>
      <c r="CD279" s="86">
        <v>-0.17768290638923645</v>
      </c>
      <c r="CE279" s="86">
        <v>-0.16046589612960815</v>
      </c>
      <c r="CF279" s="86">
        <v>-0.13900303840637207</v>
      </c>
      <c r="CG279" s="86">
        <v>-0.12903812527656555</v>
      </c>
      <c r="CH279" s="86">
        <v>-0.11469524353742599</v>
      </c>
      <c r="CI279" s="86">
        <v>-0.12723074853420258</v>
      </c>
      <c r="CJ279" s="86">
        <v>-0.12546885013580322</v>
      </c>
      <c r="CK279" s="86">
        <v>-0.15726606547832489</v>
      </c>
      <c r="CL279" s="86">
        <v>-0.11472539603710175</v>
      </c>
      <c r="CM279" s="86">
        <v>-0.10754860937595367</v>
      </c>
      <c r="CN279" s="86">
        <v>-0.11194012314081192</v>
      </c>
      <c r="CO279" s="86">
        <v>-0.12138920277357101</v>
      </c>
      <c r="CP279" s="86">
        <v>-0.12953492999076843</v>
      </c>
      <c r="CQ279" s="86">
        <v>-0.13057802617549896</v>
      </c>
      <c r="CR279" s="86">
        <v>-9.7131967544555664E-2</v>
      </c>
      <c r="CS279" s="86">
        <v>-2.7984479442238808E-2</v>
      </c>
      <c r="CT279" s="86">
        <v>-1.4173004776239395E-2</v>
      </c>
      <c r="CU279" s="86">
        <v>1.1767088435590267E-2</v>
      </c>
      <c r="CV279" s="86">
        <v>1.7008760944008827E-2</v>
      </c>
      <c r="CW279" s="86">
        <v>2.5325892493128777E-2</v>
      </c>
      <c r="CX279" s="86">
        <v>-0.10995824635028839</v>
      </c>
      <c r="CY279" s="86">
        <v>-0.16667510569095612</v>
      </c>
      <c r="CZ279" s="86">
        <v>-0.20391687750816345</v>
      </c>
      <c r="DA279" s="86">
        <v>-0.17635427415370941</v>
      </c>
      <c r="DB279" s="86">
        <v>-0.15393932163715363</v>
      </c>
      <c r="DC279" s="86">
        <v>-0.13721640408039093</v>
      </c>
      <c r="DD279" s="86">
        <v>-0.1159474179148674</v>
      </c>
      <c r="DE279" s="86">
        <v>-0.10668779164552689</v>
      </c>
      <c r="DF279" s="86">
        <v>-9.1962426900863647E-2</v>
      </c>
      <c r="DG279" s="86">
        <v>-0.10310967266559601</v>
      </c>
      <c r="DH279" s="86">
        <v>-0.10272464156150818</v>
      </c>
      <c r="DI279" s="86">
        <v>-0.13319137692451477</v>
      </c>
      <c r="DJ279" s="86">
        <v>-9.5137216150760651E-2</v>
      </c>
      <c r="DK279" s="86">
        <v>-8.887510746717453E-2</v>
      </c>
      <c r="DL279" s="86">
        <v>-9.4008304178714752E-2</v>
      </c>
      <c r="DM279" s="86">
        <v>-0.10358782112598419</v>
      </c>
      <c r="DN279" s="86">
        <v>-0.11214883625507355</v>
      </c>
      <c r="DO279" s="86">
        <v>-0.1135033518075943</v>
      </c>
      <c r="DP279" s="86">
        <v>-7.9545691609382629E-2</v>
      </c>
      <c r="DQ279" s="86">
        <v>-1.0086876340210438E-2</v>
      </c>
      <c r="DR279" s="86">
        <v>5.743818823248148E-3</v>
      </c>
      <c r="DS279" s="86">
        <v>3.3773697912693024E-2</v>
      </c>
      <c r="DT279" s="86">
        <v>3.8513634353876114E-2</v>
      </c>
      <c r="DU279" s="86">
        <v>4.8374809324741364E-2</v>
      </c>
      <c r="DV279" s="86">
        <v>-8.5637748241424561E-2</v>
      </c>
      <c r="DW279" s="86">
        <v>-0.14228056371212006</v>
      </c>
      <c r="DX279" s="86">
        <v>-0.17977343499660492</v>
      </c>
      <c r="DY279" s="86">
        <v>-0.14145787060260773</v>
      </c>
      <c r="DZ279" s="86">
        <v>-0.11965740472078323</v>
      </c>
      <c r="EA279" s="86">
        <v>-0.10364781320095062</v>
      </c>
      <c r="EB279" s="86">
        <v>-8.2658752799034119E-2</v>
      </c>
      <c r="EC279" s="86">
        <v>-7.4417471885681152E-2</v>
      </c>
      <c r="ED279" s="86">
        <v>-5.9139873832464218E-2</v>
      </c>
      <c r="EE279" s="86">
        <v>-6.828269362449646E-2</v>
      </c>
      <c r="EF279" s="86">
        <v>-6.9885589182376862E-2</v>
      </c>
      <c r="EG279" s="86">
        <v>-9.8431378602981567E-2</v>
      </c>
      <c r="EH279" s="86">
        <v>-6.6854998469352722E-2</v>
      </c>
      <c r="EI279" s="86">
        <v>-6.191355362534523E-2</v>
      </c>
      <c r="EJ279" s="86">
        <v>-6.8117626011371613E-2</v>
      </c>
      <c r="EK279" s="86">
        <v>-7.7885448932647705E-2</v>
      </c>
      <c r="EL279" s="86">
        <v>-8.7046094238758087E-2</v>
      </c>
      <c r="EM279" s="86">
        <v>-8.8850252330303192E-2</v>
      </c>
      <c r="EN279" s="86">
        <v>-5.4153915494680405E-2</v>
      </c>
      <c r="EO279" s="86">
        <v>1.5754420310258865E-2</v>
      </c>
      <c r="EP279" s="86">
        <v>3.4500550478696823E-2</v>
      </c>
      <c r="EQ279" s="86">
        <v>6.5547741949558258E-2</v>
      </c>
      <c r="ER279" s="86">
        <v>6.9563262164592743E-2</v>
      </c>
      <c r="ES279" s="86">
        <v>8.1653781235218048E-2</v>
      </c>
      <c r="ET279" s="86">
        <v>-5.0522815436124802E-2</v>
      </c>
      <c r="EU279" s="86">
        <v>-0.10705873370170593</v>
      </c>
      <c r="EV279" s="86">
        <v>-0.14491413533687592</v>
      </c>
      <c r="EW279" s="86">
        <v>45.549835205078125</v>
      </c>
      <c r="EX279" s="86">
        <v>45.146282196044922</v>
      </c>
      <c r="EY279" s="86">
        <v>44.804454803466797</v>
      </c>
      <c r="EZ279" s="86">
        <v>44.271343231201172</v>
      </c>
      <c r="FA279" s="86">
        <v>43.855579376220703</v>
      </c>
      <c r="FB279" s="86">
        <v>43.574275970458984</v>
      </c>
      <c r="FC279" s="86">
        <v>43.244815826416016</v>
      </c>
      <c r="FD279" s="86">
        <v>44.195194244384766</v>
      </c>
      <c r="FE279" s="86">
        <v>46.519084930419922</v>
      </c>
      <c r="FF279" s="86">
        <v>48.773841857910156</v>
      </c>
      <c r="FG279" s="86">
        <v>50.589836120605469</v>
      </c>
      <c r="FH279" s="86">
        <v>51.950897216796875</v>
      </c>
      <c r="FI279" s="86">
        <v>52.935226440429688</v>
      </c>
      <c r="FJ279" s="86">
        <v>53.565933227539063</v>
      </c>
      <c r="FK279" s="86">
        <v>53.756027221679688</v>
      </c>
      <c r="FL279" s="86">
        <v>53.489063262939453</v>
      </c>
      <c r="FM279" s="86">
        <v>52.581672668457031</v>
      </c>
      <c r="FN279" s="86">
        <v>51.004108428955078</v>
      </c>
      <c r="FO279" s="86">
        <v>49.749637603759766</v>
      </c>
      <c r="FP279" s="86">
        <v>48.831256866455078</v>
      </c>
      <c r="FQ279" s="86">
        <v>47.996150970458984</v>
      </c>
      <c r="FR279" s="86">
        <v>47.44110107421875</v>
      </c>
      <c r="FS279" s="86">
        <v>46.726123809814453</v>
      </c>
      <c r="FT279" s="86">
        <v>46.065288543701172</v>
      </c>
      <c r="FU279" s="86">
        <v>3.4169573336839676E-2</v>
      </c>
      <c r="FV279" s="86">
        <v>3.6821149289608002E-2</v>
      </c>
      <c r="FW279" s="86">
        <v>3.5122208297252655E-2</v>
      </c>
      <c r="FX279" s="86">
        <v>2170.315673828125</v>
      </c>
      <c r="FY279" s="86">
        <v>1</v>
      </c>
    </row>
    <row r="280" spans="1:181" x14ac:dyDescent="0.25">
      <c r="A280" t="s">
        <v>186</v>
      </c>
      <c r="B280" t="s">
        <v>236</v>
      </c>
      <c r="C280" t="s">
        <v>194</v>
      </c>
      <c r="D280" t="s">
        <v>202</v>
      </c>
      <c r="E280" t="s">
        <v>240</v>
      </c>
      <c r="F280" t="s">
        <v>178</v>
      </c>
      <c r="G280" t="s">
        <v>1</v>
      </c>
      <c r="H280" s="86">
        <v>14445</v>
      </c>
      <c r="I280" s="86">
        <v>1.3135994672775269</v>
      </c>
      <c r="J280" s="86">
        <v>1.2338064908981323</v>
      </c>
      <c r="K280" s="86">
        <v>1.1739203929901123</v>
      </c>
      <c r="L280" s="86">
        <v>1.1488409042358398</v>
      </c>
      <c r="M280" s="86">
        <v>1.1655752658843994</v>
      </c>
      <c r="N280" s="86">
        <v>1.2534530162811279</v>
      </c>
      <c r="O280" s="86">
        <v>1.4518709182739258</v>
      </c>
      <c r="P280" s="86">
        <v>1.6001311540603638</v>
      </c>
      <c r="Q280" s="86">
        <v>1.5667020082473755</v>
      </c>
      <c r="R280" s="86">
        <v>1.543897271156311</v>
      </c>
      <c r="S280" s="86">
        <v>1.5142596960067749</v>
      </c>
      <c r="T280" s="86">
        <v>1.4774169921875</v>
      </c>
      <c r="U280" s="86">
        <v>1.4400926828384399</v>
      </c>
      <c r="V280" s="86">
        <v>1.377684473991394</v>
      </c>
      <c r="W280" s="86">
        <v>1.3350207805633545</v>
      </c>
      <c r="X280" s="86">
        <v>1.3495694398880005</v>
      </c>
      <c r="Y280" s="86">
        <v>1.4393081665039063</v>
      </c>
      <c r="Z280" s="86">
        <v>1.6537190675735474</v>
      </c>
      <c r="AA280" s="86">
        <v>1.9307689666748047</v>
      </c>
      <c r="AB280" s="86">
        <v>1.9814244508743286</v>
      </c>
      <c r="AC280" s="86">
        <v>1.9713665246963501</v>
      </c>
      <c r="AD280" s="86">
        <v>1.8864622116088867</v>
      </c>
      <c r="AE280" s="86">
        <v>1.6932926177978516</v>
      </c>
      <c r="AF280" s="86">
        <v>1.4670473337173462</v>
      </c>
      <c r="AG280" s="86">
        <v>-0.24294203519821167</v>
      </c>
      <c r="AH280" s="86">
        <v>-0.2172996997833252</v>
      </c>
      <c r="AI280" s="86">
        <v>-0.20600639283657074</v>
      </c>
      <c r="AJ280" s="86">
        <v>-0.17823871970176697</v>
      </c>
      <c r="AK280" s="86">
        <v>-0.16388985514640808</v>
      </c>
      <c r="AL280" s="86">
        <v>-0.16444696485996246</v>
      </c>
      <c r="AM280" s="86">
        <v>-0.14153434336185455</v>
      </c>
      <c r="AN280" s="86">
        <v>-0.15145331621170044</v>
      </c>
      <c r="AO280" s="86">
        <v>-0.13037250936031342</v>
      </c>
      <c r="AP280" s="86">
        <v>-8.2562439143657684E-2</v>
      </c>
      <c r="AQ280" s="86">
        <v>-9.661700576543808E-2</v>
      </c>
      <c r="AR280" s="86">
        <v>-9.0771570801734924E-2</v>
      </c>
      <c r="AS280" s="86">
        <v>-8.9556485414505005E-2</v>
      </c>
      <c r="AT280" s="86">
        <v>-0.12382183969020844</v>
      </c>
      <c r="AU280" s="86">
        <v>-0.13260197639465332</v>
      </c>
      <c r="AV280" s="86">
        <v>-0.11954294145107269</v>
      </c>
      <c r="AW280" s="86">
        <v>-6.8968184292316437E-2</v>
      </c>
      <c r="AX280" s="86">
        <v>-5.233997106552124E-2</v>
      </c>
      <c r="AY280" s="86">
        <v>-3.2299481332302094E-2</v>
      </c>
      <c r="AZ280" s="86">
        <v>-3.2922577112913132E-2</v>
      </c>
      <c r="BA280" s="86">
        <v>-2.6211921125650406E-2</v>
      </c>
      <c r="BB280" s="86">
        <v>-0.11989817768335342</v>
      </c>
      <c r="BC280" s="86">
        <v>-0.19162032008171082</v>
      </c>
      <c r="BD280" s="86">
        <v>-0.2404572069644928</v>
      </c>
      <c r="BE280" s="86">
        <v>-0.21742266416549683</v>
      </c>
      <c r="BF280" s="86">
        <v>-0.1928594559431076</v>
      </c>
      <c r="BG280" s="86">
        <v>-0.18308784067630768</v>
      </c>
      <c r="BH280" s="86">
        <v>-0.15705086290836334</v>
      </c>
      <c r="BI280" s="86">
        <v>-0.14287453889846802</v>
      </c>
      <c r="BJ280" s="86">
        <v>-0.14177961647510529</v>
      </c>
      <c r="BK280" s="86">
        <v>-0.11962457746267319</v>
      </c>
      <c r="BL280" s="86">
        <v>-0.12879186868667603</v>
      </c>
      <c r="BM280" s="86">
        <v>-0.1074158251285553</v>
      </c>
      <c r="BN280" s="86">
        <v>-6.1055485159158707E-2</v>
      </c>
      <c r="BO280" s="86">
        <v>-7.5939267873764038E-2</v>
      </c>
      <c r="BP280" s="86">
        <v>-7.0435978472232819E-2</v>
      </c>
      <c r="BQ280" s="86">
        <v>-6.9372683763504028E-2</v>
      </c>
      <c r="BR280" s="86">
        <v>-0.1047564297914505</v>
      </c>
      <c r="BS280" s="86">
        <v>-0.11333254724740982</v>
      </c>
      <c r="BT280" s="86">
        <v>-9.8061464726924896E-2</v>
      </c>
      <c r="BU280" s="86">
        <v>-4.6469427645206451E-2</v>
      </c>
      <c r="BV280" s="86">
        <v>-2.7931993827223778E-2</v>
      </c>
      <c r="BW280" s="86">
        <v>-7.3668248951435089E-3</v>
      </c>
      <c r="BX280" s="86">
        <v>-6.9471970200538635E-3</v>
      </c>
      <c r="BY280" s="86">
        <v>-3.7257780786603689E-4</v>
      </c>
      <c r="BZ280" s="86">
        <v>-9.5468796789646149E-2</v>
      </c>
      <c r="CA280" s="86">
        <v>-0.16617971658706665</v>
      </c>
      <c r="CB280" s="86">
        <v>-0.21534693241119385</v>
      </c>
      <c r="CC280" s="86">
        <v>-0.19974803924560547</v>
      </c>
      <c r="CD280" s="86">
        <v>-0.17593219876289368</v>
      </c>
      <c r="CE280" s="86">
        <v>-0.16721451282501221</v>
      </c>
      <c r="CF280" s="86">
        <v>-0.14237621426582336</v>
      </c>
      <c r="CG280" s="86">
        <v>-0.1283193826675415</v>
      </c>
      <c r="CH280" s="86">
        <v>-0.12608027458190918</v>
      </c>
      <c r="CI280" s="86">
        <v>-0.10444995015859604</v>
      </c>
      <c r="CJ280" s="86">
        <v>-0.11309661716222763</v>
      </c>
      <c r="CK280" s="86">
        <v>-9.1516099870204926E-2</v>
      </c>
      <c r="CL280" s="86">
        <v>-4.6159837394952774E-2</v>
      </c>
      <c r="CM280" s="86">
        <v>-6.1617936939001083E-2</v>
      </c>
      <c r="CN280" s="86">
        <v>-5.6351605802774429E-2</v>
      </c>
      <c r="CO280" s="86">
        <v>-5.5393438786268234E-2</v>
      </c>
      <c r="CP280" s="86">
        <v>-9.1551773250102997E-2</v>
      </c>
      <c r="CQ280" s="86">
        <v>-9.998660534620285E-2</v>
      </c>
      <c r="CR280" s="86">
        <v>-8.3183452486991882E-2</v>
      </c>
      <c r="CS280" s="86">
        <v>-3.0886862426996231E-2</v>
      </c>
      <c r="CT280" s="86">
        <v>-1.1027099564671516E-2</v>
      </c>
      <c r="CU280" s="86">
        <v>9.9014565348625183E-3</v>
      </c>
      <c r="CV280" s="86">
        <v>1.1043271981179714E-2</v>
      </c>
      <c r="CW280" s="86">
        <v>1.7523672431707382E-2</v>
      </c>
      <c r="CX280" s="86">
        <v>-7.8549087047576904E-2</v>
      </c>
      <c r="CY280" s="86">
        <v>-0.14855962991714478</v>
      </c>
      <c r="CZ280" s="86">
        <v>-0.19795563817024231</v>
      </c>
      <c r="DA280" s="86">
        <v>-0.18207341432571411</v>
      </c>
      <c r="DB280" s="86">
        <v>-0.15900494158267975</v>
      </c>
      <c r="DC280" s="86">
        <v>-0.15134118497371674</v>
      </c>
      <c r="DD280" s="86">
        <v>-0.12770156562328339</v>
      </c>
      <c r="DE280" s="86">
        <v>-0.11376424878835678</v>
      </c>
      <c r="DF280" s="86">
        <v>-0.11038095504045486</v>
      </c>
      <c r="DG280" s="86">
        <v>-8.927532285451889E-2</v>
      </c>
      <c r="DH280" s="86">
        <v>-9.7401365637779236E-2</v>
      </c>
      <c r="DI280" s="86">
        <v>-7.5616374611854553E-2</v>
      </c>
      <c r="DJ280" s="86">
        <v>-3.1264182180166245E-2</v>
      </c>
      <c r="DK280" s="86">
        <v>-4.729660227894783E-2</v>
      </c>
      <c r="DL280" s="86">
        <v>-4.2267229408025742E-2</v>
      </c>
      <c r="DM280" s="86">
        <v>-4.1414197534322739E-2</v>
      </c>
      <c r="DN280" s="86">
        <v>-7.834712415933609E-2</v>
      </c>
      <c r="DO280" s="86">
        <v>-8.664066344499588E-2</v>
      </c>
      <c r="DP280" s="86">
        <v>-6.8305455148220062E-2</v>
      </c>
      <c r="DQ280" s="86">
        <v>-1.5304292552173138E-2</v>
      </c>
      <c r="DR280" s="86">
        <v>5.877793300896883E-3</v>
      </c>
      <c r="DS280" s="86">
        <v>2.7169739827513695E-2</v>
      </c>
      <c r="DT280" s="86">
        <v>2.9033739119768143E-2</v>
      </c>
      <c r="DU280" s="86">
        <v>3.5419922322034836E-2</v>
      </c>
      <c r="DV280" s="86">
        <v>-6.1629369854927063E-2</v>
      </c>
      <c r="DW280" s="86">
        <v>-0.1309395432472229</v>
      </c>
      <c r="DX280" s="86">
        <v>-0.18056435883045197</v>
      </c>
      <c r="DY280" s="86">
        <v>-0.15655404329299927</v>
      </c>
      <c r="DZ280" s="86">
        <v>-0.13456466794013977</v>
      </c>
      <c r="EA280" s="86">
        <v>-0.12842263281345367</v>
      </c>
      <c r="EB280" s="86">
        <v>-0.10651369392871857</v>
      </c>
      <c r="EC280" s="86">
        <v>-9.2748925089836121E-2</v>
      </c>
      <c r="ED280" s="86">
        <v>-8.7713614106178284E-2</v>
      </c>
      <c r="EE280" s="86">
        <v>-6.7365556955337524E-2</v>
      </c>
      <c r="EF280" s="86">
        <v>-7.4739918112754822E-2</v>
      </c>
      <c r="EG280" s="86">
        <v>-5.2659694105386734E-2</v>
      </c>
      <c r="EH280" s="86">
        <v>-9.7572319209575653E-3</v>
      </c>
      <c r="EI280" s="86">
        <v>-2.6618868112564087E-2</v>
      </c>
      <c r="EJ280" s="86">
        <v>-2.1931635215878487E-2</v>
      </c>
      <c r="EK280" s="86">
        <v>-2.1230390295386314E-2</v>
      </c>
      <c r="EL280" s="86">
        <v>-5.9281717985868454E-2</v>
      </c>
      <c r="EM280" s="86">
        <v>-6.737123429775238E-2</v>
      </c>
      <c r="EN280" s="86">
        <v>-4.6823974698781967E-2</v>
      </c>
      <c r="EO280" s="86">
        <v>7.1944589726626873E-3</v>
      </c>
      <c r="EP280" s="86">
        <v>3.0285773798823357E-2</v>
      </c>
      <c r="EQ280" s="86">
        <v>5.210239440202713E-2</v>
      </c>
      <c r="ER280" s="86">
        <v>5.5009119212627411E-2</v>
      </c>
      <c r="ES280" s="86">
        <v>6.1259262263774872E-2</v>
      </c>
      <c r="ET280" s="86">
        <v>-3.7199996411800385E-2</v>
      </c>
      <c r="EU280" s="86">
        <v>-0.10549893975257874</v>
      </c>
      <c r="EV280" s="86">
        <v>-0.15545408427715302</v>
      </c>
      <c r="EW280" s="86">
        <v>47.638179779052734</v>
      </c>
      <c r="EX280" s="86">
        <v>47.187068939208984</v>
      </c>
      <c r="EY280" s="86">
        <v>46.914447784423828</v>
      </c>
      <c r="EZ280" s="86">
        <v>46.456279754638672</v>
      </c>
      <c r="FA280" s="86">
        <v>45.959197998046875</v>
      </c>
      <c r="FB280" s="86">
        <v>45.561225891113281</v>
      </c>
      <c r="FC280" s="86">
        <v>45.234466552734375</v>
      </c>
      <c r="FD280" s="86">
        <v>46.186168670654297</v>
      </c>
      <c r="FE280" s="86">
        <v>48.725421905517578</v>
      </c>
      <c r="FF280" s="86">
        <v>50.766105651855469</v>
      </c>
      <c r="FG280" s="86">
        <v>52.24444580078125</v>
      </c>
      <c r="FH280" s="86">
        <v>53.538558959960938</v>
      </c>
      <c r="FI280" s="86">
        <v>54.404842376708984</v>
      </c>
      <c r="FJ280" s="86">
        <v>54.9439697265625</v>
      </c>
      <c r="FK280" s="86">
        <v>55.092872619628906</v>
      </c>
      <c r="FL280" s="86">
        <v>54.74603271484375</v>
      </c>
      <c r="FM280" s="86">
        <v>53.952980041503906</v>
      </c>
      <c r="FN280" s="86">
        <v>52.525001525878906</v>
      </c>
      <c r="FO280" s="86">
        <v>51.381599426269531</v>
      </c>
      <c r="FP280" s="86">
        <v>50.602149963378906</v>
      </c>
      <c r="FQ280" s="86">
        <v>49.887596130371094</v>
      </c>
      <c r="FR280" s="86">
        <v>49.313121795654297</v>
      </c>
      <c r="FS280" s="86">
        <v>48.616611480712891</v>
      </c>
      <c r="FT280" s="86">
        <v>48.062713623046875</v>
      </c>
      <c r="FU280" s="86">
        <v>2.2398672997951508E-2</v>
      </c>
      <c r="FV280" s="86">
        <v>2.9519928619265556E-2</v>
      </c>
      <c r="FW280" s="86">
        <v>2.2439045831561089E-2</v>
      </c>
      <c r="FX280" s="86">
        <v>1418.4210205078125</v>
      </c>
      <c r="FY280" s="86">
        <v>1</v>
      </c>
    </row>
    <row r="281" spans="1:181" x14ac:dyDescent="0.25">
      <c r="A281" t="s">
        <v>186</v>
      </c>
      <c r="B281" t="s">
        <v>236</v>
      </c>
      <c r="C281" t="s">
        <v>194</v>
      </c>
      <c r="D281" t="s">
        <v>202</v>
      </c>
      <c r="E281" t="s">
        <v>240</v>
      </c>
      <c r="F281" t="s">
        <v>179</v>
      </c>
      <c r="G281" t="s">
        <v>1</v>
      </c>
      <c r="H281" s="86">
        <v>1716</v>
      </c>
      <c r="I281" s="86">
        <v>1.6471132040023804</v>
      </c>
      <c r="J281" s="86">
        <v>1.5860452651977539</v>
      </c>
      <c r="K281" s="86">
        <v>1.5320466756820679</v>
      </c>
      <c r="L281" s="86">
        <v>1.5314409732818604</v>
      </c>
      <c r="M281" s="86">
        <v>1.5818718671798706</v>
      </c>
      <c r="N281" s="86">
        <v>1.8297604322433472</v>
      </c>
      <c r="O281" s="86">
        <v>2.0897805690765381</v>
      </c>
      <c r="P281" s="86">
        <v>1.9331533908843994</v>
      </c>
      <c r="Q281" s="86">
        <v>1.6941663026809692</v>
      </c>
      <c r="R281" s="86">
        <v>1.6495475769042969</v>
      </c>
      <c r="S281" s="86">
        <v>1.5651592016220093</v>
      </c>
      <c r="T281" s="86">
        <v>1.4978698492050171</v>
      </c>
      <c r="U281" s="86">
        <v>1.3619661331176758</v>
      </c>
      <c r="V281" s="86">
        <v>1.3554204702377319</v>
      </c>
      <c r="W281" s="86">
        <v>1.3544491529464722</v>
      </c>
      <c r="X281" s="86">
        <v>1.3537935018539429</v>
      </c>
      <c r="Y281" s="86">
        <v>1.4842361211776733</v>
      </c>
      <c r="Z281" s="86">
        <v>1.6999726295471191</v>
      </c>
      <c r="AA281" s="86">
        <v>1.97894287109375</v>
      </c>
      <c r="AB281" s="86">
        <v>2.0619082450866699</v>
      </c>
      <c r="AC281" s="86">
        <v>2.180866003036499</v>
      </c>
      <c r="AD281" s="86">
        <v>2.1850581169128418</v>
      </c>
      <c r="AE281" s="86">
        <v>2.0207874774932861</v>
      </c>
      <c r="AF281" s="86">
        <v>1.7829998731613159</v>
      </c>
      <c r="AG281" s="86">
        <v>-0.80347830057144165</v>
      </c>
      <c r="AH281" s="86">
        <v>-0.80195939540863037</v>
      </c>
      <c r="AI281" s="86">
        <v>-0.80247390270233154</v>
      </c>
      <c r="AJ281" s="86">
        <v>-0.8194509744644165</v>
      </c>
      <c r="AK281" s="86">
        <v>-0.81181401014328003</v>
      </c>
      <c r="AL281" s="86">
        <v>-0.81179040670394897</v>
      </c>
      <c r="AM281" s="86">
        <v>-0.91418218612670898</v>
      </c>
      <c r="AN281" s="86">
        <v>-0.84831440448760986</v>
      </c>
      <c r="AO281" s="86">
        <v>-0.97179031372070313</v>
      </c>
      <c r="AP281" s="86">
        <v>-0.37143179774284363</v>
      </c>
      <c r="AQ281" s="86">
        <v>-0.36149603128433228</v>
      </c>
      <c r="AR281" s="86">
        <v>-0.38806858658790588</v>
      </c>
      <c r="AS281" s="86">
        <v>-0.44857338070869446</v>
      </c>
      <c r="AT281" s="86">
        <v>-0.43912547826766968</v>
      </c>
      <c r="AU281" s="86">
        <v>-0.40410393476486206</v>
      </c>
      <c r="AV281" s="86">
        <v>-0.43833500146865845</v>
      </c>
      <c r="AW281" s="86">
        <v>-0.2726854681968689</v>
      </c>
      <c r="AX281" s="86">
        <v>-0.36156472563743591</v>
      </c>
      <c r="AY281" s="86">
        <v>-0.3375706672668457</v>
      </c>
      <c r="AZ281" s="86">
        <v>-0.27368262410163879</v>
      </c>
      <c r="BA281" s="86">
        <v>-0.37380436062812805</v>
      </c>
      <c r="BB281" s="86">
        <v>-0.96801722049713135</v>
      </c>
      <c r="BC281" s="86">
        <v>-0.91086512804031372</v>
      </c>
      <c r="BD281" s="86">
        <v>-0.85822314023971558</v>
      </c>
      <c r="BE281" s="86">
        <v>-0.53823411464691162</v>
      </c>
      <c r="BF281" s="86">
        <v>-0.54036515951156616</v>
      </c>
      <c r="BG281" s="86">
        <v>-0.54282879829406738</v>
      </c>
      <c r="BH281" s="86">
        <v>-0.55456382036209106</v>
      </c>
      <c r="BI281" s="86">
        <v>-0.54605478048324585</v>
      </c>
      <c r="BJ281" s="86">
        <v>-0.53179359436035156</v>
      </c>
      <c r="BK281" s="86">
        <v>-0.64405131340026855</v>
      </c>
      <c r="BL281" s="86">
        <v>-0.57429569959640503</v>
      </c>
      <c r="BM281" s="86">
        <v>-0.67117482423782349</v>
      </c>
      <c r="BN281" s="86">
        <v>-0.26137089729309082</v>
      </c>
      <c r="BO281" s="86">
        <v>-0.2527872622013092</v>
      </c>
      <c r="BP281" s="86">
        <v>-0.27920985221862793</v>
      </c>
      <c r="BQ281" s="86">
        <v>-0.33173984289169312</v>
      </c>
      <c r="BR281" s="86">
        <v>-0.32421889901161194</v>
      </c>
      <c r="BS281" s="86">
        <v>-0.29018408060073853</v>
      </c>
      <c r="BT281" s="86">
        <v>-0.33444160223007202</v>
      </c>
      <c r="BU281" s="86">
        <v>-0.17161668837070465</v>
      </c>
      <c r="BV281" s="86">
        <v>-0.24324746429920197</v>
      </c>
      <c r="BW281" s="86">
        <v>-0.20599120855331421</v>
      </c>
      <c r="BX281" s="86">
        <v>-0.1443142294883728</v>
      </c>
      <c r="BY281" s="86">
        <v>-0.22738490998744965</v>
      </c>
      <c r="BZ281" s="86">
        <v>-0.69226056337356567</v>
      </c>
      <c r="CA281" s="86">
        <v>-0.61646401882171631</v>
      </c>
      <c r="CB281" s="86">
        <v>-0.57237738370895386</v>
      </c>
      <c r="CC281" s="86">
        <v>-0.3545268177986145</v>
      </c>
      <c r="CD281" s="86">
        <v>-0.35918578505516052</v>
      </c>
      <c r="CE281" s="86">
        <v>-0.36299940943717957</v>
      </c>
      <c r="CF281" s="86">
        <v>-0.37110373377799988</v>
      </c>
      <c r="CG281" s="86">
        <v>-0.36199074983596802</v>
      </c>
      <c r="CH281" s="86">
        <v>-0.33786863088607788</v>
      </c>
      <c r="CI281" s="86">
        <v>-0.45695951581001282</v>
      </c>
      <c r="CJ281" s="86">
        <v>-0.38451123237609863</v>
      </c>
      <c r="CK281" s="86">
        <v>-0.46296945214271545</v>
      </c>
      <c r="CL281" s="86">
        <v>-0.18514308333396912</v>
      </c>
      <c r="CM281" s="86">
        <v>-0.17749589681625366</v>
      </c>
      <c r="CN281" s="86">
        <v>-0.20381461083889008</v>
      </c>
      <c r="CO281" s="86">
        <v>-0.25082126259803772</v>
      </c>
      <c r="CP281" s="86">
        <v>-0.24463498592376709</v>
      </c>
      <c r="CQ281" s="86">
        <v>-0.21128354966640472</v>
      </c>
      <c r="CR281" s="86">
        <v>-0.26248535513877869</v>
      </c>
      <c r="CS281" s="86">
        <v>-0.1016167625784874</v>
      </c>
      <c r="CT281" s="86">
        <v>-0.16130127012729645</v>
      </c>
      <c r="CU281" s="86">
        <v>-0.1148596853017807</v>
      </c>
      <c r="CV281" s="86">
        <v>-5.471406877040863E-2</v>
      </c>
      <c r="CW281" s="86">
        <v>-0.12597526609897614</v>
      </c>
      <c r="CX281" s="86">
        <v>-0.50127232074737549</v>
      </c>
      <c r="CY281" s="86">
        <v>-0.41256275773048401</v>
      </c>
      <c r="CZ281" s="86">
        <v>-0.37440156936645508</v>
      </c>
      <c r="DA281" s="86">
        <v>-0.17081952095031738</v>
      </c>
      <c r="DB281" s="86">
        <v>-0.17800642549991608</v>
      </c>
      <c r="DC281" s="86">
        <v>-0.18316999077796936</v>
      </c>
      <c r="DD281" s="86">
        <v>-0.18764366209506989</v>
      </c>
      <c r="DE281" s="86">
        <v>-0.17792671918869019</v>
      </c>
      <c r="DF281" s="86">
        <v>-0.14394371211528778</v>
      </c>
      <c r="DG281" s="86">
        <v>-0.26986771821975708</v>
      </c>
      <c r="DH281" s="86">
        <v>-0.19472675025463104</v>
      </c>
      <c r="DI281" s="86">
        <v>-0.25476410984992981</v>
      </c>
      <c r="DJ281" s="86">
        <v>-0.10891526192426682</v>
      </c>
      <c r="DK281" s="86">
        <v>-0.10220453143119812</v>
      </c>
      <c r="DL281" s="86">
        <v>-0.12841938436031342</v>
      </c>
      <c r="DM281" s="86">
        <v>-0.16990272700786591</v>
      </c>
      <c r="DN281" s="86">
        <v>-0.16505107283592224</v>
      </c>
      <c r="DO281" s="86">
        <v>-0.13238300383090973</v>
      </c>
      <c r="DP281" s="86">
        <v>-0.19052909314632416</v>
      </c>
      <c r="DQ281" s="86">
        <v>-3.1616825610399246E-2</v>
      </c>
      <c r="DR281" s="86">
        <v>-7.9355068504810333E-2</v>
      </c>
      <c r="DS281" s="86">
        <v>-2.3728162050247192E-2</v>
      </c>
      <c r="DT281" s="86">
        <v>3.4886080771684647E-2</v>
      </c>
      <c r="DU281" s="86">
        <v>-2.4565611034631729E-2</v>
      </c>
      <c r="DV281" s="86">
        <v>-0.31028404831886292</v>
      </c>
      <c r="DW281" s="86">
        <v>-0.20866146683692932</v>
      </c>
      <c r="DX281" s="86">
        <v>-0.17642572522163391</v>
      </c>
      <c r="DY281" s="86">
        <v>9.4424672424793243E-2</v>
      </c>
      <c r="DZ281" s="86">
        <v>8.3587802946567535E-2</v>
      </c>
      <c r="EA281" s="86">
        <v>7.6475121080875397E-2</v>
      </c>
      <c r="EB281" s="86">
        <v>7.7243544161319733E-2</v>
      </c>
      <c r="EC281" s="86">
        <v>8.7832510471343994E-2</v>
      </c>
      <c r="ED281" s="86">
        <v>0.13605307042598724</v>
      </c>
      <c r="EE281" s="86">
        <v>2.6313151465728879E-4</v>
      </c>
      <c r="EF281" s="86">
        <v>7.9291924834251404E-2</v>
      </c>
      <c r="EG281" s="86">
        <v>4.5851368457078934E-2</v>
      </c>
      <c r="EH281" s="86">
        <v>1.1456216452643275E-3</v>
      </c>
      <c r="EI281" s="86">
        <v>6.5042451024055481E-3</v>
      </c>
      <c r="EJ281" s="86">
        <v>-1.9560644403100014E-2</v>
      </c>
      <c r="EK281" s="86">
        <v>-5.3069181740283966E-2</v>
      </c>
      <c r="EL281" s="86">
        <v>-5.0144501030445099E-2</v>
      </c>
      <c r="EM281" s="86">
        <v>-1.8463151529431343E-2</v>
      </c>
      <c r="EN281" s="86">
        <v>-8.6635679006576538E-2</v>
      </c>
      <c r="EO281" s="86">
        <v>6.9451957941055298E-2</v>
      </c>
      <c r="EP281" s="86">
        <v>3.8962211459875107E-2</v>
      </c>
      <c r="EQ281" s="86">
        <v>0.1078512892127037</v>
      </c>
      <c r="ER281" s="86">
        <v>0.16425448656082153</v>
      </c>
      <c r="ES281" s="86">
        <v>0.12185380607843399</v>
      </c>
      <c r="ET281" s="86">
        <v>-3.4527391195297241E-2</v>
      </c>
      <c r="EU281" s="86">
        <v>8.57396200299263E-2</v>
      </c>
      <c r="EV281" s="86">
        <v>0.10941991955041885</v>
      </c>
      <c r="EW281" s="86">
        <v>45.271732330322266</v>
      </c>
      <c r="EX281" s="86">
        <v>44.768890380859375</v>
      </c>
      <c r="EY281" s="86">
        <v>44.283641815185547</v>
      </c>
      <c r="EZ281" s="86">
        <v>43.708728790283203</v>
      </c>
      <c r="FA281" s="86">
        <v>43.329841613769531</v>
      </c>
      <c r="FB281" s="86">
        <v>43.34149169921875</v>
      </c>
      <c r="FC281" s="86">
        <v>42.927227020263672</v>
      </c>
      <c r="FD281" s="86">
        <v>44.069282531738281</v>
      </c>
      <c r="FE281" s="86">
        <v>46.146514892578125</v>
      </c>
      <c r="FF281" s="86">
        <v>48.845405578613281</v>
      </c>
      <c r="FG281" s="86">
        <v>51.259941101074219</v>
      </c>
      <c r="FH281" s="86">
        <v>52.948478698730469</v>
      </c>
      <c r="FI281" s="86">
        <v>54.006717681884766</v>
      </c>
      <c r="FJ281" s="86">
        <v>54.750907897949219</v>
      </c>
      <c r="FK281" s="86">
        <v>55.064731597900391</v>
      </c>
      <c r="FL281" s="86">
        <v>54.648105621337891</v>
      </c>
      <c r="FM281" s="86">
        <v>53.757606506347656</v>
      </c>
      <c r="FN281" s="86">
        <v>51.833850860595703</v>
      </c>
      <c r="FO281" s="86">
        <v>50.341114044189453</v>
      </c>
      <c r="FP281" s="86">
        <v>49.166419982910156</v>
      </c>
      <c r="FQ281" s="86">
        <v>48.140403747558594</v>
      </c>
      <c r="FR281" s="86">
        <v>47.861747741699219</v>
      </c>
      <c r="FS281" s="86">
        <v>47.078166961669922</v>
      </c>
      <c r="FT281" s="86">
        <v>46.153289794921875</v>
      </c>
      <c r="FU281" s="86">
        <v>0.22917906939983368</v>
      </c>
      <c r="FV281" s="86">
        <v>0.15107488632202148</v>
      </c>
      <c r="FW281" s="86">
        <v>0.25846466422080994</v>
      </c>
      <c r="FX281" s="86">
        <v>116.36842346191406</v>
      </c>
      <c r="FY281" s="86">
        <v>1</v>
      </c>
    </row>
    <row r="282" spans="1:181" x14ac:dyDescent="0.25">
      <c r="A282" t="s">
        <v>186</v>
      </c>
      <c r="B282" t="s">
        <v>236</v>
      </c>
      <c r="C282" t="s">
        <v>194</v>
      </c>
      <c r="D282" t="s">
        <v>202</v>
      </c>
      <c r="E282" t="s">
        <v>240</v>
      </c>
      <c r="F282" t="s">
        <v>180</v>
      </c>
      <c r="G282" t="s">
        <v>1</v>
      </c>
      <c r="H282" s="86">
        <v>1051</v>
      </c>
      <c r="I282" s="86">
        <v>2.5378177165985107</v>
      </c>
      <c r="J282" s="86">
        <v>2.467923641204834</v>
      </c>
      <c r="K282" s="86">
        <v>2.436680793762207</v>
      </c>
      <c r="L282" s="86">
        <v>2.4209005832672119</v>
      </c>
      <c r="M282" s="86">
        <v>2.3482553958892822</v>
      </c>
      <c r="N282" s="86">
        <v>2.4231774806976318</v>
      </c>
      <c r="O282" s="86">
        <v>2.5592172145843506</v>
      </c>
      <c r="P282" s="86">
        <v>2.7643041610717773</v>
      </c>
      <c r="Q282" s="86">
        <v>2.6659049987792969</v>
      </c>
      <c r="R282" s="86">
        <v>2.4305961132049561</v>
      </c>
      <c r="S282" s="86">
        <v>2.2791686058044434</v>
      </c>
      <c r="T282" s="86">
        <v>2.1665294170379639</v>
      </c>
      <c r="U282" s="86">
        <v>1.9752068519592285</v>
      </c>
      <c r="V282" s="86">
        <v>1.9987179040908813</v>
      </c>
      <c r="W282" s="86">
        <v>1.9962316751480103</v>
      </c>
      <c r="X282" s="86">
        <v>2.0797655582427979</v>
      </c>
      <c r="Y282" s="86">
        <v>2.3968842029571533</v>
      </c>
      <c r="Z282" s="86">
        <v>2.7325572967529297</v>
      </c>
      <c r="AA282" s="86">
        <v>3.0746119022369385</v>
      </c>
      <c r="AB282" s="86">
        <v>3.3035330772399902</v>
      </c>
      <c r="AC282" s="86">
        <v>3.3053884506225586</v>
      </c>
      <c r="AD282" s="86">
        <v>3.2260646820068359</v>
      </c>
      <c r="AE282" s="86">
        <v>2.9750418663024902</v>
      </c>
      <c r="AF282" s="86">
        <v>2.7398324012756348</v>
      </c>
      <c r="AG282" s="86">
        <v>-0.68316447734832764</v>
      </c>
      <c r="AH282" s="86">
        <v>-0.64032828807830811</v>
      </c>
      <c r="AI282" s="86">
        <v>-0.66913169622421265</v>
      </c>
      <c r="AJ282" s="86">
        <v>-0.6381525993347168</v>
      </c>
      <c r="AK282" s="86">
        <v>-0.65655750036239624</v>
      </c>
      <c r="AL282" s="86">
        <v>-0.52464985847473145</v>
      </c>
      <c r="AM282" s="86">
        <v>-0.49276283383369446</v>
      </c>
      <c r="AN282" s="86">
        <v>-0.49646413326263428</v>
      </c>
      <c r="AO282" s="86">
        <v>-0.53838139772415161</v>
      </c>
      <c r="AP282" s="86">
        <v>-0.55225855112075806</v>
      </c>
      <c r="AQ282" s="86">
        <v>-0.5872340202331543</v>
      </c>
      <c r="AR282" s="86">
        <v>-0.63554197549819946</v>
      </c>
      <c r="AS282" s="86">
        <v>-0.62736988067626953</v>
      </c>
      <c r="AT282" s="86">
        <v>-0.49760046601295471</v>
      </c>
      <c r="AU282" s="86">
        <v>-0.46166801452636719</v>
      </c>
      <c r="AV282" s="86">
        <v>-0.29643002152442932</v>
      </c>
      <c r="AW282" s="86">
        <v>-0.19963321089744568</v>
      </c>
      <c r="AX282" s="86">
        <v>-0.10185933113098145</v>
      </c>
      <c r="AY282" s="86">
        <v>-0.21331131458282471</v>
      </c>
      <c r="AZ282" s="86">
        <v>-0.12144612520933151</v>
      </c>
      <c r="BA282" s="86">
        <v>-0.11589181423187256</v>
      </c>
      <c r="BB282" s="86">
        <v>-0.48316749930381775</v>
      </c>
      <c r="BC282" s="86">
        <v>-0.62500196695327759</v>
      </c>
      <c r="BD282" s="86">
        <v>-0.64703112840652466</v>
      </c>
      <c r="BE282" s="86">
        <v>-0.44539543986320496</v>
      </c>
      <c r="BF282" s="86">
        <v>-0.40040543675422668</v>
      </c>
      <c r="BG282" s="86">
        <v>-0.41672012209892273</v>
      </c>
      <c r="BH282" s="86">
        <v>-0.38397088646888733</v>
      </c>
      <c r="BI282" s="86">
        <v>-0.42073291540145874</v>
      </c>
      <c r="BJ282" s="86">
        <v>-0.29496040940284729</v>
      </c>
      <c r="BK282" s="86">
        <v>-0.26746505498886108</v>
      </c>
      <c r="BL282" s="86">
        <v>-0.27130487561225891</v>
      </c>
      <c r="BM282" s="86">
        <v>-0.3114854097366333</v>
      </c>
      <c r="BN282" s="86">
        <v>-0.38053521513938904</v>
      </c>
      <c r="BO282" s="86">
        <v>-0.42825993895530701</v>
      </c>
      <c r="BP282" s="86">
        <v>-0.48061385750770569</v>
      </c>
      <c r="BQ282" s="86">
        <v>-0.47182446718215942</v>
      </c>
      <c r="BR282" s="86">
        <v>-0.34596806764602661</v>
      </c>
      <c r="BS282" s="86">
        <v>-0.31288856267929077</v>
      </c>
      <c r="BT282" s="86">
        <v>-0.1172562837600708</v>
      </c>
      <c r="BU282" s="86">
        <v>2.3537291213870049E-2</v>
      </c>
      <c r="BV282" s="86">
        <v>0.12290208786725998</v>
      </c>
      <c r="BW282" s="86">
        <v>2.404298447072506E-2</v>
      </c>
      <c r="BX282" s="86">
        <v>0.11642979830503464</v>
      </c>
      <c r="BY282" s="86">
        <v>0.1093008816242218</v>
      </c>
      <c r="BZ282" s="86">
        <v>-0.25022256374359131</v>
      </c>
      <c r="CA282" s="86">
        <v>-0.38575974106788635</v>
      </c>
      <c r="CB282" s="86">
        <v>-0.40685686469078064</v>
      </c>
      <c r="CC282" s="86">
        <v>-0.28071737289428711</v>
      </c>
      <c r="CD282" s="86">
        <v>-0.23423556983470917</v>
      </c>
      <c r="CE282" s="86">
        <v>-0.24190063774585724</v>
      </c>
      <c r="CF282" s="86">
        <v>-0.20792540907859802</v>
      </c>
      <c r="CG282" s="86">
        <v>-0.25740152597427368</v>
      </c>
      <c r="CH282" s="86">
        <v>-0.13587817549705505</v>
      </c>
      <c r="CI282" s="86">
        <v>-0.11142443865537643</v>
      </c>
      <c r="CJ282" s="86">
        <v>-0.11536024510860443</v>
      </c>
      <c r="CK282" s="86">
        <v>-0.15433792769908905</v>
      </c>
      <c r="CL282" s="86">
        <v>-0.26160010695457458</v>
      </c>
      <c r="CM282" s="86">
        <v>-0.31815487146377563</v>
      </c>
      <c r="CN282" s="86">
        <v>-0.37331110239028931</v>
      </c>
      <c r="CO282" s="86">
        <v>-0.36409422755241394</v>
      </c>
      <c r="CP282" s="86">
        <v>-0.24094794690608978</v>
      </c>
      <c r="CQ282" s="86">
        <v>-0.20984441041946411</v>
      </c>
      <c r="CR282" s="86">
        <v>6.8388921208679676E-3</v>
      </c>
      <c r="CS282" s="86">
        <v>0.17810450494289398</v>
      </c>
      <c r="CT282" s="86">
        <v>0.27857115864753723</v>
      </c>
      <c r="CU282" s="86">
        <v>0.18843384087085724</v>
      </c>
      <c r="CV282" s="86">
        <v>0.2811819314956665</v>
      </c>
      <c r="CW282" s="86">
        <v>0.26526865363121033</v>
      </c>
      <c r="CX282" s="86">
        <v>-8.888562023639679E-2</v>
      </c>
      <c r="CY282" s="86">
        <v>-0.22006136178970337</v>
      </c>
      <c r="CZ282" s="86">
        <v>-0.24051293730735779</v>
      </c>
      <c r="DA282" s="86">
        <v>-0.11603924632072449</v>
      </c>
      <c r="DB282" s="86">
        <v>-6.8065732717514038E-2</v>
      </c>
      <c r="DC282" s="86">
        <v>-6.7081145942211151E-2</v>
      </c>
      <c r="DD282" s="86">
        <v>-3.1879931688308716E-2</v>
      </c>
      <c r="DE282" s="86">
        <v>-9.4070129096508026E-2</v>
      </c>
      <c r="DF282" s="86">
        <v>2.3204034194350243E-2</v>
      </c>
      <c r="DG282" s="86">
        <v>4.4616147875785828E-2</v>
      </c>
      <c r="DH282" s="86">
        <v>4.058438166975975E-2</v>
      </c>
      <c r="DI282" s="86">
        <v>2.8095408342778683E-3</v>
      </c>
      <c r="DJ282" s="86">
        <v>-0.14266501367092133</v>
      </c>
      <c r="DK282" s="86">
        <v>-0.20804984867572784</v>
      </c>
      <c r="DL282" s="86">
        <v>-0.26600837707519531</v>
      </c>
      <c r="DM282" s="86">
        <v>-0.25636392831802368</v>
      </c>
      <c r="DN282" s="86">
        <v>-0.13592784106731415</v>
      </c>
      <c r="DO282" s="86">
        <v>-0.10680022835731506</v>
      </c>
      <c r="DP282" s="86">
        <v>0.13093407452106476</v>
      </c>
      <c r="DQ282" s="86">
        <v>0.33267173171043396</v>
      </c>
      <c r="DR282" s="86">
        <v>0.43424025177955627</v>
      </c>
      <c r="DS282" s="86">
        <v>0.35282471776008606</v>
      </c>
      <c r="DT282" s="86">
        <v>0.44593405723571777</v>
      </c>
      <c r="DU282" s="86">
        <v>0.42123645544052124</v>
      </c>
      <c r="DV282" s="86">
        <v>7.2451315820217133E-2</v>
      </c>
      <c r="DW282" s="86">
        <v>-5.436297133564949E-2</v>
      </c>
      <c r="DX282" s="86">
        <v>-7.4169009923934937E-2</v>
      </c>
      <c r="DY282" s="86">
        <v>0.1217297688126564</v>
      </c>
      <c r="DZ282" s="86">
        <v>0.17185711860656738</v>
      </c>
      <c r="EA282" s="86">
        <v>0.18533040583133698</v>
      </c>
      <c r="EB282" s="86">
        <v>0.22230178117752075</v>
      </c>
      <c r="EC282" s="86">
        <v>0.14175446331501007</v>
      </c>
      <c r="ED282" s="86">
        <v>0.25289344787597656</v>
      </c>
      <c r="EE282" s="86">
        <v>0.26991397142410278</v>
      </c>
      <c r="EF282" s="86">
        <v>0.26574364304542542</v>
      </c>
      <c r="EG282" s="86">
        <v>0.22970552742481232</v>
      </c>
      <c r="EH282" s="86">
        <v>2.9058383777737617E-2</v>
      </c>
      <c r="EI282" s="86">
        <v>-4.9075689166784286E-2</v>
      </c>
      <c r="EJ282" s="86">
        <v>-0.11108024418354034</v>
      </c>
      <c r="EK282" s="86">
        <v>-0.10081856697797775</v>
      </c>
      <c r="EL282" s="86">
        <v>1.5704527497291565E-2</v>
      </c>
      <c r="EM282" s="86">
        <v>4.1979197412729263E-2</v>
      </c>
      <c r="EN282" s="86">
        <v>0.31010779738426208</v>
      </c>
      <c r="EO282" s="86">
        <v>0.55584222078323364</v>
      </c>
      <c r="EP282" s="86">
        <v>0.65900164842605591</v>
      </c>
      <c r="EQ282" s="86">
        <v>0.59017902612686157</v>
      </c>
      <c r="ER282" s="86">
        <v>0.68380999565124512</v>
      </c>
      <c r="ES282" s="86">
        <v>0.64642912149429321</v>
      </c>
      <c r="ET282" s="86">
        <v>0.30539619922637939</v>
      </c>
      <c r="EU282" s="86">
        <v>0.18487918376922607</v>
      </c>
      <c r="EV282" s="86">
        <v>0.1660052090883255</v>
      </c>
      <c r="EW282" s="86">
        <v>41.501533508300781</v>
      </c>
      <c r="EX282" s="86">
        <v>41.677394866943359</v>
      </c>
      <c r="EY282" s="86">
        <v>41.674037933349609</v>
      </c>
      <c r="EZ282" s="86">
        <v>41.343994140625</v>
      </c>
      <c r="FA282" s="86">
        <v>41.073787689208984</v>
      </c>
      <c r="FB282" s="86">
        <v>40.929115295410156</v>
      </c>
      <c r="FC282" s="86">
        <v>40.723907470703125</v>
      </c>
      <c r="FD282" s="86">
        <v>41.18841552734375</v>
      </c>
      <c r="FE282" s="86">
        <v>42.858291625976563</v>
      </c>
      <c r="FF282" s="86">
        <v>44.890785217285156</v>
      </c>
      <c r="FG282" s="86">
        <v>46.802295684814453</v>
      </c>
      <c r="FH282" s="86">
        <v>48.192863464355469</v>
      </c>
      <c r="FI282" s="86">
        <v>49.189895629882813</v>
      </c>
      <c r="FJ282" s="86">
        <v>49.404792785644531</v>
      </c>
      <c r="FK282" s="86">
        <v>49.353267669677734</v>
      </c>
      <c r="FL282" s="86">
        <v>48.656181335449219</v>
      </c>
      <c r="FM282" s="86">
        <v>47.456153869628906</v>
      </c>
      <c r="FN282" s="86">
        <v>45.885074615478516</v>
      </c>
      <c r="FO282" s="86">
        <v>44.7872314453125</v>
      </c>
      <c r="FP282" s="86">
        <v>43.818157196044922</v>
      </c>
      <c r="FQ282" s="86">
        <v>42.670249938964844</v>
      </c>
      <c r="FR282" s="86">
        <v>42.408557891845703</v>
      </c>
      <c r="FS282" s="86">
        <v>41.981826782226563</v>
      </c>
      <c r="FT282" s="86">
        <v>41.724925994873047</v>
      </c>
      <c r="FU282" s="86">
        <v>0.24291673302650452</v>
      </c>
      <c r="FV282" s="86">
        <v>0.28948739171028137</v>
      </c>
      <c r="FW282" s="86">
        <v>0.24040040373802185</v>
      </c>
      <c r="FX282" s="86">
        <v>104.94736480712891</v>
      </c>
      <c r="FY282" s="86">
        <v>1</v>
      </c>
    </row>
    <row r="283" spans="1:181" x14ac:dyDescent="0.25">
      <c r="A283" t="s">
        <v>186</v>
      </c>
      <c r="B283" t="s">
        <v>236</v>
      </c>
      <c r="C283" t="s">
        <v>194</v>
      </c>
      <c r="D283" t="s">
        <v>202</v>
      </c>
      <c r="E283" t="s">
        <v>240</v>
      </c>
      <c r="F283" t="s">
        <v>181</v>
      </c>
      <c r="G283" t="s">
        <v>1</v>
      </c>
      <c r="H283" s="86">
        <v>434</v>
      </c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  <c r="AK283" s="86"/>
      <c r="AL283" s="86"/>
      <c r="AM283" s="86"/>
      <c r="AN283" s="86"/>
      <c r="AO283" s="86"/>
      <c r="AP283" s="86"/>
      <c r="AQ283" s="86"/>
      <c r="AR283" s="86"/>
      <c r="AS283" s="86"/>
      <c r="AT283" s="86"/>
      <c r="AU283" s="86"/>
      <c r="AV283" s="86"/>
      <c r="AW283" s="86"/>
      <c r="AX283" s="86"/>
      <c r="AY283" s="86"/>
      <c r="AZ283" s="86"/>
      <c r="BA283" s="86"/>
      <c r="BB283" s="86"/>
      <c r="BC283" s="86"/>
      <c r="BD283" s="86"/>
      <c r="BE283" s="86"/>
      <c r="BF283" s="86"/>
      <c r="BG283" s="86"/>
      <c r="BH283" s="86"/>
      <c r="BI283" s="86"/>
      <c r="BJ283" s="86"/>
      <c r="BK283" s="86"/>
      <c r="BL283" s="86"/>
      <c r="BM283" s="86"/>
      <c r="BN283" s="86"/>
      <c r="BO283" s="86"/>
      <c r="BP283" s="86"/>
      <c r="BQ283" s="86"/>
      <c r="BR283" s="86"/>
      <c r="BS283" s="86"/>
      <c r="BT283" s="86"/>
      <c r="BU283" s="86"/>
      <c r="BV283" s="86"/>
      <c r="BW283" s="86"/>
      <c r="BX283" s="86"/>
      <c r="BY283" s="86"/>
      <c r="BZ283" s="86"/>
      <c r="CA283" s="86"/>
      <c r="CB283" s="86"/>
      <c r="CC283" s="86"/>
      <c r="CD283" s="86"/>
      <c r="CE283" s="86"/>
      <c r="CF283" s="86"/>
      <c r="CG283" s="86"/>
      <c r="CH283" s="86"/>
      <c r="CI283" s="86"/>
      <c r="CJ283" s="86"/>
      <c r="CK283" s="86"/>
      <c r="CL283" s="86"/>
      <c r="CM283" s="86"/>
      <c r="CN283" s="86"/>
      <c r="CO283" s="86"/>
      <c r="CP283" s="86"/>
      <c r="CQ283" s="86"/>
      <c r="CR283" s="86"/>
      <c r="CS283" s="86"/>
      <c r="CT283" s="86"/>
      <c r="CU283" s="86"/>
      <c r="CV283" s="86"/>
      <c r="CW283" s="86"/>
      <c r="CX283" s="86"/>
      <c r="CY283" s="86"/>
      <c r="CZ283" s="86"/>
      <c r="DA283" s="86"/>
      <c r="DB283" s="86"/>
      <c r="DC283" s="86"/>
      <c r="DD283" s="86"/>
      <c r="DE283" s="86"/>
      <c r="DF283" s="86"/>
      <c r="DG283" s="86"/>
      <c r="DH283" s="86"/>
      <c r="DI283" s="86"/>
      <c r="DJ283" s="86"/>
      <c r="DK283" s="86"/>
      <c r="DL283" s="86"/>
      <c r="DM283" s="86"/>
      <c r="DN283" s="86"/>
      <c r="DO283" s="86"/>
      <c r="DP283" s="86"/>
      <c r="DQ283" s="86"/>
      <c r="DR283" s="86"/>
      <c r="DS283" s="86"/>
      <c r="DT283" s="86"/>
      <c r="DU283" s="86"/>
      <c r="DV283" s="86"/>
      <c r="DW283" s="86"/>
      <c r="DX283" s="86"/>
      <c r="DY283" s="86"/>
      <c r="DZ283" s="86"/>
      <c r="EA283" s="86"/>
      <c r="EB283" s="86"/>
      <c r="EC283" s="86"/>
      <c r="ED283" s="86"/>
      <c r="EE283" s="86"/>
      <c r="EF283" s="86"/>
      <c r="EG283" s="86"/>
      <c r="EH283" s="86"/>
      <c r="EI283" s="86"/>
      <c r="EJ283" s="86"/>
      <c r="EK283" s="86"/>
      <c r="EL283" s="86"/>
      <c r="EM283" s="86"/>
      <c r="EN283" s="86"/>
      <c r="EO283" s="86"/>
      <c r="EP283" s="86"/>
      <c r="EQ283" s="86"/>
      <c r="ER283" s="86"/>
      <c r="ES283" s="86"/>
      <c r="ET283" s="86"/>
      <c r="EU283" s="86"/>
      <c r="EV283" s="86"/>
      <c r="EW283" s="86"/>
      <c r="EX283" s="86"/>
      <c r="EY283" s="86"/>
      <c r="EZ283" s="86"/>
      <c r="FA283" s="86"/>
      <c r="FB283" s="86"/>
      <c r="FC283" s="86"/>
      <c r="FD283" s="86"/>
      <c r="FE283" s="86"/>
      <c r="FF283" s="86"/>
      <c r="FG283" s="86"/>
      <c r="FH283" s="86"/>
      <c r="FI283" s="86"/>
      <c r="FJ283" s="86"/>
      <c r="FK283" s="86"/>
      <c r="FL283" s="86"/>
      <c r="FM283" s="86"/>
      <c r="FN283" s="86"/>
      <c r="FO283" s="86"/>
      <c r="FP283" s="86"/>
      <c r="FQ283" s="86"/>
      <c r="FR283" s="86"/>
      <c r="FS283" s="86"/>
      <c r="FT283" s="86"/>
      <c r="FU283" s="86"/>
      <c r="FV283" s="86"/>
      <c r="FW283" s="86"/>
      <c r="FX283" s="86">
        <v>20.578947067260742</v>
      </c>
      <c r="FY283" s="86">
        <v>0</v>
      </c>
    </row>
    <row r="284" spans="1:181" x14ac:dyDescent="0.25">
      <c r="A284" t="s">
        <v>186</v>
      </c>
      <c r="B284" t="s">
        <v>236</v>
      </c>
      <c r="C284" t="s">
        <v>194</v>
      </c>
      <c r="D284" t="s">
        <v>202</v>
      </c>
      <c r="E284" t="s">
        <v>240</v>
      </c>
      <c r="F284" t="s">
        <v>182</v>
      </c>
      <c r="G284" t="s">
        <v>1</v>
      </c>
      <c r="H284" s="86">
        <v>2541</v>
      </c>
      <c r="I284" s="86">
        <v>1.5041142702102661</v>
      </c>
      <c r="J284" s="86">
        <v>1.4384192228317261</v>
      </c>
      <c r="K284" s="86">
        <v>1.4084045886993408</v>
      </c>
      <c r="L284" s="86">
        <v>1.4247630834579468</v>
      </c>
      <c r="M284" s="86">
        <v>1.4522713422775269</v>
      </c>
      <c r="N284" s="86">
        <v>1.5909149646759033</v>
      </c>
      <c r="O284" s="86">
        <v>1.8263087272644043</v>
      </c>
      <c r="P284" s="86">
        <v>1.9709416627883911</v>
      </c>
      <c r="Q284" s="86">
        <v>1.8519104719161987</v>
      </c>
      <c r="R284" s="86">
        <v>1.8232113122940063</v>
      </c>
      <c r="S284" s="86">
        <v>1.8096786737442017</v>
      </c>
      <c r="T284" s="86">
        <v>1.7911317348480225</v>
      </c>
      <c r="U284" s="86">
        <v>1.7270137071609497</v>
      </c>
      <c r="V284" s="86">
        <v>1.6742664575576782</v>
      </c>
      <c r="W284" s="86">
        <v>1.5963897705078125</v>
      </c>
      <c r="X284" s="86">
        <v>1.6386680603027344</v>
      </c>
      <c r="Y284" s="86">
        <v>1.7193533182144165</v>
      </c>
      <c r="Z284" s="86">
        <v>1.9726743698120117</v>
      </c>
      <c r="AA284" s="86">
        <v>2.2354717254638672</v>
      </c>
      <c r="AB284" s="86">
        <v>2.2345616817474365</v>
      </c>
      <c r="AC284" s="86">
        <v>2.2120904922485352</v>
      </c>
      <c r="AD284" s="86">
        <v>2.0654749870300293</v>
      </c>
      <c r="AE284" s="86">
        <v>1.8568382263183594</v>
      </c>
      <c r="AF284" s="86">
        <v>1.673169732093811</v>
      </c>
      <c r="AG284" s="86">
        <v>-0.12942640483379364</v>
      </c>
      <c r="AH284" s="86">
        <v>-0.11603209376335144</v>
      </c>
      <c r="AI284" s="86">
        <v>-6.6055193543434143E-2</v>
      </c>
      <c r="AJ284" s="86">
        <v>-4.3380632996559143E-2</v>
      </c>
      <c r="AK284" s="86">
        <v>-6.3201434910297394E-2</v>
      </c>
      <c r="AL284" s="86">
        <v>-7.0173339918255806E-3</v>
      </c>
      <c r="AM284" s="86">
        <v>-6.2916494905948639E-2</v>
      </c>
      <c r="AN284" s="86">
        <v>-0.12295757234096527</v>
      </c>
      <c r="AO284" s="86">
        <v>-0.18094144761562347</v>
      </c>
      <c r="AP284" s="86">
        <v>-0.14189401268959045</v>
      </c>
      <c r="AQ284" s="86">
        <v>-0.12290912866592407</v>
      </c>
      <c r="AR284" s="86">
        <v>-9.2335477471351624E-2</v>
      </c>
      <c r="AS284" s="86">
        <v>-0.12230833619832993</v>
      </c>
      <c r="AT284" s="86">
        <v>-0.11124767363071442</v>
      </c>
      <c r="AU284" s="86">
        <v>-9.7660012543201447E-2</v>
      </c>
      <c r="AV284" s="86">
        <v>-4.1327212005853653E-2</v>
      </c>
      <c r="AW284" s="86">
        <v>-1.03343790397048E-2</v>
      </c>
      <c r="AX284" s="86">
        <v>-5.2515823394060135E-2</v>
      </c>
      <c r="AY284" s="86">
        <v>-7.2939865291118622E-2</v>
      </c>
      <c r="AZ284" s="86">
        <v>-7.01407790184021E-2</v>
      </c>
      <c r="BA284" s="86">
        <v>-8.8355593383312225E-2</v>
      </c>
      <c r="BB284" s="86">
        <v>-0.20473195612430573</v>
      </c>
      <c r="BC284" s="86">
        <v>-0.18867692351341248</v>
      </c>
      <c r="BD284" s="86">
        <v>-0.12669424712657928</v>
      </c>
      <c r="BE284" s="86">
        <v>-6.5419875085353851E-2</v>
      </c>
      <c r="BF284" s="86">
        <v>-5.3248271346092224E-2</v>
      </c>
      <c r="BG284" s="86">
        <v>-1.5659886412322521E-3</v>
      </c>
      <c r="BH284" s="86">
        <v>2.1318739280104637E-2</v>
      </c>
      <c r="BI284" s="86">
        <v>7.2959327371791005E-4</v>
      </c>
      <c r="BJ284" s="86">
        <v>5.9903338551521301E-2</v>
      </c>
      <c r="BK284" s="86">
        <v>9.8927710205316544E-3</v>
      </c>
      <c r="BL284" s="86">
        <v>-5.2393451333045959E-2</v>
      </c>
      <c r="BM284" s="86">
        <v>-0.11548627912998199</v>
      </c>
      <c r="BN284" s="86">
        <v>-7.906920462846756E-2</v>
      </c>
      <c r="BO284" s="86">
        <v>-6.0113303363323212E-2</v>
      </c>
      <c r="BP284" s="86">
        <v>-3.3944614231586456E-2</v>
      </c>
      <c r="BQ284" s="86">
        <v>-6.570163369178772E-2</v>
      </c>
      <c r="BR284" s="86">
        <v>-5.6521471589803696E-2</v>
      </c>
      <c r="BS284" s="86">
        <v>-4.4942501932382584E-2</v>
      </c>
      <c r="BT284" s="86">
        <v>1.2589303776621819E-2</v>
      </c>
      <c r="BU284" s="86">
        <v>4.2517147958278656E-2</v>
      </c>
      <c r="BV284" s="86">
        <v>2.6240982115268707E-3</v>
      </c>
      <c r="BW284" s="86">
        <v>-1.1849995702505112E-2</v>
      </c>
      <c r="BX284" s="86">
        <v>-5.9967166744172573E-3</v>
      </c>
      <c r="BY284" s="86">
        <v>-2.3049518465995789E-2</v>
      </c>
      <c r="BZ284" s="86">
        <v>-0.13688153028488159</v>
      </c>
      <c r="CA284" s="86">
        <v>-0.1228952631354332</v>
      </c>
      <c r="CB284" s="86">
        <v>-6.2055259943008423E-2</v>
      </c>
      <c r="CC284" s="86">
        <v>-2.1089144051074982E-2</v>
      </c>
      <c r="CD284" s="86">
        <v>-9.764382615685463E-3</v>
      </c>
      <c r="CE284" s="86">
        <v>4.3099038302898407E-2</v>
      </c>
      <c r="CF284" s="86">
        <v>6.6129334270954132E-2</v>
      </c>
      <c r="CG284" s="86">
        <v>4.500802606344223E-2</v>
      </c>
      <c r="CH284" s="86">
        <v>0.10625238716602325</v>
      </c>
      <c r="CI284" s="86">
        <v>6.0320246964693069E-2</v>
      </c>
      <c r="CJ284" s="86">
        <v>-3.5209564957767725E-3</v>
      </c>
      <c r="CK284" s="86">
        <v>-7.0152223110198975E-2</v>
      </c>
      <c r="CL284" s="86">
        <v>-3.5556931048631668E-2</v>
      </c>
      <c r="CM284" s="86">
        <v>-1.662110909819603E-2</v>
      </c>
      <c r="CN284" s="86">
        <v>6.4967251382768154E-3</v>
      </c>
      <c r="CO284" s="86">
        <v>-2.6495998725295067E-2</v>
      </c>
      <c r="CP284" s="86">
        <v>-1.86182651668787E-2</v>
      </c>
      <c r="CQ284" s="86">
        <v>-8.43051727861166E-3</v>
      </c>
      <c r="CR284" s="86">
        <v>4.9931719899177551E-2</v>
      </c>
      <c r="CS284" s="86">
        <v>7.9121954739093781E-2</v>
      </c>
      <c r="CT284" s="86">
        <v>4.0813840925693512E-2</v>
      </c>
      <c r="CU284" s="86">
        <v>3.0460665002465248E-2</v>
      </c>
      <c r="CV284" s="86">
        <v>3.8429263979196548E-2</v>
      </c>
      <c r="CW284" s="86">
        <v>2.2181266918778419E-2</v>
      </c>
      <c r="CX284" s="86">
        <v>-8.9888520538806915E-2</v>
      </c>
      <c r="CY284" s="86">
        <v>-7.7335074543952942E-2</v>
      </c>
      <c r="CZ284" s="86">
        <v>-1.7286499962210655E-2</v>
      </c>
      <c r="DA284" s="86">
        <v>2.3241583257913589E-2</v>
      </c>
      <c r="DB284" s="86">
        <v>3.3719506114721298E-2</v>
      </c>
      <c r="DC284" s="86">
        <v>8.7764061987400055E-2</v>
      </c>
      <c r="DD284" s="86">
        <v>0.11093991994857788</v>
      </c>
      <c r="DE284" s="86">
        <v>8.9286454021930695E-2</v>
      </c>
      <c r="DF284" s="86">
        <v>0.15260143578052521</v>
      </c>
      <c r="DG284" s="86">
        <v>0.11074771732091904</v>
      </c>
      <c r="DH284" s="86">
        <v>4.5351538807153702E-2</v>
      </c>
      <c r="DI284" s="86">
        <v>-2.4818167090415955E-2</v>
      </c>
      <c r="DJ284" s="86">
        <v>7.9553369432687759E-3</v>
      </c>
      <c r="DK284" s="86">
        <v>2.6871087029576302E-2</v>
      </c>
      <c r="DL284" s="86">
        <v>4.6938061714172363E-2</v>
      </c>
      <c r="DM284" s="86">
        <v>1.270963903516531E-2</v>
      </c>
      <c r="DN284" s="86">
        <v>1.9284935668110847E-2</v>
      </c>
      <c r="DO284" s="86">
        <v>2.8081467375159264E-2</v>
      </c>
      <c r="DP284" s="86">
        <v>8.7274134159088135E-2</v>
      </c>
      <c r="DQ284" s="86">
        <v>0.1157267689704895</v>
      </c>
      <c r="DR284" s="86">
        <v>7.9003587365150452E-2</v>
      </c>
      <c r="DS284" s="86">
        <v>7.2771325707435608E-2</v>
      </c>
      <c r="DT284" s="86">
        <v>8.2855246961116791E-2</v>
      </c>
      <c r="DU284" s="86">
        <v>6.7412056028842926E-2</v>
      </c>
      <c r="DV284" s="86">
        <v>-4.2895514518022537E-2</v>
      </c>
      <c r="DW284" s="86">
        <v>-3.1774904578924179E-2</v>
      </c>
      <c r="DX284" s="86">
        <v>2.7482260018587112E-2</v>
      </c>
      <c r="DY284" s="86">
        <v>8.7248116731643677E-2</v>
      </c>
      <c r="DZ284" s="86">
        <v>9.6503332257270813E-2</v>
      </c>
      <c r="EA284" s="86">
        <v>0.15225327014923096</v>
      </c>
      <c r="EB284" s="86">
        <v>0.17563928663730621</v>
      </c>
      <c r="EC284" s="86">
        <v>0.15321747958660126</v>
      </c>
      <c r="ED284" s="86">
        <v>0.21952210366725922</v>
      </c>
      <c r="EE284" s="86">
        <v>0.18355698883533478</v>
      </c>
      <c r="EF284" s="86">
        <v>0.11591566354036331</v>
      </c>
      <c r="EG284" s="86">
        <v>4.0637005120515823E-2</v>
      </c>
      <c r="EH284" s="86">
        <v>7.0780143141746521E-2</v>
      </c>
      <c r="EI284" s="86">
        <v>8.9666910469532013E-2</v>
      </c>
      <c r="EJ284" s="86">
        <v>0.10532892495393753</v>
      </c>
      <c r="EK284" s="86">
        <v>6.9316349923610687E-2</v>
      </c>
      <c r="EL284" s="86">
        <v>7.4011132121086121E-2</v>
      </c>
      <c r="EM284" s="86">
        <v>8.0798976123332977E-2</v>
      </c>
      <c r="EN284" s="86">
        <v>0.14119066298007965</v>
      </c>
      <c r="EO284" s="86">
        <v>0.16857829689979553</v>
      </c>
      <c r="EP284" s="86">
        <v>0.13414350152015686</v>
      </c>
      <c r="EQ284" s="86">
        <v>0.13386118412017822</v>
      </c>
      <c r="ER284" s="86">
        <v>0.1469992995262146</v>
      </c>
      <c r="ES284" s="86">
        <v>0.13271811604499817</v>
      </c>
      <c r="ET284" s="86">
        <v>2.4954922497272491E-2</v>
      </c>
      <c r="EU284" s="86">
        <v>3.4006755799055099E-2</v>
      </c>
      <c r="EV284" s="86">
        <v>9.2121243476867676E-2</v>
      </c>
      <c r="EW284" s="86">
        <v>44.176113128662109</v>
      </c>
      <c r="EX284" s="86">
        <v>43.931385040283203</v>
      </c>
      <c r="EY284" s="86">
        <v>43.339302062988281</v>
      </c>
      <c r="EZ284" s="86">
        <v>42.833595275878906</v>
      </c>
      <c r="FA284" s="86">
        <v>41.987178802490234</v>
      </c>
      <c r="FB284" s="86">
        <v>41.461093902587891</v>
      </c>
      <c r="FC284" s="86">
        <v>41.421039581298828</v>
      </c>
      <c r="FD284" s="86">
        <v>42.04571533203125</v>
      </c>
      <c r="FE284" s="86">
        <v>44.488239288330078</v>
      </c>
      <c r="FF284" s="86">
        <v>47.137882232666016</v>
      </c>
      <c r="FG284" s="86">
        <v>49.356822967529297</v>
      </c>
      <c r="FH284" s="86">
        <v>50.839565277099609</v>
      </c>
      <c r="FI284" s="86">
        <v>52.133277893066406</v>
      </c>
      <c r="FJ284" s="86">
        <v>52.951351165771484</v>
      </c>
      <c r="FK284" s="86">
        <v>52.80712890625</v>
      </c>
      <c r="FL284" s="86">
        <v>52.409908294677734</v>
      </c>
      <c r="FM284" s="86">
        <v>51.180149078369141</v>
      </c>
      <c r="FN284" s="86">
        <v>49.33917236328125</v>
      </c>
      <c r="FO284" s="86">
        <v>48.078857421875</v>
      </c>
      <c r="FP284" s="86">
        <v>47.194499969482422</v>
      </c>
      <c r="FQ284" s="86">
        <v>46.212303161621094</v>
      </c>
      <c r="FR284" s="86">
        <v>45.680519104003906</v>
      </c>
      <c r="FS284" s="86">
        <v>45.006832122802734</v>
      </c>
      <c r="FT284" s="86">
        <v>44.355796813964844</v>
      </c>
      <c r="FU284" s="86">
        <v>6.1112269759178162E-2</v>
      </c>
      <c r="FV284" s="86">
        <v>6.9783426821231842E-2</v>
      </c>
      <c r="FW284" s="86">
        <v>6.2866382300853729E-2</v>
      </c>
      <c r="FX284" s="86">
        <v>184.73684692382813</v>
      </c>
      <c r="FY284" s="86">
        <v>1</v>
      </c>
    </row>
    <row r="285" spans="1:181" x14ac:dyDescent="0.25">
      <c r="A285" t="s">
        <v>186</v>
      </c>
      <c r="B285" t="s">
        <v>236</v>
      </c>
      <c r="C285" t="s">
        <v>194</v>
      </c>
      <c r="D285" t="s">
        <v>202</v>
      </c>
      <c r="E285" t="s">
        <v>240</v>
      </c>
      <c r="F285" t="s">
        <v>183</v>
      </c>
      <c r="G285" t="s">
        <v>1</v>
      </c>
      <c r="H285" s="86">
        <v>3078</v>
      </c>
      <c r="I285" s="86">
        <v>1.7943929433822632</v>
      </c>
      <c r="J285" s="86">
        <v>1.755861759185791</v>
      </c>
      <c r="K285" s="86">
        <v>1.6989209651947021</v>
      </c>
      <c r="L285" s="86">
        <v>1.7301516532897949</v>
      </c>
      <c r="M285" s="86">
        <v>1.7854102849960327</v>
      </c>
      <c r="N285" s="86">
        <v>1.8254344463348389</v>
      </c>
      <c r="O285" s="86">
        <v>1.9748650789260864</v>
      </c>
      <c r="P285" s="86">
        <v>2.0577247142791748</v>
      </c>
      <c r="Q285" s="86">
        <v>1.8198467493057251</v>
      </c>
      <c r="R285" s="86">
        <v>1.6886863708496094</v>
      </c>
      <c r="S285" s="86">
        <v>1.6626940965652466</v>
      </c>
      <c r="T285" s="86">
        <v>1.5451458692550659</v>
      </c>
      <c r="U285" s="86">
        <v>1.5152938365936279</v>
      </c>
      <c r="V285" s="86">
        <v>1.445615291595459</v>
      </c>
      <c r="W285" s="86">
        <v>1.4184330701828003</v>
      </c>
      <c r="X285" s="86">
        <v>1.4504141807556152</v>
      </c>
      <c r="Y285" s="86">
        <v>1.5199685096740723</v>
      </c>
      <c r="Z285" s="86">
        <v>1.7689698934555054</v>
      </c>
      <c r="AA285" s="86">
        <v>2.044475793838501</v>
      </c>
      <c r="AB285" s="86">
        <v>2.0770792961120605</v>
      </c>
      <c r="AC285" s="86">
        <v>2.1625392436981201</v>
      </c>
      <c r="AD285" s="86">
        <v>2.1251568794250488</v>
      </c>
      <c r="AE285" s="86">
        <v>1.9632226228713989</v>
      </c>
      <c r="AF285" s="86">
        <v>1.8315473794937134</v>
      </c>
      <c r="AG285" s="86">
        <v>-0.52421629428863525</v>
      </c>
      <c r="AH285" s="86">
        <v>-0.5153844952583313</v>
      </c>
      <c r="AI285" s="86">
        <v>-0.49264559149742126</v>
      </c>
      <c r="AJ285" s="86">
        <v>-0.46636241674423218</v>
      </c>
      <c r="AK285" s="86">
        <v>-0.38663610816001892</v>
      </c>
      <c r="AL285" s="86">
        <v>-0.39706343412399292</v>
      </c>
      <c r="AM285" s="86">
        <v>-0.51332610845565796</v>
      </c>
      <c r="AN285" s="86">
        <v>-0.45480075478553772</v>
      </c>
      <c r="AO285" s="86">
        <v>-0.57069617509841919</v>
      </c>
      <c r="AP285" s="86">
        <v>-0.57326292991638184</v>
      </c>
      <c r="AQ285" s="86">
        <v>-0.43410217761993408</v>
      </c>
      <c r="AR285" s="86">
        <v>-0.46623477339744568</v>
      </c>
      <c r="AS285" s="86">
        <v>-0.48087254166603088</v>
      </c>
      <c r="AT285" s="86">
        <v>-0.49775302410125732</v>
      </c>
      <c r="AU285" s="86">
        <v>-0.49172317981719971</v>
      </c>
      <c r="AV285" s="86">
        <v>-0.4840577244758606</v>
      </c>
      <c r="AW285" s="86">
        <v>-0.41262856125831604</v>
      </c>
      <c r="AX285" s="86">
        <v>-0.45432707667350769</v>
      </c>
      <c r="AY285" s="86">
        <v>-0.49815961718559265</v>
      </c>
      <c r="AZ285" s="86">
        <v>-0.48069077730178833</v>
      </c>
      <c r="BA285" s="86">
        <v>-0.4093349277973175</v>
      </c>
      <c r="BB285" s="86">
        <v>-0.45300677418708801</v>
      </c>
      <c r="BC285" s="86">
        <v>-0.57280302047729492</v>
      </c>
      <c r="BD285" s="86">
        <v>-0.59134161472320557</v>
      </c>
      <c r="BE285" s="86">
        <v>-0.34297016263008118</v>
      </c>
      <c r="BF285" s="86">
        <v>-0.33297330141067505</v>
      </c>
      <c r="BG285" s="86">
        <v>-0.31207373738288879</v>
      </c>
      <c r="BH285" s="86">
        <v>-0.28597807884216309</v>
      </c>
      <c r="BI285" s="86">
        <v>-0.21693235635757446</v>
      </c>
      <c r="BJ285" s="86">
        <v>-0.23431076109409332</v>
      </c>
      <c r="BK285" s="86">
        <v>-0.34541770815849304</v>
      </c>
      <c r="BL285" s="86">
        <v>-0.30025526881217957</v>
      </c>
      <c r="BM285" s="86">
        <v>-0.39442864060401917</v>
      </c>
      <c r="BN285" s="86">
        <v>-0.40175941586494446</v>
      </c>
      <c r="BO285" s="86">
        <v>-0.27402064204216003</v>
      </c>
      <c r="BP285" s="86">
        <v>-0.31907960772514343</v>
      </c>
      <c r="BQ285" s="86">
        <v>-0.33262315392494202</v>
      </c>
      <c r="BR285" s="86">
        <v>-0.35134246945381165</v>
      </c>
      <c r="BS285" s="86">
        <v>-0.34388440847396851</v>
      </c>
      <c r="BT285" s="86">
        <v>-0.33350482583045959</v>
      </c>
      <c r="BU285" s="86">
        <v>-0.27146366238594055</v>
      </c>
      <c r="BV285" s="86">
        <v>-0.29055047035217285</v>
      </c>
      <c r="BW285" s="86">
        <v>-0.31886538863182068</v>
      </c>
      <c r="BX285" s="86">
        <v>-0.30827072262763977</v>
      </c>
      <c r="BY285" s="86">
        <v>-0.2097441554069519</v>
      </c>
      <c r="BZ285" s="86">
        <v>-0.26738664507865906</v>
      </c>
      <c r="CA285" s="86">
        <v>-0.39705857634544373</v>
      </c>
      <c r="CB285" s="86">
        <v>-0.41891494393348694</v>
      </c>
      <c r="CC285" s="86">
        <v>-0.21743966639041901</v>
      </c>
      <c r="CD285" s="86">
        <v>-0.20663589239120483</v>
      </c>
      <c r="CE285" s="86">
        <v>-0.187010258436203</v>
      </c>
      <c r="CF285" s="86">
        <v>-0.1610444188117981</v>
      </c>
      <c r="CG285" s="86">
        <v>-9.9396064877510071E-2</v>
      </c>
      <c r="CH285" s="86">
        <v>-0.12158872932195663</v>
      </c>
      <c r="CI285" s="86">
        <v>-0.22912487387657166</v>
      </c>
      <c r="CJ285" s="86">
        <v>-0.19321753084659576</v>
      </c>
      <c r="CK285" s="86">
        <v>-0.27234631776809692</v>
      </c>
      <c r="CL285" s="86">
        <v>-0.28297653794288635</v>
      </c>
      <c r="CM285" s="86">
        <v>-0.16314870119094849</v>
      </c>
      <c r="CN285" s="86">
        <v>-0.21716038882732391</v>
      </c>
      <c r="CO285" s="86">
        <v>-0.2299460768699646</v>
      </c>
      <c r="CP285" s="86">
        <v>-0.24993894994258881</v>
      </c>
      <c r="CQ285" s="86">
        <v>-0.24149173498153687</v>
      </c>
      <c r="CR285" s="86">
        <v>-0.22923238575458527</v>
      </c>
      <c r="CS285" s="86">
        <v>-0.17369325459003448</v>
      </c>
      <c r="CT285" s="86">
        <v>-0.17711929976940155</v>
      </c>
      <c r="CU285" s="86">
        <v>-0.19468675553798676</v>
      </c>
      <c r="CV285" s="86">
        <v>-0.18885309994220734</v>
      </c>
      <c r="CW285" s="86">
        <v>-7.1508191525936127E-2</v>
      </c>
      <c r="CX285" s="86">
        <v>-0.13882672786712646</v>
      </c>
      <c r="CY285" s="86">
        <v>-0.27533844113349915</v>
      </c>
      <c r="CZ285" s="86">
        <v>-0.29949274659156799</v>
      </c>
      <c r="DA285" s="86">
        <v>-9.1909162700176239E-2</v>
      </c>
      <c r="DB285" s="86">
        <v>-8.0298468470573425E-2</v>
      </c>
      <c r="DC285" s="86">
        <v>-6.1946753412485123E-2</v>
      </c>
      <c r="DD285" s="86">
        <v>-3.611074760556221E-2</v>
      </c>
      <c r="DE285" s="86">
        <v>1.8140241503715515E-2</v>
      </c>
      <c r="DF285" s="86">
        <v>-8.8667050004005432E-3</v>
      </c>
      <c r="DG285" s="86">
        <v>-0.11283203959465027</v>
      </c>
      <c r="DH285" s="86">
        <v>-8.617980033159256E-2</v>
      </c>
      <c r="DI285" s="86">
        <v>-0.15026396512985229</v>
      </c>
      <c r="DJ285" s="86">
        <v>-0.16419370472431183</v>
      </c>
      <c r="DK285" s="86">
        <v>-5.2276730537414551E-2</v>
      </c>
      <c r="DL285" s="86">
        <v>-0.1152411550283432</v>
      </c>
      <c r="DM285" s="86">
        <v>-0.12726901471614838</v>
      </c>
      <c r="DN285" s="86">
        <v>-0.14853543043136597</v>
      </c>
      <c r="DO285" s="86">
        <v>-0.13909906148910522</v>
      </c>
      <c r="DP285" s="86">
        <v>-0.12495993077754974</v>
      </c>
      <c r="DQ285" s="86">
        <v>-7.5922876596450806E-2</v>
      </c>
      <c r="DR285" s="86">
        <v>-6.3688136637210846E-2</v>
      </c>
      <c r="DS285" s="86">
        <v>-7.0508129894733429E-2</v>
      </c>
      <c r="DT285" s="86">
        <v>-6.9435484707355499E-2</v>
      </c>
      <c r="DU285" s="86">
        <v>6.6727772355079651E-2</v>
      </c>
      <c r="DV285" s="86">
        <v>-1.0266797617077827E-2</v>
      </c>
      <c r="DW285" s="86">
        <v>-0.15361833572387695</v>
      </c>
      <c r="DX285" s="86">
        <v>-0.18007053434848785</v>
      </c>
      <c r="DY285" s="86">
        <v>8.9336946606636047E-2</v>
      </c>
      <c r="DZ285" s="86">
        <v>0.10211270302534103</v>
      </c>
      <c r="EA285" s="86">
        <v>0.11862508207559586</v>
      </c>
      <c r="EB285" s="86">
        <v>0.14427360892295837</v>
      </c>
      <c r="EC285" s="86">
        <v>0.18784399330615997</v>
      </c>
      <c r="ED285" s="86">
        <v>0.15388599038124084</v>
      </c>
      <c r="EE285" s="86">
        <v>5.5076342076063156E-2</v>
      </c>
      <c r="EF285" s="86">
        <v>6.8365670740604401E-2</v>
      </c>
      <c r="EG285" s="86">
        <v>2.6003573089838028E-2</v>
      </c>
      <c r="EH285" s="86">
        <v>7.3098745197057724E-3</v>
      </c>
      <c r="EI285" s="86">
        <v>0.10780477523803711</v>
      </c>
      <c r="EJ285" s="86">
        <v>3.1914018094539642E-2</v>
      </c>
      <c r="EK285" s="86">
        <v>2.0980352535843849E-2</v>
      </c>
      <c r="EL285" s="86">
        <v>-2.1248601842671633E-3</v>
      </c>
      <c r="EM285" s="86">
        <v>8.7396958842873573E-3</v>
      </c>
      <c r="EN285" s="86">
        <v>2.5592921301722527E-2</v>
      </c>
      <c r="EO285" s="86">
        <v>6.524202972650528E-2</v>
      </c>
      <c r="EP285" s="86">
        <v>0.1000884473323822</v>
      </c>
      <c r="EQ285" s="86">
        <v>0.10878608375787735</v>
      </c>
      <c r="ER285" s="86">
        <v>0.10298457741737366</v>
      </c>
      <c r="ES285" s="86">
        <v>0.26631855964660645</v>
      </c>
      <c r="ET285" s="86">
        <v>0.17535331845283508</v>
      </c>
      <c r="EU285" s="86">
        <v>2.2126153111457825E-2</v>
      </c>
      <c r="EV285" s="86">
        <v>-7.6438309624791145E-3</v>
      </c>
      <c r="EW285" s="86">
        <v>44.231903076171875</v>
      </c>
      <c r="EX285" s="86">
        <v>43.583011627197266</v>
      </c>
      <c r="EY285" s="86">
        <v>43.099323272705078</v>
      </c>
      <c r="EZ285" s="86">
        <v>42.425693511962891</v>
      </c>
      <c r="FA285" s="86">
        <v>42.275287628173828</v>
      </c>
      <c r="FB285" s="86">
        <v>42.173385620117188</v>
      </c>
      <c r="FC285" s="86">
        <v>41.823509216308594</v>
      </c>
      <c r="FD285" s="86">
        <v>42.750293731689453</v>
      </c>
      <c r="FE285" s="86">
        <v>45.163410186767578</v>
      </c>
      <c r="FF285" s="86">
        <v>47.567848205566406</v>
      </c>
      <c r="FG285" s="86">
        <v>49.594753265380859</v>
      </c>
      <c r="FH285" s="86">
        <v>51.259067535400391</v>
      </c>
      <c r="FI285" s="86">
        <v>52.339923858642578</v>
      </c>
      <c r="FJ285" s="86">
        <v>53.000640869140625</v>
      </c>
      <c r="FK285" s="86">
        <v>53.455120086669922</v>
      </c>
      <c r="FL285" s="86">
        <v>53.298236846923828</v>
      </c>
      <c r="FM285" s="86">
        <v>52.269157409667969</v>
      </c>
      <c r="FN285" s="86">
        <v>50.460334777832031</v>
      </c>
      <c r="FO285" s="86">
        <v>48.844203948974609</v>
      </c>
      <c r="FP285" s="86">
        <v>47.728324890136719</v>
      </c>
      <c r="FQ285" s="86">
        <v>46.77813720703125</v>
      </c>
      <c r="FR285" s="86">
        <v>46.127388000488281</v>
      </c>
      <c r="FS285" s="86">
        <v>45.528587341308594</v>
      </c>
      <c r="FT285" s="86">
        <v>44.726463317871094</v>
      </c>
      <c r="FU285" s="86">
        <v>0.20266485214233398</v>
      </c>
      <c r="FV285" s="86">
        <v>0.21365702152252197</v>
      </c>
      <c r="FW285" s="86">
        <v>0.20303797721862793</v>
      </c>
      <c r="FX285" s="86">
        <v>148.57894897460938</v>
      </c>
      <c r="FY285" s="86">
        <v>1</v>
      </c>
    </row>
    <row r="286" spans="1:181" x14ac:dyDescent="0.25">
      <c r="A286" t="s">
        <v>186</v>
      </c>
      <c r="B286" t="s">
        <v>236</v>
      </c>
      <c r="C286" t="s">
        <v>194</v>
      </c>
      <c r="D286" t="s">
        <v>202</v>
      </c>
      <c r="E286" t="s">
        <v>240</v>
      </c>
      <c r="F286" t="s">
        <v>184</v>
      </c>
      <c r="G286" t="s">
        <v>1</v>
      </c>
      <c r="H286" s="86">
        <v>2088</v>
      </c>
      <c r="I286" s="86">
        <v>2.1472046375274658</v>
      </c>
      <c r="J286" s="86">
        <v>2.0994715690612793</v>
      </c>
      <c r="K286" s="86">
        <v>2.0653064250946045</v>
      </c>
      <c r="L286" s="86">
        <v>2.0396020412445068</v>
      </c>
      <c r="M286" s="86">
        <v>2.0808670520782471</v>
      </c>
      <c r="N286" s="86">
        <v>2.2765421867370605</v>
      </c>
      <c r="O286" s="86">
        <v>2.6664285659790039</v>
      </c>
      <c r="P286" s="86">
        <v>2.9311435222625732</v>
      </c>
      <c r="Q286" s="86">
        <v>2.705052375793457</v>
      </c>
      <c r="R286" s="86">
        <v>2.6180474758148193</v>
      </c>
      <c r="S286" s="86">
        <v>2.5368194580078125</v>
      </c>
      <c r="T286" s="86">
        <v>2.439626932144165</v>
      </c>
      <c r="U286" s="86">
        <v>2.3484351634979248</v>
      </c>
      <c r="V286" s="86">
        <v>2.3476386070251465</v>
      </c>
      <c r="W286" s="86">
        <v>2.2909815311431885</v>
      </c>
      <c r="X286" s="86">
        <v>2.3702461719512939</v>
      </c>
      <c r="Y286" s="86">
        <v>2.5476629734039307</v>
      </c>
      <c r="Z286" s="86">
        <v>2.774449348449707</v>
      </c>
      <c r="AA286" s="86">
        <v>2.9156577587127686</v>
      </c>
      <c r="AB286" s="86">
        <v>2.8628559112548828</v>
      </c>
      <c r="AC286" s="86">
        <v>2.8409953117370605</v>
      </c>
      <c r="AD286" s="86">
        <v>2.712547779083252</v>
      </c>
      <c r="AE286" s="86">
        <v>2.5162284374237061</v>
      </c>
      <c r="AF286" s="86">
        <v>2.305023193359375</v>
      </c>
      <c r="AG286" s="86">
        <v>-0.53406447172164917</v>
      </c>
      <c r="AH286" s="86">
        <v>-0.43505650758743286</v>
      </c>
      <c r="AI286" s="86">
        <v>-0.34409511089324951</v>
      </c>
      <c r="AJ286" s="86">
        <v>-0.32073038816452026</v>
      </c>
      <c r="AK286" s="86">
        <v>-0.33362039923667908</v>
      </c>
      <c r="AL286" s="86">
        <v>-0.3186672031879425</v>
      </c>
      <c r="AM286" s="86">
        <v>-0.42009630799293518</v>
      </c>
      <c r="AN286" s="86">
        <v>-0.27850201725959778</v>
      </c>
      <c r="AO286" s="86">
        <v>-0.5321471095085144</v>
      </c>
      <c r="AP286" s="86">
        <v>-0.49020180106163025</v>
      </c>
      <c r="AQ286" s="86">
        <v>-0.43825167417526245</v>
      </c>
      <c r="AR286" s="86">
        <v>-0.52596557140350342</v>
      </c>
      <c r="AS286" s="86">
        <v>-0.55905812978744507</v>
      </c>
      <c r="AT286" s="86">
        <v>-0.46079158782958984</v>
      </c>
      <c r="AU286" s="86">
        <v>-0.41772812604904175</v>
      </c>
      <c r="AV286" s="86">
        <v>-0.27568015456199646</v>
      </c>
      <c r="AW286" s="86">
        <v>-0.14334483444690704</v>
      </c>
      <c r="AX286" s="86">
        <v>-5.808117613196373E-2</v>
      </c>
      <c r="AY286" s="86">
        <v>1.7481410875916481E-2</v>
      </c>
      <c r="AZ286" s="86">
        <v>9.3902610242366791E-3</v>
      </c>
      <c r="BA286" s="86">
        <v>8.9158967137336731E-2</v>
      </c>
      <c r="BB286" s="86">
        <v>-0.12248131632804871</v>
      </c>
      <c r="BC286" s="86">
        <v>-0.21580980718135834</v>
      </c>
      <c r="BD286" s="86">
        <v>-0.45575204491615295</v>
      </c>
      <c r="BE286" s="86">
        <v>-0.39866885542869568</v>
      </c>
      <c r="BF286" s="86">
        <v>-0.31383201479911804</v>
      </c>
      <c r="BG286" s="86">
        <v>-0.23920474946498871</v>
      </c>
      <c r="BH286" s="86">
        <v>-0.22191570699214935</v>
      </c>
      <c r="BI286" s="86">
        <v>-0.2324325293302536</v>
      </c>
      <c r="BJ286" s="86">
        <v>-0.21202455461025238</v>
      </c>
      <c r="BK286" s="86">
        <v>-0.23694656789302826</v>
      </c>
      <c r="BL286" s="86">
        <v>-0.14109329879283905</v>
      </c>
      <c r="BM286" s="86">
        <v>-0.4172719419002533</v>
      </c>
      <c r="BN286" s="86">
        <v>-0.37042677402496338</v>
      </c>
      <c r="BO286" s="86">
        <v>-0.32114481925964355</v>
      </c>
      <c r="BP286" s="86">
        <v>-0.40015807747840881</v>
      </c>
      <c r="BQ286" s="86">
        <v>-0.4391307532787323</v>
      </c>
      <c r="BR286" s="86">
        <v>-0.34228557348251343</v>
      </c>
      <c r="BS286" s="86">
        <v>-0.31876808404922485</v>
      </c>
      <c r="BT286" s="86">
        <v>-0.18616446852684021</v>
      </c>
      <c r="BU286" s="86">
        <v>-3.5121675580739975E-2</v>
      </c>
      <c r="BV286" s="86">
        <v>5.6615095585584641E-2</v>
      </c>
      <c r="BW286" s="86">
        <v>0.17133408784866333</v>
      </c>
      <c r="BX286" s="86">
        <v>0.14101527631282806</v>
      </c>
      <c r="BY286" s="86">
        <v>0.21483626961708069</v>
      </c>
      <c r="BZ286" s="86">
        <v>-1.2236041016876698E-2</v>
      </c>
      <c r="CA286" s="86">
        <v>-9.8982274532318115E-2</v>
      </c>
      <c r="CB286" s="86">
        <v>-0.32433685660362244</v>
      </c>
      <c r="CC286" s="86">
        <v>-0.30489429831504822</v>
      </c>
      <c r="CD286" s="86">
        <v>-0.22987231612205505</v>
      </c>
      <c r="CE286" s="86">
        <v>-0.16655801236629486</v>
      </c>
      <c r="CF286" s="86">
        <v>-0.15347693860530853</v>
      </c>
      <c r="CG286" s="86">
        <v>-0.1623501181602478</v>
      </c>
      <c r="CH286" s="86">
        <v>-0.13816417753696442</v>
      </c>
      <c r="CI286" s="86">
        <v>-0.11009760946035385</v>
      </c>
      <c r="CJ286" s="86">
        <v>-4.5924440026283264E-2</v>
      </c>
      <c r="CK286" s="86">
        <v>-0.33770975470542908</v>
      </c>
      <c r="CL286" s="86">
        <v>-0.28747093677520752</v>
      </c>
      <c r="CM286" s="86">
        <v>-0.2400369793176651</v>
      </c>
      <c r="CN286" s="86">
        <v>-0.31302422285079956</v>
      </c>
      <c r="CO286" s="86">
        <v>-0.356069415807724</v>
      </c>
      <c r="CP286" s="86">
        <v>-0.26020869612693787</v>
      </c>
      <c r="CQ286" s="86">
        <v>-0.2502286434173584</v>
      </c>
      <c r="CR286" s="86">
        <v>-0.12416618317365646</v>
      </c>
      <c r="CS286" s="86">
        <v>3.9833355695009232E-2</v>
      </c>
      <c r="CT286" s="86">
        <v>0.13605338335037231</v>
      </c>
      <c r="CU286" s="86">
        <v>0.27789199352264404</v>
      </c>
      <c r="CV286" s="86">
        <v>0.23217836022377014</v>
      </c>
      <c r="CW286" s="86">
        <v>0.30187997221946716</v>
      </c>
      <c r="CX286" s="86">
        <v>6.4119510352611542E-2</v>
      </c>
      <c r="CY286" s="86">
        <v>-1.8067875877022743E-2</v>
      </c>
      <c r="CZ286" s="86">
        <v>-0.23331911861896515</v>
      </c>
      <c r="DA286" s="86">
        <v>-0.21111969649791718</v>
      </c>
      <c r="DB286" s="86">
        <v>-0.14591258764266968</v>
      </c>
      <c r="DC286" s="86">
        <v>-9.3911267817020416E-2</v>
      </c>
      <c r="DD286" s="86">
        <v>-8.5038170218467712E-2</v>
      </c>
      <c r="DE286" s="86">
        <v>-9.2267699539661407E-2</v>
      </c>
      <c r="DF286" s="86">
        <v>-6.430380791425705E-2</v>
      </c>
      <c r="DG286" s="86">
        <v>1.6751345247030258E-2</v>
      </c>
      <c r="DH286" s="86">
        <v>4.9244415014982224E-2</v>
      </c>
      <c r="DI286" s="86">
        <v>-0.25814756751060486</v>
      </c>
      <c r="DJ286" s="86">
        <v>-0.20451508462429047</v>
      </c>
      <c r="DK286" s="86">
        <v>-0.15892913937568665</v>
      </c>
      <c r="DL286" s="86">
        <v>-0.22589032351970673</v>
      </c>
      <c r="DM286" s="86">
        <v>-0.27300804853439331</v>
      </c>
      <c r="DN286" s="86">
        <v>-0.1781318187713623</v>
      </c>
      <c r="DO286" s="86">
        <v>-0.18168923258781433</v>
      </c>
      <c r="DP286" s="86">
        <v>-6.216789036989212E-2</v>
      </c>
      <c r="DQ286" s="86">
        <v>0.11478838324546814</v>
      </c>
      <c r="DR286" s="86">
        <v>0.21549166738986969</v>
      </c>
      <c r="DS286" s="86">
        <v>0.38444986939430237</v>
      </c>
      <c r="DT286" s="86">
        <v>0.32334142923355103</v>
      </c>
      <c r="DU286" s="86">
        <v>0.38892367482185364</v>
      </c>
      <c r="DV286" s="86">
        <v>0.14047504961490631</v>
      </c>
      <c r="DW286" s="86">
        <v>6.2846526503562927E-2</v>
      </c>
      <c r="DX286" s="86">
        <v>-0.14230138063430786</v>
      </c>
      <c r="DY286" s="86">
        <v>-7.5724087655544281E-2</v>
      </c>
      <c r="DZ286" s="86">
        <v>-2.4688122794032097E-2</v>
      </c>
      <c r="EA286" s="86">
        <v>1.0979091748595238E-2</v>
      </c>
      <c r="EB286" s="86">
        <v>1.3776524923741817E-2</v>
      </c>
      <c r="EC286" s="86">
        <v>8.9201834052801132E-3</v>
      </c>
      <c r="ED286" s="86">
        <v>4.2338836938142776E-2</v>
      </c>
      <c r="EE286" s="86">
        <v>0.19990108907222748</v>
      </c>
      <c r="EF286" s="86">
        <v>0.18665312230587006</v>
      </c>
      <c r="EG286" s="86">
        <v>-0.14327238500118256</v>
      </c>
      <c r="EH286" s="86">
        <v>-8.4740027785301208E-2</v>
      </c>
      <c r="EI286" s="86">
        <v>-4.1822280734777451E-2</v>
      </c>
      <c r="EJ286" s="86">
        <v>-0.10008284449577332</v>
      </c>
      <c r="EK286" s="86">
        <v>-0.15308064222335815</v>
      </c>
      <c r="EL286" s="86">
        <v>-5.9625819325447083E-2</v>
      </c>
      <c r="EM286" s="86">
        <v>-8.2729198038578033E-2</v>
      </c>
      <c r="EN286" s="86">
        <v>2.7347786352038383E-2</v>
      </c>
      <c r="EO286" s="86">
        <v>0.2230115532875061</v>
      </c>
      <c r="EP286" s="86">
        <v>0.33018797636032104</v>
      </c>
      <c r="EQ286" s="86">
        <v>0.53830260038375854</v>
      </c>
      <c r="ER286" s="86">
        <v>0.45496645569801331</v>
      </c>
      <c r="ES286" s="86">
        <v>0.51460099220275879</v>
      </c>
      <c r="ET286" s="86">
        <v>0.25072029232978821</v>
      </c>
      <c r="EU286" s="86">
        <v>0.17967407405376434</v>
      </c>
      <c r="EV286" s="86">
        <v>-1.088620163500309E-2</v>
      </c>
      <c r="EW286" s="86">
        <v>41.802589416503906</v>
      </c>
      <c r="EX286" s="86">
        <v>41.759906768798828</v>
      </c>
      <c r="EY286" s="86">
        <v>41.549736022949219</v>
      </c>
      <c r="EZ286" s="86">
        <v>41.14935302734375</v>
      </c>
      <c r="FA286" s="86">
        <v>40.947509765625</v>
      </c>
      <c r="FB286" s="86">
        <v>40.631782531738281</v>
      </c>
      <c r="FC286" s="86">
        <v>40.238246917724609</v>
      </c>
      <c r="FD286" s="86">
        <v>41.279289245605469</v>
      </c>
      <c r="FE286" s="86">
        <v>43.279762268066406</v>
      </c>
      <c r="FF286" s="86">
        <v>45.631237030029297</v>
      </c>
      <c r="FG286" s="86">
        <v>47.395309448242188</v>
      </c>
      <c r="FH286" s="86">
        <v>48.442493438720703</v>
      </c>
      <c r="FI286" s="86">
        <v>49.365776062011719</v>
      </c>
      <c r="FJ286" s="86">
        <v>50.168987274169922</v>
      </c>
      <c r="FK286" s="86">
        <v>50.428550720214844</v>
      </c>
      <c r="FL286" s="86">
        <v>50.375583648681641</v>
      </c>
      <c r="FM286" s="86">
        <v>49.551658630371094</v>
      </c>
      <c r="FN286" s="86">
        <v>47.793670654296875</v>
      </c>
      <c r="FO286" s="86">
        <v>46.139762878417969</v>
      </c>
      <c r="FP286" s="86">
        <v>44.783939361572266</v>
      </c>
      <c r="FQ286" s="86">
        <v>43.987323760986328</v>
      </c>
      <c r="FR286" s="86">
        <v>43.73931884765625</v>
      </c>
      <c r="FS286" s="86">
        <v>42.906059265136719</v>
      </c>
      <c r="FT286" s="86">
        <v>42.410728454589844</v>
      </c>
      <c r="FU286" s="86">
        <v>0.10712379962205887</v>
      </c>
      <c r="FV286" s="86">
        <v>0.15095637738704681</v>
      </c>
      <c r="FW286" s="86">
        <v>0.10945659130811691</v>
      </c>
      <c r="FX286" s="86">
        <v>137.57894897460938</v>
      </c>
      <c r="FY286" s="86">
        <v>1</v>
      </c>
    </row>
    <row r="287" spans="1:181" x14ac:dyDescent="0.25">
      <c r="A287" t="s">
        <v>186</v>
      </c>
      <c r="B287" t="s">
        <v>236</v>
      </c>
      <c r="C287" t="s">
        <v>194</v>
      </c>
      <c r="D287" t="s">
        <v>202</v>
      </c>
      <c r="E287" t="s">
        <v>240</v>
      </c>
      <c r="F287" t="s">
        <v>185</v>
      </c>
      <c r="G287" t="s">
        <v>1</v>
      </c>
      <c r="H287" s="86">
        <v>868</v>
      </c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  <c r="AK287" s="86"/>
      <c r="AL287" s="86"/>
      <c r="AM287" s="86"/>
      <c r="AN287" s="86"/>
      <c r="AO287" s="86"/>
      <c r="AP287" s="86"/>
      <c r="AQ287" s="86"/>
      <c r="AR287" s="86"/>
      <c r="AS287" s="86"/>
      <c r="AT287" s="86"/>
      <c r="AU287" s="86"/>
      <c r="AV287" s="86"/>
      <c r="AW287" s="86"/>
      <c r="AX287" s="86"/>
      <c r="AY287" s="86"/>
      <c r="AZ287" s="86"/>
      <c r="BA287" s="86"/>
      <c r="BB287" s="86"/>
      <c r="BC287" s="86"/>
      <c r="BD287" s="86"/>
      <c r="BE287" s="86"/>
      <c r="BF287" s="86"/>
      <c r="BG287" s="86"/>
      <c r="BH287" s="86"/>
      <c r="BI287" s="86"/>
      <c r="BJ287" s="86"/>
      <c r="BK287" s="86"/>
      <c r="BL287" s="86"/>
      <c r="BM287" s="86"/>
      <c r="BN287" s="86"/>
      <c r="BO287" s="86"/>
      <c r="BP287" s="86"/>
      <c r="BQ287" s="86"/>
      <c r="BR287" s="86"/>
      <c r="BS287" s="86"/>
      <c r="BT287" s="86"/>
      <c r="BU287" s="86"/>
      <c r="BV287" s="86"/>
      <c r="BW287" s="86"/>
      <c r="BX287" s="86"/>
      <c r="BY287" s="86"/>
      <c r="BZ287" s="86"/>
      <c r="CA287" s="86"/>
      <c r="CB287" s="86"/>
      <c r="CC287" s="86"/>
      <c r="CD287" s="86"/>
      <c r="CE287" s="86"/>
      <c r="CF287" s="86"/>
      <c r="CG287" s="86"/>
      <c r="CH287" s="86"/>
      <c r="CI287" s="86"/>
      <c r="CJ287" s="86"/>
      <c r="CK287" s="86"/>
      <c r="CL287" s="86"/>
      <c r="CM287" s="86"/>
      <c r="CN287" s="86"/>
      <c r="CO287" s="86"/>
      <c r="CP287" s="86"/>
      <c r="CQ287" s="86"/>
      <c r="CR287" s="86"/>
      <c r="CS287" s="86"/>
      <c r="CT287" s="86"/>
      <c r="CU287" s="86"/>
      <c r="CV287" s="86"/>
      <c r="CW287" s="86"/>
      <c r="CX287" s="86"/>
      <c r="CY287" s="86"/>
      <c r="CZ287" s="86"/>
      <c r="DA287" s="86"/>
      <c r="DB287" s="86"/>
      <c r="DC287" s="86"/>
      <c r="DD287" s="86"/>
      <c r="DE287" s="86"/>
      <c r="DF287" s="86"/>
      <c r="DG287" s="86"/>
      <c r="DH287" s="86"/>
      <c r="DI287" s="86"/>
      <c r="DJ287" s="86"/>
      <c r="DK287" s="86"/>
      <c r="DL287" s="86"/>
      <c r="DM287" s="86"/>
      <c r="DN287" s="86"/>
      <c r="DO287" s="86"/>
      <c r="DP287" s="86"/>
      <c r="DQ287" s="86"/>
      <c r="DR287" s="86"/>
      <c r="DS287" s="86"/>
      <c r="DT287" s="86"/>
      <c r="DU287" s="86"/>
      <c r="DV287" s="86"/>
      <c r="DW287" s="86"/>
      <c r="DX287" s="86"/>
      <c r="DY287" s="86"/>
      <c r="DZ287" s="86"/>
      <c r="EA287" s="86"/>
      <c r="EB287" s="86"/>
      <c r="EC287" s="86"/>
      <c r="ED287" s="86"/>
      <c r="EE287" s="86"/>
      <c r="EF287" s="86"/>
      <c r="EG287" s="86"/>
      <c r="EH287" s="86"/>
      <c r="EI287" s="86"/>
      <c r="EJ287" s="86"/>
      <c r="EK287" s="86"/>
      <c r="EL287" s="86"/>
      <c r="EM287" s="86"/>
      <c r="EN287" s="86"/>
      <c r="EO287" s="86"/>
      <c r="EP287" s="86"/>
      <c r="EQ287" s="86"/>
      <c r="ER287" s="86"/>
      <c r="ES287" s="86"/>
      <c r="ET287" s="86"/>
      <c r="EU287" s="86"/>
      <c r="EV287" s="86"/>
      <c r="EW287" s="86"/>
      <c r="EX287" s="86"/>
      <c r="EY287" s="86"/>
      <c r="EZ287" s="86"/>
      <c r="FA287" s="86"/>
      <c r="FB287" s="86"/>
      <c r="FC287" s="86"/>
      <c r="FD287" s="86"/>
      <c r="FE287" s="86"/>
      <c r="FF287" s="86"/>
      <c r="FG287" s="86"/>
      <c r="FH287" s="86"/>
      <c r="FI287" s="86"/>
      <c r="FJ287" s="86"/>
      <c r="FK287" s="86"/>
      <c r="FL287" s="86"/>
      <c r="FM287" s="86"/>
      <c r="FN287" s="86"/>
      <c r="FO287" s="86"/>
      <c r="FP287" s="86"/>
      <c r="FQ287" s="86"/>
      <c r="FR287" s="86"/>
      <c r="FS287" s="86"/>
      <c r="FT287" s="86"/>
      <c r="FU287" s="86"/>
      <c r="FV287" s="86"/>
      <c r="FW287" s="86"/>
      <c r="FX287" s="86">
        <v>39.105262756347656</v>
      </c>
      <c r="FY287" s="86">
        <v>0</v>
      </c>
    </row>
    <row r="288" spans="1:181" x14ac:dyDescent="0.25">
      <c r="A288" t="s">
        <v>186</v>
      </c>
      <c r="B288" t="s">
        <v>236</v>
      </c>
      <c r="C288" t="s">
        <v>194</v>
      </c>
      <c r="D288" t="s">
        <v>202</v>
      </c>
      <c r="E288" t="s">
        <v>204</v>
      </c>
      <c r="F288" t="s">
        <v>1</v>
      </c>
      <c r="G288" t="s">
        <v>198</v>
      </c>
      <c r="H288" s="86">
        <v>24735</v>
      </c>
      <c r="I288" s="86">
        <v>1.3577665090560913</v>
      </c>
      <c r="J288" s="86">
        <v>1.2852127552032471</v>
      </c>
      <c r="K288" s="86">
        <v>1.248424768447876</v>
      </c>
      <c r="L288" s="86">
        <v>1.238916277885437</v>
      </c>
      <c r="M288" s="86">
        <v>1.266741156578064</v>
      </c>
      <c r="N288" s="86">
        <v>1.3671571016311646</v>
      </c>
      <c r="O288" s="86">
        <v>1.5708128213882446</v>
      </c>
      <c r="P288" s="86">
        <v>1.743476390838623</v>
      </c>
      <c r="Q288" s="86">
        <v>1.6763594150543213</v>
      </c>
      <c r="R288" s="86">
        <v>1.6341060400009155</v>
      </c>
      <c r="S288" s="86">
        <v>1.5911722183227539</v>
      </c>
      <c r="T288" s="86">
        <v>1.5476279258728027</v>
      </c>
      <c r="U288" s="86">
        <v>1.4799580574035645</v>
      </c>
      <c r="V288" s="86">
        <v>1.4351073503494263</v>
      </c>
      <c r="W288" s="86">
        <v>1.3936710357666016</v>
      </c>
      <c r="X288" s="86">
        <v>1.3927677869796753</v>
      </c>
      <c r="Y288" s="86">
        <v>1.4389300346374512</v>
      </c>
      <c r="Z288" s="86">
        <v>1.5710246562957764</v>
      </c>
      <c r="AA288" s="86">
        <v>1.7431238889694214</v>
      </c>
      <c r="AB288" s="86">
        <v>1.8897691965103149</v>
      </c>
      <c r="AC288" s="86">
        <v>1.9588931798934937</v>
      </c>
      <c r="AD288" s="86">
        <v>1.9076435565948486</v>
      </c>
      <c r="AE288" s="86">
        <v>1.7211071252822876</v>
      </c>
      <c r="AF288" s="86">
        <v>1.5273629426956177</v>
      </c>
      <c r="AG288" s="86">
        <v>-0.25995153188705444</v>
      </c>
      <c r="AH288" s="86">
        <v>-0.23522183299064636</v>
      </c>
      <c r="AI288" s="86">
        <v>-0.22246266901493073</v>
      </c>
      <c r="AJ288" s="86">
        <v>-0.19853772222995758</v>
      </c>
      <c r="AK288" s="86">
        <v>-0.18039266765117645</v>
      </c>
      <c r="AL288" s="86">
        <v>-0.17795160412788391</v>
      </c>
      <c r="AM288" s="86">
        <v>-0.195672407746315</v>
      </c>
      <c r="AN288" s="86">
        <v>-0.17240127921104431</v>
      </c>
      <c r="AO288" s="86">
        <v>-0.18381570279598236</v>
      </c>
      <c r="AP288" s="86">
        <v>-0.1599600613117218</v>
      </c>
      <c r="AQ288" s="86">
        <v>-0.13376244902610779</v>
      </c>
      <c r="AR288" s="86">
        <v>-0.10371865332126617</v>
      </c>
      <c r="AS288" s="86">
        <v>-0.11601191014051437</v>
      </c>
      <c r="AT288" s="86">
        <v>-0.10456141084432602</v>
      </c>
      <c r="AU288" s="86">
        <v>-0.10643772780895233</v>
      </c>
      <c r="AV288" s="86">
        <v>-7.0930264890193939E-2</v>
      </c>
      <c r="AW288" s="86">
        <v>-2.277488075196743E-2</v>
      </c>
      <c r="AX288" s="86">
        <v>-2.4796833749860525E-3</v>
      </c>
      <c r="AY288" s="86">
        <v>2.7062345761805773E-3</v>
      </c>
      <c r="AZ288" s="86">
        <v>1.6582923009991646E-2</v>
      </c>
      <c r="BA288" s="86">
        <v>9.8709454759955406E-3</v>
      </c>
      <c r="BB288" s="86">
        <v>-7.9980291426181793E-2</v>
      </c>
      <c r="BC288" s="86">
        <v>-0.18417957425117493</v>
      </c>
      <c r="BD288" s="86">
        <v>-0.22306351363658905</v>
      </c>
      <c r="BE288" s="86">
        <v>-0.22804836928844452</v>
      </c>
      <c r="BF288" s="86">
        <v>-0.20389778912067413</v>
      </c>
      <c r="BG288" s="86">
        <v>-0.19141665101051331</v>
      </c>
      <c r="BH288" s="86">
        <v>-0.16756404936313629</v>
      </c>
      <c r="BI288" s="86">
        <v>-0.14927585422992706</v>
      </c>
      <c r="BJ288" s="86">
        <v>-0.14602537453174591</v>
      </c>
      <c r="BK288" s="86">
        <v>-0.16235651075839996</v>
      </c>
      <c r="BL288" s="86">
        <v>-0.1387614905834198</v>
      </c>
      <c r="BM288" s="86">
        <v>-0.15031765401363373</v>
      </c>
      <c r="BN288" s="86">
        <v>-0.12691746652126312</v>
      </c>
      <c r="BO288" s="86">
        <v>-0.10324925184249878</v>
      </c>
      <c r="BP288" s="86">
        <v>-7.8790418803691864E-2</v>
      </c>
      <c r="BQ288" s="86">
        <v>-9.2669449746608734E-2</v>
      </c>
      <c r="BR288" s="86">
        <v>-8.1492729485034943E-2</v>
      </c>
      <c r="BS288" s="86">
        <v>-8.3880104124546051E-2</v>
      </c>
      <c r="BT288" s="86">
        <v>-4.7933328896760941E-2</v>
      </c>
      <c r="BU288" s="86">
        <v>1.6253358917310834E-3</v>
      </c>
      <c r="BV288" s="86">
        <v>2.4894107133150101E-2</v>
      </c>
      <c r="BW288" s="86">
        <v>3.1580295413732529E-2</v>
      </c>
      <c r="BX288" s="86">
        <v>4.7062769532203674E-2</v>
      </c>
      <c r="BY288" s="86">
        <v>4.2380023747682571E-2</v>
      </c>
      <c r="BZ288" s="86">
        <v>-4.7940850257873535E-2</v>
      </c>
      <c r="CA288" s="86">
        <v>-0.15235535800457001</v>
      </c>
      <c r="CB288" s="86">
        <v>-0.19170033931732178</v>
      </c>
      <c r="CC288" s="86">
        <v>-0.20595234632492065</v>
      </c>
      <c r="CD288" s="86">
        <v>-0.18220284581184387</v>
      </c>
      <c r="CE288" s="86">
        <v>-0.16991426050662994</v>
      </c>
      <c r="CF288" s="86">
        <v>-0.14611177146434784</v>
      </c>
      <c r="CG288" s="86">
        <v>-0.12772445380687714</v>
      </c>
      <c r="CH288" s="86">
        <v>-0.12391335517168045</v>
      </c>
      <c r="CI288" s="86">
        <v>-0.13928201794624329</v>
      </c>
      <c r="CJ288" s="86">
        <v>-0.11546266078948975</v>
      </c>
      <c r="CK288" s="86">
        <v>-0.12711702287197113</v>
      </c>
      <c r="CL288" s="86">
        <v>-0.10403227061033249</v>
      </c>
      <c r="CM288" s="86">
        <v>-8.2115888595581055E-2</v>
      </c>
      <c r="CN288" s="86">
        <v>-6.1525199562311172E-2</v>
      </c>
      <c r="CO288" s="86">
        <v>-7.6502524316310883E-2</v>
      </c>
      <c r="CP288" s="86">
        <v>-6.5515421330928802E-2</v>
      </c>
      <c r="CQ288" s="86">
        <v>-6.8256773054599762E-2</v>
      </c>
      <c r="CR288" s="86">
        <v>-3.2005723565816879E-2</v>
      </c>
      <c r="CS288" s="86">
        <v>1.8524851649999619E-2</v>
      </c>
      <c r="CT288" s="86">
        <v>4.3853107839822769E-2</v>
      </c>
      <c r="CU288" s="86">
        <v>5.1578376442193985E-2</v>
      </c>
      <c r="CV288" s="86">
        <v>6.8173021078109741E-2</v>
      </c>
      <c r="CW288" s="86">
        <v>6.4895711839199066E-2</v>
      </c>
      <c r="CX288" s="86">
        <v>-2.5750430300831795E-2</v>
      </c>
      <c r="CY288" s="86">
        <v>-0.13031400740146637</v>
      </c>
      <c r="CZ288" s="86">
        <v>-0.16997829079627991</v>
      </c>
      <c r="DA288" s="86">
        <v>-0.1838563084602356</v>
      </c>
      <c r="DB288" s="86">
        <v>-0.16050790250301361</v>
      </c>
      <c r="DC288" s="86">
        <v>-0.14841188490390778</v>
      </c>
      <c r="DD288" s="86">
        <v>-0.12465949356555939</v>
      </c>
      <c r="DE288" s="86">
        <v>-0.10617306083440781</v>
      </c>
      <c r="DF288" s="86">
        <v>-0.10180135071277618</v>
      </c>
      <c r="DG288" s="86">
        <v>-0.11620751768350601</v>
      </c>
      <c r="DH288" s="86">
        <v>-9.2163838446140289E-2</v>
      </c>
      <c r="DI288" s="86">
        <v>-0.10391637682914734</v>
      </c>
      <c r="DJ288" s="86">
        <v>-8.1147059798240662E-2</v>
      </c>
      <c r="DK288" s="86">
        <v>-6.0982532799243927E-2</v>
      </c>
      <c r="DL288" s="86">
        <v>-4.4259976595640182E-2</v>
      </c>
      <c r="DM288" s="86">
        <v>-6.0335598886013031E-2</v>
      </c>
      <c r="DN288" s="86">
        <v>-4.9538116902112961E-2</v>
      </c>
      <c r="DO288" s="86">
        <v>-5.2633430808782578E-2</v>
      </c>
      <c r="DP288" s="86">
        <v>-1.6078116372227669E-2</v>
      </c>
      <c r="DQ288" s="86">
        <v>3.5424366593360901E-2</v>
      </c>
      <c r="DR288" s="86">
        <v>6.2812112271785736E-2</v>
      </c>
      <c r="DS288" s="86">
        <v>7.157646119594574E-2</v>
      </c>
      <c r="DT288" s="86">
        <v>8.9283265173435211E-2</v>
      </c>
      <c r="DU288" s="86">
        <v>8.7411403656005859E-2</v>
      </c>
      <c r="DV288" s="86">
        <v>-3.5600084811449051E-3</v>
      </c>
      <c r="DW288" s="86">
        <v>-0.10827263444662094</v>
      </c>
      <c r="DX288" s="86">
        <v>-0.14825624227523804</v>
      </c>
      <c r="DY288" s="86">
        <v>-0.15195311605930328</v>
      </c>
      <c r="DZ288" s="86">
        <v>-0.12918385863304138</v>
      </c>
      <c r="EA288" s="86">
        <v>-0.11736586689949036</v>
      </c>
      <c r="EB288" s="86">
        <v>-9.3685805797576904E-2</v>
      </c>
      <c r="EC288" s="86">
        <v>-7.5056254863739014E-2</v>
      </c>
      <c r="ED288" s="86">
        <v>-6.9875113666057587E-2</v>
      </c>
      <c r="EE288" s="86">
        <v>-8.289162814617157E-2</v>
      </c>
      <c r="EF288" s="86">
        <v>-5.8524049818515778E-2</v>
      </c>
      <c r="EG288" s="86">
        <v>-7.04183429479599E-2</v>
      </c>
      <c r="EH288" s="86">
        <v>-4.8104468733072281E-2</v>
      </c>
      <c r="EI288" s="86">
        <v>-3.0469324439764023E-2</v>
      </c>
      <c r="EJ288" s="86">
        <v>-1.9331743940711021E-2</v>
      </c>
      <c r="EK288" s="86">
        <v>-3.6993127316236496E-2</v>
      </c>
      <c r="EL288" s="86">
        <v>-2.6469426229596138E-2</v>
      </c>
      <c r="EM288" s="86">
        <v>-3.0075808987021446E-2</v>
      </c>
      <c r="EN288" s="86">
        <v>6.9188186898827553E-3</v>
      </c>
      <c r="EO288" s="86">
        <v>5.9824582189321518E-2</v>
      </c>
      <c r="EP288" s="86">
        <v>9.018591046333313E-2</v>
      </c>
      <c r="EQ288" s="86">
        <v>0.10045052319765091</v>
      </c>
      <c r="ER288" s="86">
        <v>0.11976312100887299</v>
      </c>
      <c r="ES288" s="86">
        <v>0.11992047727108002</v>
      </c>
      <c r="ET288" s="86">
        <v>2.8479436412453651E-2</v>
      </c>
      <c r="EU288" s="86">
        <v>-7.6448418200016022E-2</v>
      </c>
      <c r="EV288" s="86">
        <v>-0.11689304560422897</v>
      </c>
      <c r="EW288" s="86">
        <v>50.18743896484375</v>
      </c>
      <c r="EX288" s="86">
        <v>49.492050170898438</v>
      </c>
      <c r="EY288" s="86">
        <v>48.813022613525391</v>
      </c>
      <c r="EZ288" s="86">
        <v>48.212631225585938</v>
      </c>
      <c r="FA288" s="86">
        <v>47.700458526611328</v>
      </c>
      <c r="FB288" s="86">
        <v>47.450523376464844</v>
      </c>
      <c r="FC288" s="86">
        <v>47.292373657226563</v>
      </c>
      <c r="FD288" s="86">
        <v>47.823619842529297</v>
      </c>
      <c r="FE288" s="86">
        <v>50.688617706298828</v>
      </c>
      <c r="FF288" s="86">
        <v>53.467323303222656</v>
      </c>
      <c r="FG288" s="86">
        <v>55.893802642822266</v>
      </c>
      <c r="FH288" s="86">
        <v>57.855064392089844</v>
      </c>
      <c r="FI288" s="86">
        <v>59.390541076660156</v>
      </c>
      <c r="FJ288" s="86">
        <v>60.398262023925781</v>
      </c>
      <c r="FK288" s="86">
        <v>60.864173889160156</v>
      </c>
      <c r="FL288" s="86">
        <v>60.817699432373047</v>
      </c>
      <c r="FM288" s="86">
        <v>60.236263275146484</v>
      </c>
      <c r="FN288" s="86">
        <v>59.009342193603516</v>
      </c>
      <c r="FO288" s="86">
        <v>57.167686462402344</v>
      </c>
      <c r="FP288" s="86">
        <v>55.363533020019531</v>
      </c>
      <c r="FQ288" s="86">
        <v>54.075187683105469</v>
      </c>
      <c r="FR288" s="86">
        <v>52.992916107177734</v>
      </c>
      <c r="FS288" s="86">
        <v>52.053634643554688</v>
      </c>
      <c r="FT288" s="86">
        <v>51.011154174804688</v>
      </c>
      <c r="FU288" s="86">
        <v>3.2157193869352341E-2</v>
      </c>
      <c r="FV288" s="86">
        <v>3.4411650151014328E-2</v>
      </c>
      <c r="FW288" s="86">
        <v>3.2984282821416855E-2</v>
      </c>
      <c r="FX288" s="86">
        <v>1964.5238037109375</v>
      </c>
      <c r="FY288" s="86">
        <v>1</v>
      </c>
    </row>
    <row r="289" spans="1:181" x14ac:dyDescent="0.25">
      <c r="A289" t="s">
        <v>186</v>
      </c>
      <c r="B289" t="s">
        <v>236</v>
      </c>
      <c r="C289" t="s">
        <v>194</v>
      </c>
      <c r="D289" t="s">
        <v>202</v>
      </c>
      <c r="E289" t="s">
        <v>204</v>
      </c>
      <c r="F289" t="s">
        <v>1</v>
      </c>
      <c r="G289" t="s">
        <v>200</v>
      </c>
      <c r="H289" s="86">
        <v>5340</v>
      </c>
      <c r="I289" s="86">
        <v>1.3032288551330566</v>
      </c>
      <c r="J289" s="86">
        <v>1.1952261924743652</v>
      </c>
      <c r="K289" s="86">
        <v>1.1245990991592407</v>
      </c>
      <c r="L289" s="86">
        <v>1.1101129055023193</v>
      </c>
      <c r="M289" s="86">
        <v>1.1274871826171875</v>
      </c>
      <c r="N289" s="86">
        <v>1.1863809823989868</v>
      </c>
      <c r="O289" s="86">
        <v>1.3432986736297607</v>
      </c>
      <c r="P289" s="86">
        <v>1.4811155796051025</v>
      </c>
      <c r="Q289" s="86">
        <v>1.3700764179229736</v>
      </c>
      <c r="R289" s="86">
        <v>1.3447146415710449</v>
      </c>
      <c r="S289" s="86">
        <v>1.328410267829895</v>
      </c>
      <c r="T289" s="86">
        <v>1.3113322257995605</v>
      </c>
      <c r="U289" s="86">
        <v>1.2895592451095581</v>
      </c>
      <c r="V289" s="86">
        <v>1.2648969888687134</v>
      </c>
      <c r="W289" s="86">
        <v>1.235026478767395</v>
      </c>
      <c r="X289" s="86">
        <v>1.2756803035736084</v>
      </c>
      <c r="Y289" s="86">
        <v>1.3491052389144897</v>
      </c>
      <c r="Z289" s="86">
        <v>1.4267652034759521</v>
      </c>
      <c r="AA289" s="86">
        <v>1.5567208528518677</v>
      </c>
      <c r="AB289" s="86">
        <v>1.6848033666610718</v>
      </c>
      <c r="AC289" s="86">
        <v>1.7497823238372803</v>
      </c>
      <c r="AD289" s="86">
        <v>1.6922578811645508</v>
      </c>
      <c r="AE289" s="86">
        <v>1.5805221796035767</v>
      </c>
      <c r="AF289" s="86">
        <v>1.4341871738433838</v>
      </c>
      <c r="AG289" s="86">
        <v>-0.14385001361370087</v>
      </c>
      <c r="AH289" s="86">
        <v>-0.16509827971458435</v>
      </c>
      <c r="AI289" s="86">
        <v>-0.17619940638542175</v>
      </c>
      <c r="AJ289" s="86">
        <v>-0.17217408120632172</v>
      </c>
      <c r="AK289" s="86">
        <v>-0.17706945538520813</v>
      </c>
      <c r="AL289" s="86">
        <v>-0.18436294794082642</v>
      </c>
      <c r="AM289" s="86">
        <v>-0.1932370513677597</v>
      </c>
      <c r="AN289" s="86">
        <v>-0.2208770215511322</v>
      </c>
      <c r="AO289" s="86">
        <v>-0.21272735297679901</v>
      </c>
      <c r="AP289" s="86">
        <v>-0.14032353460788727</v>
      </c>
      <c r="AQ289" s="86">
        <v>-0.11759776622056961</v>
      </c>
      <c r="AR289" s="86">
        <v>-0.1049119308590889</v>
      </c>
      <c r="AS289" s="86">
        <v>-9.9407069385051727E-2</v>
      </c>
      <c r="AT289" s="86">
        <v>-7.760348916053772E-2</v>
      </c>
      <c r="AU289" s="86">
        <v>-8.1966906785964966E-2</v>
      </c>
      <c r="AV289" s="86">
        <v>-4.3702077120542526E-2</v>
      </c>
      <c r="AW289" s="86">
        <v>1.203685998916626E-2</v>
      </c>
      <c r="AX289" s="86">
        <v>1.0294623672962189E-2</v>
      </c>
      <c r="AY289" s="86">
        <v>3.3711560070514679E-2</v>
      </c>
      <c r="AZ289" s="86">
        <v>4.1030164808034897E-2</v>
      </c>
      <c r="BA289" s="86">
        <v>3.1611621379852295E-2</v>
      </c>
      <c r="BB289" s="86">
        <v>-0.11138137429952621</v>
      </c>
      <c r="BC289" s="86">
        <v>-0.17803381383419037</v>
      </c>
      <c r="BD289" s="86">
        <v>-0.16749367117881775</v>
      </c>
      <c r="BE289" s="86">
        <v>-0.11016111075878143</v>
      </c>
      <c r="BF289" s="86">
        <v>-0.13158968091011047</v>
      </c>
      <c r="BG289" s="86">
        <v>-0.14273113012313843</v>
      </c>
      <c r="BH289" s="86">
        <v>-0.13758386671543121</v>
      </c>
      <c r="BI289" s="86">
        <v>-0.1417146772146225</v>
      </c>
      <c r="BJ289" s="86">
        <v>-0.14733493328094482</v>
      </c>
      <c r="BK289" s="86">
        <v>-0.15374007821083069</v>
      </c>
      <c r="BL289" s="86">
        <v>-0.18154866993427277</v>
      </c>
      <c r="BM289" s="86">
        <v>-0.17701566219329834</v>
      </c>
      <c r="BN289" s="86">
        <v>-0.1083802655339241</v>
      </c>
      <c r="BO289" s="86">
        <v>-8.6974337697029114E-2</v>
      </c>
      <c r="BP289" s="86">
        <v>-7.5430847704410553E-2</v>
      </c>
      <c r="BQ289" s="86">
        <v>-7.0515275001525879E-2</v>
      </c>
      <c r="BR289" s="86">
        <v>-4.8913948237895966E-2</v>
      </c>
      <c r="BS289" s="86">
        <v>-5.4103180766105652E-2</v>
      </c>
      <c r="BT289" s="86">
        <v>-1.7038203775882721E-2</v>
      </c>
      <c r="BU289" s="86">
        <v>3.683178499341011E-2</v>
      </c>
      <c r="BV289" s="86">
        <v>3.3834554255008698E-2</v>
      </c>
      <c r="BW289" s="86">
        <v>5.7648368179798126E-2</v>
      </c>
      <c r="BX289" s="86">
        <v>6.7339330911636353E-2</v>
      </c>
      <c r="BY289" s="86">
        <v>5.956011638045311E-2</v>
      </c>
      <c r="BZ289" s="86">
        <v>-8.0864496529102325E-2</v>
      </c>
      <c r="CA289" s="86">
        <v>-0.14473672211170197</v>
      </c>
      <c r="CB289" s="86">
        <v>-0.13311684131622314</v>
      </c>
      <c r="CC289" s="86">
        <v>-8.6828291416168213E-2</v>
      </c>
      <c r="CD289" s="86">
        <v>-0.10838174819946289</v>
      </c>
      <c r="CE289" s="86">
        <v>-0.11955109983682632</v>
      </c>
      <c r="CF289" s="86">
        <v>-0.11362677067518234</v>
      </c>
      <c r="CG289" s="86">
        <v>-0.11722804605960846</v>
      </c>
      <c r="CH289" s="86">
        <v>-0.12168946862220764</v>
      </c>
      <c r="CI289" s="86">
        <v>-0.12638458609580994</v>
      </c>
      <c r="CJ289" s="86">
        <v>-0.15430998802185059</v>
      </c>
      <c r="CK289" s="86">
        <v>-0.15228185057640076</v>
      </c>
      <c r="CL289" s="86">
        <v>-8.6256451904773712E-2</v>
      </c>
      <c r="CM289" s="86">
        <v>-6.5764643251895905E-2</v>
      </c>
      <c r="CN289" s="86">
        <v>-5.5012337863445282E-2</v>
      </c>
      <c r="CO289" s="86">
        <v>-5.0504907965660095E-2</v>
      </c>
      <c r="CP289" s="86">
        <v>-2.9043657705187798E-2</v>
      </c>
      <c r="CQ289" s="86">
        <v>-3.4804843366146088E-2</v>
      </c>
      <c r="CR289" s="86">
        <v>1.4291093684732914E-3</v>
      </c>
      <c r="CS289" s="86">
        <v>5.400468036532402E-2</v>
      </c>
      <c r="CT289" s="86">
        <v>5.0138235092163086E-2</v>
      </c>
      <c r="CU289" s="86">
        <v>7.4226930737495422E-2</v>
      </c>
      <c r="CV289" s="86">
        <v>8.5560977458953857E-2</v>
      </c>
      <c r="CW289" s="86">
        <v>7.8917160630226135E-2</v>
      </c>
      <c r="CX289" s="86">
        <v>-5.9728603810071945E-2</v>
      </c>
      <c r="CY289" s="86">
        <v>-0.12167526036500931</v>
      </c>
      <c r="CZ289" s="86">
        <v>-0.10930755734443665</v>
      </c>
      <c r="DA289" s="86">
        <v>-6.3495457172393799E-2</v>
      </c>
      <c r="DB289" s="86">
        <v>-8.5173808038234711E-2</v>
      </c>
      <c r="DC289" s="86">
        <v>-9.6371069550514221E-2</v>
      </c>
      <c r="DD289" s="86">
        <v>-8.9669682085514069E-2</v>
      </c>
      <c r="DE289" s="86">
        <v>-9.2741437256336212E-2</v>
      </c>
      <c r="DF289" s="86">
        <v>-9.6043989062309265E-2</v>
      </c>
      <c r="DG289" s="86">
        <v>-9.9029108881950378E-2</v>
      </c>
      <c r="DH289" s="86">
        <v>-0.12707130610942841</v>
      </c>
      <c r="DI289" s="86">
        <v>-0.12754803895950317</v>
      </c>
      <c r="DJ289" s="86">
        <v>-6.4132630825042725E-2</v>
      </c>
      <c r="DK289" s="86">
        <v>-4.4554956257343292E-2</v>
      </c>
      <c r="DL289" s="86">
        <v>-3.4593824297189713E-2</v>
      </c>
      <c r="DM289" s="86">
        <v>-3.0494540929794312E-2</v>
      </c>
      <c r="DN289" s="86">
        <v>-9.1733699664473534E-3</v>
      </c>
      <c r="DO289" s="86">
        <v>-1.550651341676712E-2</v>
      </c>
      <c r="DP289" s="86">
        <v>1.9896425306797028E-2</v>
      </c>
      <c r="DQ289" s="86">
        <v>7.1177564561367035E-2</v>
      </c>
      <c r="DR289" s="86">
        <v>6.6441923379898071E-2</v>
      </c>
      <c r="DS289" s="86">
        <v>9.0805493295192719E-2</v>
      </c>
      <c r="DT289" s="86">
        <v>0.10378262400627136</v>
      </c>
      <c r="DU289" s="86">
        <v>9.8274201154708862E-2</v>
      </c>
      <c r="DV289" s="86">
        <v>-3.8592703640460968E-2</v>
      </c>
      <c r="DW289" s="86">
        <v>-9.861379861831665E-2</v>
      </c>
      <c r="DX289" s="86">
        <v>-8.549826592206955E-2</v>
      </c>
      <c r="DY289" s="86">
        <v>-2.9806550592184067E-2</v>
      </c>
      <c r="DZ289" s="86">
        <v>-5.1665227860212326E-2</v>
      </c>
      <c r="EA289" s="86">
        <v>-6.2902785837650299E-2</v>
      </c>
      <c r="EB289" s="86">
        <v>-5.5079445242881775E-2</v>
      </c>
      <c r="EC289" s="86">
        <v>-5.7386647909879684E-2</v>
      </c>
      <c r="ED289" s="86">
        <v>-5.9015985578298569E-2</v>
      </c>
      <c r="EE289" s="86">
        <v>-5.9532135725021362E-2</v>
      </c>
      <c r="EF289" s="86">
        <v>-8.7742969393730164E-2</v>
      </c>
      <c r="EG289" s="86">
        <v>-9.1836363077163696E-2</v>
      </c>
      <c r="EH289" s="86">
        <v>-3.2189365476369858E-2</v>
      </c>
      <c r="EI289" s="86">
        <v>-1.3931526802480221E-2</v>
      </c>
      <c r="EJ289" s="86">
        <v>-5.1127355545759201E-3</v>
      </c>
      <c r="EK289" s="86">
        <v>-1.6027451492846012E-3</v>
      </c>
      <c r="EL289" s="86">
        <v>1.9516170024871826E-2</v>
      </c>
      <c r="EM289" s="86">
        <v>1.2357211671769619E-2</v>
      </c>
      <c r="EN289" s="86">
        <v>4.6560294926166534E-2</v>
      </c>
      <c r="EO289" s="86">
        <v>9.5972500741481781E-2</v>
      </c>
      <c r="EP289" s="86">
        <v>8.9981846511363983E-2</v>
      </c>
      <c r="EQ289" s="86">
        <v>0.11474230140447617</v>
      </c>
      <c r="ER289" s="86">
        <v>0.13009178638458252</v>
      </c>
      <c r="ES289" s="86">
        <v>0.12622268497943878</v>
      </c>
      <c r="ET289" s="86">
        <v>-8.0758258700370789E-3</v>
      </c>
      <c r="EU289" s="86">
        <v>-6.531669944524765E-2</v>
      </c>
      <c r="EV289" s="86">
        <v>-5.1121443510055542E-2</v>
      </c>
      <c r="EW289" s="86">
        <v>50.473407745361328</v>
      </c>
      <c r="EX289" s="86">
        <v>49.789226531982422</v>
      </c>
      <c r="EY289" s="86">
        <v>49.042247772216797</v>
      </c>
      <c r="EZ289" s="86">
        <v>48.427970886230469</v>
      </c>
      <c r="FA289" s="86">
        <v>47.898567199707031</v>
      </c>
      <c r="FB289" s="86">
        <v>47.430088043212891</v>
      </c>
      <c r="FC289" s="86">
        <v>47.136741638183594</v>
      </c>
      <c r="FD289" s="86">
        <v>47.589408874511719</v>
      </c>
      <c r="FE289" s="86">
        <v>50.363555908203125</v>
      </c>
      <c r="FF289" s="86">
        <v>53.291168212890625</v>
      </c>
      <c r="FG289" s="86">
        <v>55.877792358398438</v>
      </c>
      <c r="FH289" s="86">
        <v>58.000621795654297</v>
      </c>
      <c r="FI289" s="86">
        <v>59.678665161132813</v>
      </c>
      <c r="FJ289" s="86">
        <v>60.620059967041016</v>
      </c>
      <c r="FK289" s="86">
        <v>61.089080810546875</v>
      </c>
      <c r="FL289" s="86">
        <v>61.160476684570313</v>
      </c>
      <c r="FM289" s="86">
        <v>60.711582183837891</v>
      </c>
      <c r="FN289" s="86">
        <v>59.682826995849609</v>
      </c>
      <c r="FO289" s="86">
        <v>57.818588256835938</v>
      </c>
      <c r="FP289" s="86">
        <v>55.988250732421875</v>
      </c>
      <c r="FQ289" s="86">
        <v>54.46612548828125</v>
      </c>
      <c r="FR289" s="86">
        <v>53.327861785888672</v>
      </c>
      <c r="FS289" s="86">
        <v>52.341171264648438</v>
      </c>
      <c r="FT289" s="86">
        <v>51.357521057128906</v>
      </c>
      <c r="FU289" s="86">
        <v>3.181428462266922E-2</v>
      </c>
      <c r="FV289" s="86">
        <v>2.9191868379712105E-2</v>
      </c>
      <c r="FW289" s="86">
        <v>3.4912198781967163E-2</v>
      </c>
      <c r="FX289" s="86">
        <v>792.28570556640625</v>
      </c>
      <c r="FY289" s="86">
        <v>1</v>
      </c>
    </row>
    <row r="290" spans="1:181" x14ac:dyDescent="0.25">
      <c r="A290" t="s">
        <v>186</v>
      </c>
      <c r="B290" t="s">
        <v>236</v>
      </c>
      <c r="C290" t="s">
        <v>194</v>
      </c>
      <c r="D290" t="s">
        <v>202</v>
      </c>
      <c r="E290" t="s">
        <v>204</v>
      </c>
      <c r="F290" t="s">
        <v>1</v>
      </c>
      <c r="G290" t="s">
        <v>1</v>
      </c>
      <c r="H290" s="86">
        <v>30075</v>
      </c>
      <c r="I290" s="86">
        <v>1.3480829000473022</v>
      </c>
      <c r="J290" s="86">
        <v>1.2692350149154663</v>
      </c>
      <c r="K290" s="86">
        <v>1.2264387607574463</v>
      </c>
      <c r="L290" s="86">
        <v>1.2160465717315674</v>
      </c>
      <c r="M290" s="86">
        <v>1.2420158386230469</v>
      </c>
      <c r="N290" s="86">
        <v>1.3350591659545898</v>
      </c>
      <c r="O290" s="86">
        <v>1.5304162502288818</v>
      </c>
      <c r="P290" s="86">
        <v>1.6968926191329956</v>
      </c>
      <c r="Q290" s="86">
        <v>1.6219770908355713</v>
      </c>
      <c r="R290" s="86">
        <v>1.5827227830886841</v>
      </c>
      <c r="S290" s="86">
        <v>1.5445172786712646</v>
      </c>
      <c r="T290" s="86">
        <v>1.5056722164154053</v>
      </c>
      <c r="U290" s="86">
        <v>1.4461514949798584</v>
      </c>
      <c r="V290" s="86">
        <v>1.4048854112625122</v>
      </c>
      <c r="W290" s="86">
        <v>1.3655028343200684</v>
      </c>
      <c r="X290" s="86">
        <v>1.3719780445098877</v>
      </c>
      <c r="Y290" s="86">
        <v>1.4229811429977417</v>
      </c>
      <c r="Z290" s="86">
        <v>1.5454105138778687</v>
      </c>
      <c r="AA290" s="86">
        <v>1.7100268602371216</v>
      </c>
      <c r="AB290" s="86">
        <v>1.8533762693405151</v>
      </c>
      <c r="AC290" s="86">
        <v>1.9217643737792969</v>
      </c>
      <c r="AD290" s="86">
        <v>1.8694003820419312</v>
      </c>
      <c r="AE290" s="86">
        <v>1.6961454153060913</v>
      </c>
      <c r="AF290" s="86">
        <v>1.5108190774917603</v>
      </c>
      <c r="AG290" s="86">
        <v>-0.23035189509391785</v>
      </c>
      <c r="AH290" s="86">
        <v>-0.21384833753108978</v>
      </c>
      <c r="AI290" s="86">
        <v>-0.20534510910511017</v>
      </c>
      <c r="AJ290" s="86">
        <v>-0.18469670414924622</v>
      </c>
      <c r="AK290" s="86">
        <v>-0.17046152055263519</v>
      </c>
      <c r="AL290" s="86">
        <v>-0.16933390498161316</v>
      </c>
      <c r="AM290" s="86">
        <v>-0.18486484885215759</v>
      </c>
      <c r="AN290" s="86">
        <v>-0.17065760493278503</v>
      </c>
      <c r="AO290" s="86">
        <v>-0.17943578958511353</v>
      </c>
      <c r="AP290" s="86">
        <v>-0.14786463975906372</v>
      </c>
      <c r="AQ290" s="86">
        <v>-0.12267462164163589</v>
      </c>
      <c r="AR290" s="86">
        <v>-9.6183754503726959E-2</v>
      </c>
      <c r="AS290" s="86">
        <v>-0.10552083700895309</v>
      </c>
      <c r="AT290" s="86">
        <v>-9.2290118336677551E-2</v>
      </c>
      <c r="AU290" s="86">
        <v>-9.4816230237483978E-2</v>
      </c>
      <c r="AV290" s="86">
        <v>-5.9070095419883728E-2</v>
      </c>
      <c r="AW290" s="86">
        <v>-9.9499691277742386E-3</v>
      </c>
      <c r="AX290" s="86">
        <v>6.211819127202034E-3</v>
      </c>
      <c r="AY290" s="86">
        <v>1.4766502194106579E-2</v>
      </c>
      <c r="AZ290" s="86">
        <v>2.8099983930587769E-2</v>
      </c>
      <c r="BA290" s="86">
        <v>2.1357649937272072E-2</v>
      </c>
      <c r="BB290" s="86">
        <v>-7.7317655086517334E-2</v>
      </c>
      <c r="BC290" s="86">
        <v>-0.17419765889644623</v>
      </c>
      <c r="BD290" s="86">
        <v>-0.20407114923000336</v>
      </c>
      <c r="BE290" s="86">
        <v>-0.20344015955924988</v>
      </c>
      <c r="BF290" s="86">
        <v>-0.1874079704284668</v>
      </c>
      <c r="BG290" s="86">
        <v>-0.17912909388542175</v>
      </c>
      <c r="BH290" s="86">
        <v>-0.15849268436431885</v>
      </c>
      <c r="BI290" s="86">
        <v>-0.1441110223531723</v>
      </c>
      <c r="BJ290" s="86">
        <v>-0.14226579666137695</v>
      </c>
      <c r="BK290" s="86">
        <v>-0.15658117830753326</v>
      </c>
      <c r="BL290" s="86">
        <v>-0.14212313294410706</v>
      </c>
      <c r="BM290" s="86">
        <v>-0.15116526186466217</v>
      </c>
      <c r="BN290" s="86">
        <v>-0.12010340392589569</v>
      </c>
      <c r="BO290" s="86">
        <v>-9.699692577123642E-2</v>
      </c>
      <c r="BP290" s="86">
        <v>-7.5023993849754333E-2</v>
      </c>
      <c r="BQ290" s="86">
        <v>-8.5649386048316956E-2</v>
      </c>
      <c r="BR290" s="86">
        <v>-7.2645463049411774E-2</v>
      </c>
      <c r="BS290" s="86">
        <v>-7.5615517795085907E-2</v>
      </c>
      <c r="BT290" s="86">
        <v>-3.9572879672050476E-2</v>
      </c>
      <c r="BU290" s="86">
        <v>1.0595075786113739E-2</v>
      </c>
      <c r="BV290" s="86">
        <v>2.9109921306371689E-2</v>
      </c>
      <c r="BW290" s="86">
        <v>3.8891129195690155E-2</v>
      </c>
      <c r="BX290" s="86">
        <v>5.3599484264850616E-2</v>
      </c>
      <c r="BY290" s="86">
        <v>4.8551160842180252E-2</v>
      </c>
      <c r="BZ290" s="86">
        <v>-5.0415687263011932E-2</v>
      </c>
      <c r="CA290" s="86">
        <v>-0.14736463129520416</v>
      </c>
      <c r="CB290" s="86">
        <v>-0.17756436765193939</v>
      </c>
      <c r="CC290" s="86">
        <v>-0.18480114638805389</v>
      </c>
      <c r="CD290" s="86">
        <v>-0.1690954715013504</v>
      </c>
      <c r="CE290" s="86">
        <v>-0.16097196936607361</v>
      </c>
      <c r="CF290" s="86">
        <v>-0.14034384489059448</v>
      </c>
      <c r="CG290" s="86">
        <v>-0.12586076557636261</v>
      </c>
      <c r="CH290" s="86">
        <v>-0.12351848930120468</v>
      </c>
      <c r="CI290" s="86">
        <v>-0.13699199259281158</v>
      </c>
      <c r="CJ290" s="86">
        <v>-0.12236024439334869</v>
      </c>
      <c r="CK290" s="86">
        <v>-0.13158518075942993</v>
      </c>
      <c r="CL290" s="86">
        <v>-0.10087605565786362</v>
      </c>
      <c r="CM290" s="86">
        <v>-7.9212620854377747E-2</v>
      </c>
      <c r="CN290" s="86">
        <v>-6.0368802398443222E-2</v>
      </c>
      <c r="CO290" s="86">
        <v>-7.1886487305164337E-2</v>
      </c>
      <c r="CP290" s="86">
        <v>-5.9039637446403503E-2</v>
      </c>
      <c r="CQ290" s="86">
        <v>-6.2317173928022385E-2</v>
      </c>
      <c r="CR290" s="86">
        <v>-2.6069164276123047E-2</v>
      </c>
      <c r="CS290" s="86">
        <v>2.4824511259794235E-2</v>
      </c>
      <c r="CT290" s="86">
        <v>4.4969074428081512E-2</v>
      </c>
      <c r="CU290" s="86">
        <v>5.5599767714738846E-2</v>
      </c>
      <c r="CV290" s="86">
        <v>7.1260355412960052E-2</v>
      </c>
      <c r="CW290" s="86">
        <v>6.7385308444499969E-2</v>
      </c>
      <c r="CX290" s="86">
        <v>-3.1783461570739746E-2</v>
      </c>
      <c r="CY290" s="86">
        <v>-0.12878014147281647</v>
      </c>
      <c r="CZ290" s="86">
        <v>-0.15920582413673401</v>
      </c>
      <c r="DA290" s="86">
        <v>-0.16616211831569672</v>
      </c>
      <c r="DB290" s="86">
        <v>-0.15078294277191162</v>
      </c>
      <c r="DC290" s="86">
        <v>-0.14281487464904785</v>
      </c>
      <c r="DD290" s="86">
        <v>-0.12219502031803131</v>
      </c>
      <c r="DE290" s="86">
        <v>-0.10761049389839172</v>
      </c>
      <c r="DF290" s="86">
        <v>-0.1047711968421936</v>
      </c>
      <c r="DG290" s="86">
        <v>-0.1174028068780899</v>
      </c>
      <c r="DH290" s="86">
        <v>-0.10259735584259033</v>
      </c>
      <c r="DI290" s="86">
        <v>-0.11200509965419769</v>
      </c>
      <c r="DJ290" s="86">
        <v>-8.1648722290992737E-2</v>
      </c>
      <c r="DK290" s="86">
        <v>-6.1428327113389969E-2</v>
      </c>
      <c r="DL290" s="86">
        <v>-4.5713610947132111E-2</v>
      </c>
      <c r="DM290" s="86">
        <v>-5.812358483672142E-2</v>
      </c>
      <c r="DN290" s="86">
        <v>-4.5433815568685532E-2</v>
      </c>
      <c r="DO290" s="86">
        <v>-4.9018822610378265E-2</v>
      </c>
      <c r="DP290" s="86">
        <v>-1.2565450742840767E-2</v>
      </c>
      <c r="DQ290" s="86">
        <v>3.9053946733474731E-2</v>
      </c>
      <c r="DR290" s="86">
        <v>6.0828227549791336E-2</v>
      </c>
      <c r="DS290" s="86">
        <v>7.2308406233787537E-2</v>
      </c>
      <c r="DT290" s="86">
        <v>8.8921241462230682E-2</v>
      </c>
      <c r="DU290" s="86">
        <v>8.6219444870948792E-2</v>
      </c>
      <c r="DV290" s="86">
        <v>-1.315123587846756E-2</v>
      </c>
      <c r="DW290" s="86">
        <v>-0.11019565910100937</v>
      </c>
      <c r="DX290" s="86">
        <v>-0.14084728062152863</v>
      </c>
      <c r="DY290" s="86">
        <v>-0.13925038278102875</v>
      </c>
      <c r="DZ290" s="86">
        <v>-0.12434258311986923</v>
      </c>
      <c r="EA290" s="86">
        <v>-0.11659886687994003</v>
      </c>
      <c r="EB290" s="86">
        <v>-9.5990993082523346E-2</v>
      </c>
      <c r="EC290" s="86">
        <v>-8.1260010600090027E-2</v>
      </c>
      <c r="ED290" s="86">
        <v>-7.7703088521957397E-2</v>
      </c>
      <c r="EE290" s="86">
        <v>-8.9119136333465576E-2</v>
      </c>
      <c r="EF290" s="86">
        <v>-7.4062883853912354E-2</v>
      </c>
      <c r="EG290" s="86">
        <v>-8.3734571933746338E-2</v>
      </c>
      <c r="EH290" s="86">
        <v>-5.3887482732534409E-2</v>
      </c>
      <c r="EI290" s="86">
        <v>-3.5750623792409897E-2</v>
      </c>
      <c r="EJ290" s="86">
        <v>-2.4553852155804634E-2</v>
      </c>
      <c r="EK290" s="86">
        <v>-3.825213760137558E-2</v>
      </c>
      <c r="EL290" s="86">
        <v>-2.5789160281419754E-2</v>
      </c>
      <c r="EM290" s="86">
        <v>-2.9818112030625343E-2</v>
      </c>
      <c r="EN290" s="86">
        <v>6.9317668676376343E-3</v>
      </c>
      <c r="EO290" s="86">
        <v>5.959898978471756E-2</v>
      </c>
      <c r="EP290" s="86">
        <v>8.372633159160614E-2</v>
      </c>
      <c r="EQ290" s="86">
        <v>9.643302857875824E-2</v>
      </c>
      <c r="ER290" s="86">
        <v>0.11442073434591293</v>
      </c>
      <c r="ES290" s="86">
        <v>0.11341295391321182</v>
      </c>
      <c r="ET290" s="86">
        <v>1.3750737532973289E-2</v>
      </c>
      <c r="EU290" s="86">
        <v>-8.3362609148025513E-2</v>
      </c>
      <c r="EV290" s="86">
        <v>-0.11434047669172287</v>
      </c>
      <c r="EW290" s="86">
        <v>50.233482360839844</v>
      </c>
      <c r="EX290" s="86">
        <v>49.539875030517578</v>
      </c>
      <c r="EY290" s="86">
        <v>48.849521636962891</v>
      </c>
      <c r="EZ290" s="86">
        <v>48.247123718261719</v>
      </c>
      <c r="FA290" s="86">
        <v>47.732467651367188</v>
      </c>
      <c r="FB290" s="86">
        <v>47.447269439697266</v>
      </c>
      <c r="FC290" s="86">
        <v>47.268016815185547</v>
      </c>
      <c r="FD290" s="86">
        <v>47.786239624023438</v>
      </c>
      <c r="FE290" s="86">
        <v>50.638511657714844</v>
      </c>
      <c r="FF290" s="86">
        <v>53.440738677978516</v>
      </c>
      <c r="FG290" s="86">
        <v>55.891361236572266</v>
      </c>
      <c r="FH290" s="86">
        <v>57.877613067626953</v>
      </c>
      <c r="FI290" s="86">
        <v>59.435699462890625</v>
      </c>
      <c r="FJ290" s="86">
        <v>60.433071136474609</v>
      </c>
      <c r="FK290" s="86">
        <v>60.899688720703125</v>
      </c>
      <c r="FL290" s="86">
        <v>60.873172760009766</v>
      </c>
      <c r="FM290" s="86">
        <v>60.314437866210938</v>
      </c>
      <c r="FN290" s="86">
        <v>59.119056701660156</v>
      </c>
      <c r="FO290" s="86">
        <v>57.271247863769531</v>
      </c>
      <c r="FP290" s="86">
        <v>55.46307373046875</v>
      </c>
      <c r="FQ290" s="86">
        <v>54.137733459472656</v>
      </c>
      <c r="FR290" s="86">
        <v>53.047721862792969</v>
      </c>
      <c r="FS290" s="86">
        <v>52.10125732421875</v>
      </c>
      <c r="FT290" s="86">
        <v>51.067996978759766</v>
      </c>
      <c r="FU290" s="86">
        <v>2.7044015005230904E-2</v>
      </c>
      <c r="FV290" s="86">
        <v>2.8772365301847458E-2</v>
      </c>
      <c r="FW290" s="86">
        <v>2.7826953679323196E-2</v>
      </c>
      <c r="FX290" s="86">
        <v>2756.8095703125</v>
      </c>
      <c r="FY290" s="86">
        <v>1</v>
      </c>
    </row>
    <row r="291" spans="1:181" x14ac:dyDescent="0.25">
      <c r="A291" t="s">
        <v>186</v>
      </c>
      <c r="B291" t="s">
        <v>236</v>
      </c>
      <c r="C291" t="s">
        <v>194</v>
      </c>
      <c r="D291" t="s">
        <v>202</v>
      </c>
      <c r="E291" t="s">
        <v>204</v>
      </c>
      <c r="F291" t="s">
        <v>178</v>
      </c>
      <c r="G291" t="s">
        <v>1</v>
      </c>
      <c r="H291" s="86">
        <v>16592</v>
      </c>
      <c r="I291" s="86">
        <v>1.1536481380462646</v>
      </c>
      <c r="J291" s="86">
        <v>1.0751891136169434</v>
      </c>
      <c r="K291" s="86">
        <v>1.01625657081604</v>
      </c>
      <c r="L291" s="86">
        <v>0.99318987131118774</v>
      </c>
      <c r="M291" s="86">
        <v>1.0150742530822754</v>
      </c>
      <c r="N291" s="86">
        <v>1.09120774269104</v>
      </c>
      <c r="O291" s="86">
        <v>1.2720561027526855</v>
      </c>
      <c r="P291" s="86">
        <v>1.4457771778106689</v>
      </c>
      <c r="Q291" s="86">
        <v>1.4020699262619019</v>
      </c>
      <c r="R291" s="86">
        <v>1.3786896467208862</v>
      </c>
      <c r="S291" s="86">
        <v>1.358529806137085</v>
      </c>
      <c r="T291" s="86">
        <v>1.3305171728134155</v>
      </c>
      <c r="U291" s="86">
        <v>1.2948498725891113</v>
      </c>
      <c r="V291" s="86">
        <v>1.2508352994918823</v>
      </c>
      <c r="W291" s="86">
        <v>1.2024725675582886</v>
      </c>
      <c r="X291" s="86">
        <v>1.2028710842132568</v>
      </c>
      <c r="Y291" s="86">
        <v>1.2369047403335571</v>
      </c>
      <c r="Z291" s="86">
        <v>1.3551065921783447</v>
      </c>
      <c r="AA291" s="86">
        <v>1.5098761320114136</v>
      </c>
      <c r="AB291" s="86">
        <v>1.6585792303085327</v>
      </c>
      <c r="AC291" s="86">
        <v>1.725855827331543</v>
      </c>
      <c r="AD291" s="86">
        <v>1.6761153936386108</v>
      </c>
      <c r="AE291" s="86">
        <v>1.5095680952072144</v>
      </c>
      <c r="AF291" s="86">
        <v>1.3106426000595093</v>
      </c>
      <c r="AG291" s="86">
        <v>-0.22180444002151489</v>
      </c>
      <c r="AH291" s="86">
        <v>-0.18849334120750427</v>
      </c>
      <c r="AI291" s="86">
        <v>-0.18905182182788849</v>
      </c>
      <c r="AJ291" s="86">
        <v>-0.17473697662353516</v>
      </c>
      <c r="AK291" s="86">
        <v>-0.15409755706787109</v>
      </c>
      <c r="AL291" s="86">
        <v>-0.14668886363506317</v>
      </c>
      <c r="AM291" s="86">
        <v>-0.14843569695949554</v>
      </c>
      <c r="AN291" s="86">
        <v>-0.14454899728298187</v>
      </c>
      <c r="AO291" s="86">
        <v>-0.12252821773290634</v>
      </c>
      <c r="AP291" s="86">
        <v>-9.5578417181968689E-2</v>
      </c>
      <c r="AQ291" s="86">
        <v>-8.821820467710495E-2</v>
      </c>
      <c r="AR291" s="86">
        <v>-9.5426119863986969E-2</v>
      </c>
      <c r="AS291" s="86">
        <v>-9.3116290867328644E-2</v>
      </c>
      <c r="AT291" s="86">
        <v>-7.8451760113239288E-2</v>
      </c>
      <c r="AU291" s="86">
        <v>-8.9559555053710938E-2</v>
      </c>
      <c r="AV291" s="86">
        <v>-6.1297561973333359E-2</v>
      </c>
      <c r="AW291" s="86">
        <v>-3.6415942013263702E-2</v>
      </c>
      <c r="AX291" s="86">
        <v>-2.0463481545448303E-2</v>
      </c>
      <c r="AY291" s="86">
        <v>-2.0105186849832535E-2</v>
      </c>
      <c r="AZ291" s="86">
        <v>-6.9772624410688877E-3</v>
      </c>
      <c r="BA291" s="86">
        <v>-6.939650047570467E-3</v>
      </c>
      <c r="BB291" s="86">
        <v>-7.9807959496974945E-2</v>
      </c>
      <c r="BC291" s="86">
        <v>-0.1632751077413559</v>
      </c>
      <c r="BD291" s="86">
        <v>-0.20076712965965271</v>
      </c>
      <c r="BE291" s="86">
        <v>-0.20005188882350922</v>
      </c>
      <c r="BF291" s="86">
        <v>-0.167824387550354</v>
      </c>
      <c r="BG291" s="86">
        <v>-0.16894377768039703</v>
      </c>
      <c r="BH291" s="86">
        <v>-0.15528884530067444</v>
      </c>
      <c r="BI291" s="86">
        <v>-0.13467684388160706</v>
      </c>
      <c r="BJ291" s="86">
        <v>-0.126887246966362</v>
      </c>
      <c r="BK291" s="86">
        <v>-0.1274103969335556</v>
      </c>
      <c r="BL291" s="86">
        <v>-0.12379776686429977</v>
      </c>
      <c r="BM291" s="86">
        <v>-0.10232754796743393</v>
      </c>
      <c r="BN291" s="86">
        <v>-7.5870782136917114E-2</v>
      </c>
      <c r="BO291" s="86">
        <v>-6.9566778838634491E-2</v>
      </c>
      <c r="BP291" s="86">
        <v>-7.7171862125396729E-2</v>
      </c>
      <c r="BQ291" s="86">
        <v>-7.524457573890686E-2</v>
      </c>
      <c r="BR291" s="86">
        <v>-6.1313994228839874E-2</v>
      </c>
      <c r="BS291" s="86">
        <v>-7.2512589395046234E-2</v>
      </c>
      <c r="BT291" s="86">
        <v>-4.4489014893770218E-2</v>
      </c>
      <c r="BU291" s="86">
        <v>-1.8937984481453896E-2</v>
      </c>
      <c r="BV291" s="86">
        <v>-2.1288872230798006E-3</v>
      </c>
      <c r="BW291" s="86">
        <v>-1.8146656220778823E-3</v>
      </c>
      <c r="BX291" s="86">
        <v>1.0767868719995022E-2</v>
      </c>
      <c r="BY291" s="86">
        <v>1.2388532981276512E-2</v>
      </c>
      <c r="BZ291" s="86">
        <v>-5.9899214655160904E-2</v>
      </c>
      <c r="CA291" s="86">
        <v>-0.14226195216178894</v>
      </c>
      <c r="CB291" s="86">
        <v>-0.17956262826919556</v>
      </c>
      <c r="CC291" s="86">
        <v>-0.18498611450195313</v>
      </c>
      <c r="CD291" s="86">
        <v>-0.15350912511348724</v>
      </c>
      <c r="CE291" s="86">
        <v>-0.15501701831817627</v>
      </c>
      <c r="CF291" s="86">
        <v>-0.14181910455226898</v>
      </c>
      <c r="CG291" s="86">
        <v>-0.12122610211372375</v>
      </c>
      <c r="CH291" s="86">
        <v>-0.11317269504070282</v>
      </c>
      <c r="CI291" s="86">
        <v>-0.11284834146499634</v>
      </c>
      <c r="CJ291" s="86">
        <v>-0.10942553728818893</v>
      </c>
      <c r="CK291" s="86">
        <v>-8.8336639106273651E-2</v>
      </c>
      <c r="CL291" s="86">
        <v>-6.2221340835094452E-2</v>
      </c>
      <c r="CM291" s="86">
        <v>-5.6648846715688705E-2</v>
      </c>
      <c r="CN291" s="86">
        <v>-6.4529016613960266E-2</v>
      </c>
      <c r="CO291" s="86">
        <v>-6.2866672873497009E-2</v>
      </c>
      <c r="CP291" s="86">
        <v>-4.9444437026977539E-2</v>
      </c>
      <c r="CQ291" s="86">
        <v>-6.0705900192260742E-2</v>
      </c>
      <c r="CR291" s="86">
        <v>-3.2847464084625244E-2</v>
      </c>
      <c r="CS291" s="86">
        <v>-6.8328040651977062E-3</v>
      </c>
      <c r="CT291" s="86">
        <v>1.0569596663117409E-2</v>
      </c>
      <c r="CU291" s="86">
        <v>1.0853294283151627E-2</v>
      </c>
      <c r="CV291" s="86">
        <v>2.3058092221617699E-2</v>
      </c>
      <c r="CW291" s="86">
        <v>2.5775173678994179E-2</v>
      </c>
      <c r="CX291" s="86">
        <v>-4.6110481023788452E-2</v>
      </c>
      <c r="CY291" s="86">
        <v>-0.12770827114582062</v>
      </c>
      <c r="CZ291" s="86">
        <v>-0.16487646102905273</v>
      </c>
      <c r="DA291" s="86">
        <v>-0.16992035508155823</v>
      </c>
      <c r="DB291" s="86">
        <v>-0.13919387757778168</v>
      </c>
      <c r="DC291" s="86">
        <v>-0.14109024405479431</v>
      </c>
      <c r="DD291" s="86">
        <v>-0.12834937870502472</v>
      </c>
      <c r="DE291" s="86">
        <v>-0.10777537524700165</v>
      </c>
      <c r="DF291" s="86">
        <v>-9.945814311504364E-2</v>
      </c>
      <c r="DG291" s="86">
        <v>-9.8286285996437073E-2</v>
      </c>
      <c r="DH291" s="86">
        <v>-9.5053300261497498E-2</v>
      </c>
      <c r="DI291" s="86">
        <v>-7.4345722794532776E-2</v>
      </c>
      <c r="DJ291" s="86">
        <v>-4.857189953327179E-2</v>
      </c>
      <c r="DK291" s="86">
        <v>-4.3730918318033218E-2</v>
      </c>
      <c r="DL291" s="86">
        <v>-5.1886174827814102E-2</v>
      </c>
      <c r="DM291" s="86">
        <v>-5.0488781183958054E-2</v>
      </c>
      <c r="DN291" s="86">
        <v>-3.7574872374534607E-2</v>
      </c>
      <c r="DO291" s="86">
        <v>-4.8899218440055847E-2</v>
      </c>
      <c r="DP291" s="86">
        <v>-2.120591513812542E-2</v>
      </c>
      <c r="DQ291" s="86">
        <v>5.2723758853971958E-3</v>
      </c>
      <c r="DR291" s="86">
        <v>2.32680793851614E-2</v>
      </c>
      <c r="DS291" s="86">
        <v>2.352125383913517E-2</v>
      </c>
      <c r="DT291" s="86">
        <v>3.5348314791917801E-2</v>
      </c>
      <c r="DU291" s="86">
        <v>3.9161816239356995E-2</v>
      </c>
      <c r="DV291" s="86">
        <v>-3.2321751117706299E-2</v>
      </c>
      <c r="DW291" s="86">
        <v>-0.11315461248159409</v>
      </c>
      <c r="DX291" s="86">
        <v>-0.15019030869007111</v>
      </c>
      <c r="DY291" s="86">
        <v>-0.14816778898239136</v>
      </c>
      <c r="DZ291" s="86">
        <v>-0.11852492392063141</v>
      </c>
      <c r="EA291" s="86">
        <v>-0.12098219990730286</v>
      </c>
      <c r="EB291" s="86">
        <v>-0.10890123248100281</v>
      </c>
      <c r="EC291" s="86">
        <v>-8.835466206073761E-2</v>
      </c>
      <c r="ED291" s="86">
        <v>-7.9656518995761871E-2</v>
      </c>
      <c r="EE291" s="86">
        <v>-7.7260993421077728E-2</v>
      </c>
      <c r="EF291" s="86">
        <v>-7.4302069842815399E-2</v>
      </c>
      <c r="EG291" s="86">
        <v>-5.4145064204931259E-2</v>
      </c>
      <c r="EH291" s="86">
        <v>-2.8864266350865364E-2</v>
      </c>
      <c r="EI291" s="86">
        <v>-2.5079477578401566E-2</v>
      </c>
      <c r="EJ291" s="86">
        <v>-3.3631917089223862E-2</v>
      </c>
      <c r="EK291" s="86">
        <v>-3.2617062330245972E-2</v>
      </c>
      <c r="EL291" s="86">
        <v>-2.0437108352780342E-2</v>
      </c>
      <c r="EM291" s="86">
        <v>-3.1852245330810547E-2</v>
      </c>
      <c r="EN291" s="86">
        <v>-4.3973652645945549E-3</v>
      </c>
      <c r="EO291" s="86">
        <v>2.2750331088900566E-2</v>
      </c>
      <c r="EP291" s="86">
        <v>4.1602674871683121E-2</v>
      </c>
      <c r="EQ291" s="86">
        <v>4.1811775416135788E-2</v>
      </c>
      <c r="ER291" s="86">
        <v>5.3093444555997849E-2</v>
      </c>
      <c r="ES291" s="86">
        <v>5.8489996939897537E-2</v>
      </c>
      <c r="ET291" s="86">
        <v>-1.2413013726472855E-2</v>
      </c>
      <c r="EU291" s="86">
        <v>-9.2141449451446533E-2</v>
      </c>
      <c r="EV291" s="86">
        <v>-0.12898580729961395</v>
      </c>
      <c r="EW291" s="86">
        <v>51.396629333496094</v>
      </c>
      <c r="EX291" s="86">
        <v>50.661113739013672</v>
      </c>
      <c r="EY291" s="86">
        <v>49.989803314208984</v>
      </c>
      <c r="EZ291" s="86">
        <v>49.390819549560547</v>
      </c>
      <c r="FA291" s="86">
        <v>48.889549255371094</v>
      </c>
      <c r="FB291" s="86">
        <v>48.690036773681641</v>
      </c>
      <c r="FC291" s="86">
        <v>48.604778289794922</v>
      </c>
      <c r="FD291" s="86">
        <v>49.249263763427734</v>
      </c>
      <c r="FE291" s="86">
        <v>52.336208343505859</v>
      </c>
      <c r="FF291" s="86">
        <v>54.871623992919922</v>
      </c>
      <c r="FG291" s="86">
        <v>56.943367004394531</v>
      </c>
      <c r="FH291" s="86">
        <v>58.658905029296875</v>
      </c>
      <c r="FI291" s="86">
        <v>60.09661865234375</v>
      </c>
      <c r="FJ291" s="86">
        <v>61.1832275390625</v>
      </c>
      <c r="FK291" s="86">
        <v>61.701705932617188</v>
      </c>
      <c r="FL291" s="86">
        <v>61.508434295654297</v>
      </c>
      <c r="FM291" s="86">
        <v>60.749782562255859</v>
      </c>
      <c r="FN291" s="86">
        <v>59.392520904541016</v>
      </c>
      <c r="FO291" s="86">
        <v>57.476173400878906</v>
      </c>
      <c r="FP291" s="86">
        <v>55.901966094970703</v>
      </c>
      <c r="FQ291" s="86">
        <v>54.891304016113281</v>
      </c>
      <c r="FR291" s="86">
        <v>54.008766174316406</v>
      </c>
      <c r="FS291" s="86">
        <v>53.207908630371094</v>
      </c>
      <c r="FT291" s="86">
        <v>52.256874084472656</v>
      </c>
      <c r="FU291" s="86">
        <v>1.9339296966791153E-2</v>
      </c>
      <c r="FV291" s="86">
        <v>2.1404415369033813E-2</v>
      </c>
      <c r="FW291" s="86">
        <v>2.0239740610122681E-2</v>
      </c>
      <c r="FX291" s="86">
        <v>1808.1904296875</v>
      </c>
      <c r="FY291" s="86">
        <v>1</v>
      </c>
    </row>
    <row r="292" spans="1:181" x14ac:dyDescent="0.25">
      <c r="A292" t="s">
        <v>186</v>
      </c>
      <c r="B292" t="s">
        <v>236</v>
      </c>
      <c r="C292" t="s">
        <v>194</v>
      </c>
      <c r="D292" t="s">
        <v>202</v>
      </c>
      <c r="E292" t="s">
        <v>204</v>
      </c>
      <c r="F292" t="s">
        <v>179</v>
      </c>
      <c r="G292" t="s">
        <v>1</v>
      </c>
      <c r="H292" s="86">
        <v>2022</v>
      </c>
      <c r="I292" s="86">
        <v>1.347533106803894</v>
      </c>
      <c r="J292" s="86">
        <v>1.3091131448745728</v>
      </c>
      <c r="K292" s="86">
        <v>1.2799879312515259</v>
      </c>
      <c r="L292" s="86">
        <v>1.296167254447937</v>
      </c>
      <c r="M292" s="86">
        <v>1.3397858142852783</v>
      </c>
      <c r="N292" s="86">
        <v>1.5572937726974487</v>
      </c>
      <c r="O292" s="86">
        <v>1.7141977548599243</v>
      </c>
      <c r="P292" s="86">
        <v>1.5974109172821045</v>
      </c>
      <c r="Q292" s="86">
        <v>1.4791004657745361</v>
      </c>
      <c r="R292" s="86">
        <v>1.5168570280075073</v>
      </c>
      <c r="S292" s="86">
        <v>1.4558265209197998</v>
      </c>
      <c r="T292" s="86">
        <v>1.4147721529006958</v>
      </c>
      <c r="U292" s="86">
        <v>1.2788457870483398</v>
      </c>
      <c r="V292" s="86">
        <v>1.2152007818222046</v>
      </c>
      <c r="W292" s="86">
        <v>1.2015112638473511</v>
      </c>
      <c r="X292" s="86">
        <v>1.260773777961731</v>
      </c>
      <c r="Y292" s="86">
        <v>1.2799782752990723</v>
      </c>
      <c r="Z292" s="86">
        <v>1.3961161375045776</v>
      </c>
      <c r="AA292" s="86">
        <v>1.637845516204834</v>
      </c>
      <c r="AB292" s="86">
        <v>1.7679229974746704</v>
      </c>
      <c r="AC292" s="86">
        <v>1.9761037826538086</v>
      </c>
      <c r="AD292" s="86">
        <v>1.9754559993743896</v>
      </c>
      <c r="AE292" s="86">
        <v>1.7526510953903198</v>
      </c>
      <c r="AF292" s="86">
        <v>1.5403159856796265</v>
      </c>
      <c r="AG292" s="86">
        <v>-0.16832967102527618</v>
      </c>
      <c r="AH292" s="86">
        <v>-0.17385266721248627</v>
      </c>
      <c r="AI292" s="86">
        <v>-0.14688920974731445</v>
      </c>
      <c r="AJ292" s="86">
        <v>-0.15316268801689148</v>
      </c>
      <c r="AK292" s="86">
        <v>-0.15169002115726471</v>
      </c>
      <c r="AL292" s="86">
        <v>-0.18321096897125244</v>
      </c>
      <c r="AM292" s="86">
        <v>-0.3794461190700531</v>
      </c>
      <c r="AN292" s="86">
        <v>-0.33605164289474487</v>
      </c>
      <c r="AO292" s="86">
        <v>-0.33523309230804443</v>
      </c>
      <c r="AP292" s="86">
        <v>-0.1966613382101059</v>
      </c>
      <c r="AQ292" s="86">
        <v>-0.15830762684345245</v>
      </c>
      <c r="AR292" s="86">
        <v>-0.11656170338392258</v>
      </c>
      <c r="AS292" s="86">
        <v>-0.20623020827770233</v>
      </c>
      <c r="AT292" s="86">
        <v>-0.24719448387622833</v>
      </c>
      <c r="AU292" s="86">
        <v>-0.22532708942890167</v>
      </c>
      <c r="AV292" s="86">
        <v>-0.18538840115070343</v>
      </c>
      <c r="AW292" s="86">
        <v>-0.19402983784675598</v>
      </c>
      <c r="AX292" s="86">
        <v>-0.17636440694332123</v>
      </c>
      <c r="AY292" s="86">
        <v>-6.5037257969379425E-2</v>
      </c>
      <c r="AZ292" s="86">
        <v>-6.7248135805130005E-2</v>
      </c>
      <c r="BA292" s="86">
        <v>2.6964634656906128E-2</v>
      </c>
      <c r="BB292" s="86">
        <v>-6.5093591809272766E-2</v>
      </c>
      <c r="BC292" s="86">
        <v>-0.19724047183990479</v>
      </c>
      <c r="BD292" s="86">
        <v>-0.12624034285545349</v>
      </c>
      <c r="BE292" s="86">
        <v>-0.1053178682923317</v>
      </c>
      <c r="BF292" s="86">
        <v>-0.11281388252973557</v>
      </c>
      <c r="BG292" s="86">
        <v>-8.6752921342849731E-2</v>
      </c>
      <c r="BH292" s="86">
        <v>-8.6815789341926575E-2</v>
      </c>
      <c r="BI292" s="86">
        <v>-8.0390796065330505E-2</v>
      </c>
      <c r="BJ292" s="86">
        <v>-9.8761290311813354E-2</v>
      </c>
      <c r="BK292" s="86">
        <v>-0.27875187993049622</v>
      </c>
      <c r="BL292" s="86">
        <v>-0.23120476305484772</v>
      </c>
      <c r="BM292" s="86">
        <v>-0.23700408637523651</v>
      </c>
      <c r="BN292" s="86">
        <v>-0.10011011362075806</v>
      </c>
      <c r="BO292" s="86">
        <v>-7.634367048740387E-2</v>
      </c>
      <c r="BP292" s="86">
        <v>-3.8060173392295837E-2</v>
      </c>
      <c r="BQ292" s="86">
        <v>-0.13281106948852539</v>
      </c>
      <c r="BR292" s="86">
        <v>-0.16604690253734589</v>
      </c>
      <c r="BS292" s="86">
        <v>-0.14389708638191223</v>
      </c>
      <c r="BT292" s="86">
        <v>-0.10701906681060791</v>
      </c>
      <c r="BU292" s="86">
        <v>-0.12089464068412781</v>
      </c>
      <c r="BV292" s="86">
        <v>-9.6405930817127228E-2</v>
      </c>
      <c r="BW292" s="86">
        <v>1.6696832608431578E-3</v>
      </c>
      <c r="BX292" s="86">
        <v>2.5264706462621689E-2</v>
      </c>
      <c r="BY292" s="86">
        <v>0.12476656585931778</v>
      </c>
      <c r="BZ292" s="86">
        <v>1.1066225357353687E-2</v>
      </c>
      <c r="CA292" s="86">
        <v>-0.13563114404678345</v>
      </c>
      <c r="CB292" s="86">
        <v>-6.3185572624206543E-2</v>
      </c>
      <c r="CC292" s="86">
        <v>-6.1676081269979477E-2</v>
      </c>
      <c r="CD292" s="86">
        <v>-7.0538617670536041E-2</v>
      </c>
      <c r="CE292" s="86">
        <v>-4.510270431637764E-2</v>
      </c>
      <c r="CF292" s="86">
        <v>-4.0864117443561554E-2</v>
      </c>
      <c r="CG292" s="86">
        <v>-3.1009171158075333E-2</v>
      </c>
      <c r="CH292" s="86">
        <v>-4.0271691977977753E-2</v>
      </c>
      <c r="CI292" s="86">
        <v>-0.20901137590408325</v>
      </c>
      <c r="CJ292" s="86">
        <v>-0.15858809649944305</v>
      </c>
      <c r="CK292" s="86">
        <v>-0.168970987200737</v>
      </c>
      <c r="CL292" s="86">
        <v>-3.3239021897315979E-2</v>
      </c>
      <c r="CM292" s="86">
        <v>-1.9575685262680054E-2</v>
      </c>
      <c r="CN292" s="86">
        <v>1.6309747472405434E-2</v>
      </c>
      <c r="CO292" s="86">
        <v>-8.1961199641227722E-2</v>
      </c>
      <c r="CP292" s="86">
        <v>-0.10984433442354202</v>
      </c>
      <c r="CQ292" s="86">
        <v>-8.7498903274536133E-2</v>
      </c>
      <c r="CR292" s="86">
        <v>-5.2740707993507385E-2</v>
      </c>
      <c r="CS292" s="86">
        <v>-7.0241428911685944E-2</v>
      </c>
      <c r="CT292" s="86">
        <v>-4.1026927530765533E-2</v>
      </c>
      <c r="CU292" s="86">
        <v>4.7870710492134094E-2</v>
      </c>
      <c r="CV292" s="86">
        <v>8.9338816702365875E-2</v>
      </c>
      <c r="CW292" s="86">
        <v>0.19250388443470001</v>
      </c>
      <c r="CX292" s="86">
        <v>6.3814282417297363E-2</v>
      </c>
      <c r="CY292" s="86">
        <v>-9.2960700392723083E-2</v>
      </c>
      <c r="CZ292" s="86">
        <v>-1.9514027982950211E-2</v>
      </c>
      <c r="DA292" s="86">
        <v>-1.8034297972917557E-2</v>
      </c>
      <c r="DB292" s="86">
        <v>-2.8263350948691368E-2</v>
      </c>
      <c r="DC292" s="86">
        <v>-3.45248868688941E-3</v>
      </c>
      <c r="DD292" s="86">
        <v>5.0875497981905937E-3</v>
      </c>
      <c r="DE292" s="86">
        <v>1.837245374917984E-2</v>
      </c>
      <c r="DF292" s="86">
        <v>1.8217906355857849E-2</v>
      </c>
      <c r="DG292" s="86">
        <v>-0.13927085697650909</v>
      </c>
      <c r="DH292" s="86">
        <v>-8.5971437394618988E-2</v>
      </c>
      <c r="DI292" s="86">
        <v>-0.10093788057565689</v>
      </c>
      <c r="DJ292" s="86">
        <v>3.36320661008358E-2</v>
      </c>
      <c r="DK292" s="86">
        <v>3.7192299962043762E-2</v>
      </c>
      <c r="DL292" s="86">
        <v>7.0679672062397003E-2</v>
      </c>
      <c r="DM292" s="86">
        <v>-3.1111329793930054E-2</v>
      </c>
      <c r="DN292" s="86">
        <v>-5.3641758859157562E-2</v>
      </c>
      <c r="DO292" s="86">
        <v>-3.1100727617740631E-2</v>
      </c>
      <c r="DP292" s="86">
        <v>1.5376540832221508E-3</v>
      </c>
      <c r="DQ292" s="86">
        <v>-1.9588213413953781E-2</v>
      </c>
      <c r="DR292" s="86">
        <v>1.4352070167660713E-2</v>
      </c>
      <c r="DS292" s="86">
        <v>9.4071738421916962E-2</v>
      </c>
      <c r="DT292" s="86">
        <v>0.15341292321681976</v>
      </c>
      <c r="DU292" s="86">
        <v>0.26024121046066284</v>
      </c>
      <c r="DV292" s="86">
        <v>0.11656233668327332</v>
      </c>
      <c r="DW292" s="86">
        <v>-5.029025673866272E-2</v>
      </c>
      <c r="DX292" s="86">
        <v>2.4157516658306122E-2</v>
      </c>
      <c r="DY292" s="86">
        <v>4.497750848531723E-2</v>
      </c>
      <c r="DZ292" s="86">
        <v>3.2775416970252991E-2</v>
      </c>
      <c r="EA292" s="86">
        <v>5.6683804839849472E-2</v>
      </c>
      <c r="EB292" s="86">
        <v>7.1434460580348969E-2</v>
      </c>
      <c r="EC292" s="86">
        <v>8.9671678841114044E-2</v>
      </c>
      <c r="ED292" s="86">
        <v>0.10266759246587753</v>
      </c>
      <c r="EE292" s="86">
        <v>-3.8576617836952209E-2</v>
      </c>
      <c r="EF292" s="86">
        <v>1.88754852861166E-2</v>
      </c>
      <c r="EG292" s="86">
        <v>-2.708895830437541E-3</v>
      </c>
      <c r="EH292" s="86">
        <v>0.13018329441547394</v>
      </c>
      <c r="EI292" s="86">
        <v>0.11915624886751175</v>
      </c>
      <c r="EJ292" s="86">
        <v>0.14918120205402374</v>
      </c>
      <c r="EK292" s="86">
        <v>4.2307808995246887E-2</v>
      </c>
      <c r="EL292" s="86">
        <v>2.750583179295063E-2</v>
      </c>
      <c r="EM292" s="86">
        <v>5.0329282879829407E-2</v>
      </c>
      <c r="EN292" s="86">
        <v>7.9906992614269257E-2</v>
      </c>
      <c r="EO292" s="86">
        <v>5.3546980023384094E-2</v>
      </c>
      <c r="EP292" s="86">
        <v>9.4310544431209564E-2</v>
      </c>
      <c r="EQ292" s="86">
        <v>0.16077868640422821</v>
      </c>
      <c r="ER292" s="86">
        <v>0.24592576920986176</v>
      </c>
      <c r="ES292" s="86">
        <v>0.3580431342124939</v>
      </c>
      <c r="ET292" s="86">
        <v>0.19272215664386749</v>
      </c>
      <c r="EU292" s="86">
        <v>1.131907943636179E-2</v>
      </c>
      <c r="EV292" s="86">
        <v>8.7212294340133667E-2</v>
      </c>
      <c r="EW292" s="86">
        <v>52.600303649902344</v>
      </c>
      <c r="EX292" s="86">
        <v>51.923416137695313</v>
      </c>
      <c r="EY292" s="86">
        <v>50.759380340576172</v>
      </c>
      <c r="EZ292" s="86">
        <v>49.844867706298828</v>
      </c>
      <c r="FA292" s="86">
        <v>49.204311370849609</v>
      </c>
      <c r="FB292" s="86">
        <v>48.778617858886719</v>
      </c>
      <c r="FC292" s="86">
        <v>48.47259521484375</v>
      </c>
      <c r="FD292" s="86">
        <v>48.983528137207031</v>
      </c>
      <c r="FE292" s="86">
        <v>51.609462738037109</v>
      </c>
      <c r="FF292" s="86">
        <v>54.782997131347656</v>
      </c>
      <c r="FG292" s="86">
        <v>57.75042724609375</v>
      </c>
      <c r="FH292" s="86">
        <v>60.137691497802734</v>
      </c>
      <c r="FI292" s="86">
        <v>62.148983001708984</v>
      </c>
      <c r="FJ292" s="86">
        <v>62.977546691894531</v>
      </c>
      <c r="FK292" s="86">
        <v>63.749416351318359</v>
      </c>
      <c r="FL292" s="86">
        <v>63.907672882080078</v>
      </c>
      <c r="FM292" s="86">
        <v>63.496410369873047</v>
      </c>
      <c r="FN292" s="86">
        <v>62.61724853515625</v>
      </c>
      <c r="FO292" s="86">
        <v>60.962505340576172</v>
      </c>
      <c r="FP292" s="86">
        <v>59.118095397949219</v>
      </c>
      <c r="FQ292" s="86">
        <v>57.434978485107422</v>
      </c>
      <c r="FR292" s="86">
        <v>55.822547912597656</v>
      </c>
      <c r="FS292" s="86">
        <v>54.450614929199219</v>
      </c>
      <c r="FT292" s="86">
        <v>53.352264404296875</v>
      </c>
      <c r="FU292" s="86">
        <v>6.9014839828014374E-2</v>
      </c>
      <c r="FV292" s="86">
        <v>8.3242855966091156E-2</v>
      </c>
      <c r="FW292" s="86">
        <v>7.3649004101753235E-2</v>
      </c>
      <c r="FX292" s="86">
        <v>133.38095092773438</v>
      </c>
      <c r="FY292" s="86">
        <v>1</v>
      </c>
    </row>
    <row r="293" spans="1:181" x14ac:dyDescent="0.25">
      <c r="A293" t="s">
        <v>186</v>
      </c>
      <c r="B293" t="s">
        <v>236</v>
      </c>
      <c r="C293" t="s">
        <v>194</v>
      </c>
      <c r="D293" t="s">
        <v>202</v>
      </c>
      <c r="E293" t="s">
        <v>204</v>
      </c>
      <c r="F293" t="s">
        <v>180</v>
      </c>
      <c r="G293" t="s">
        <v>1</v>
      </c>
      <c r="H293" s="86">
        <v>1167</v>
      </c>
      <c r="I293" s="86">
        <v>2.6849181652069092</v>
      </c>
      <c r="J293" s="86">
        <v>2.5973763465881348</v>
      </c>
      <c r="K293" s="86">
        <v>2.5744469165802002</v>
      </c>
      <c r="L293" s="86">
        <v>2.5643975734710693</v>
      </c>
      <c r="M293" s="86">
        <v>2.590817928314209</v>
      </c>
      <c r="N293" s="86">
        <v>2.6923270225524902</v>
      </c>
      <c r="O293" s="86">
        <v>2.8221397399902344</v>
      </c>
      <c r="P293" s="86">
        <v>2.8647286891937256</v>
      </c>
      <c r="Q293" s="86">
        <v>2.8221180438995361</v>
      </c>
      <c r="R293" s="86">
        <v>2.5821528434753418</v>
      </c>
      <c r="S293" s="86">
        <v>2.3859443664550781</v>
      </c>
      <c r="T293" s="86">
        <v>2.2706022262573242</v>
      </c>
      <c r="U293" s="86">
        <v>2.0537018775939941</v>
      </c>
      <c r="V293" s="86">
        <v>2.0121619701385498</v>
      </c>
      <c r="W293" s="86">
        <v>2.0058066844940186</v>
      </c>
      <c r="X293" s="86">
        <v>2.0395674705505371</v>
      </c>
      <c r="Y293" s="86">
        <v>2.2867000102996826</v>
      </c>
      <c r="Z293" s="86">
        <v>2.5046582221984863</v>
      </c>
      <c r="AA293" s="86">
        <v>2.8650567531585693</v>
      </c>
      <c r="AB293" s="86">
        <v>3.1237664222717285</v>
      </c>
      <c r="AC293" s="86">
        <v>3.2195775508880615</v>
      </c>
      <c r="AD293" s="86">
        <v>3.2345845699310303</v>
      </c>
      <c r="AE293" s="86">
        <v>3.0411140918731689</v>
      </c>
      <c r="AF293" s="86">
        <v>2.830716609954834</v>
      </c>
      <c r="AG293" s="86">
        <v>-0.55663871765136719</v>
      </c>
      <c r="AH293" s="86">
        <v>-0.55127686262130737</v>
      </c>
      <c r="AI293" s="86">
        <v>-0.57914388179779053</v>
      </c>
      <c r="AJ293" s="86">
        <v>-0.51485341787338257</v>
      </c>
      <c r="AK293" s="86">
        <v>-0.48980745673179626</v>
      </c>
      <c r="AL293" s="86">
        <v>-0.42539474368095398</v>
      </c>
      <c r="AM293" s="86">
        <v>-0.45262184739112854</v>
      </c>
      <c r="AN293" s="86">
        <v>-0.61848819255828857</v>
      </c>
      <c r="AO293" s="86">
        <v>-0.56375759840011597</v>
      </c>
      <c r="AP293" s="86">
        <v>-0.45191287994384766</v>
      </c>
      <c r="AQ293" s="86">
        <v>-0.36268854141235352</v>
      </c>
      <c r="AR293" s="86">
        <v>-0.31385010480880737</v>
      </c>
      <c r="AS293" s="86">
        <v>-0.29485249519348145</v>
      </c>
      <c r="AT293" s="86">
        <v>-0.22142228484153748</v>
      </c>
      <c r="AU293" s="86">
        <v>-0.21035252511501312</v>
      </c>
      <c r="AV293" s="86">
        <v>-9.7466006875038147E-2</v>
      </c>
      <c r="AW293" s="86">
        <v>7.0586070418357849E-2</v>
      </c>
      <c r="AX293" s="86">
        <v>9.680098295211792E-2</v>
      </c>
      <c r="AY293" s="86">
        <v>9.5388464629650116E-2</v>
      </c>
      <c r="AZ293" s="86">
        <v>0.10399145632982254</v>
      </c>
      <c r="BA293" s="86">
        <v>6.3475586473941803E-2</v>
      </c>
      <c r="BB293" s="86">
        <v>-0.20923945307731628</v>
      </c>
      <c r="BC293" s="86">
        <v>-0.48638790845870972</v>
      </c>
      <c r="BD293" s="86">
        <v>-0.57943356037139893</v>
      </c>
      <c r="BE293" s="86">
        <v>-0.29121795296669006</v>
      </c>
      <c r="BF293" s="86">
        <v>-0.28232833743095398</v>
      </c>
      <c r="BG293" s="86">
        <v>-0.3122134804725647</v>
      </c>
      <c r="BH293" s="86">
        <v>-0.24680604040622711</v>
      </c>
      <c r="BI293" s="86">
        <v>-0.2258472740650177</v>
      </c>
      <c r="BJ293" s="86">
        <v>-0.15803593397140503</v>
      </c>
      <c r="BK293" s="86">
        <v>-0.1761808842420578</v>
      </c>
      <c r="BL293" s="86">
        <v>-0.33859071135520935</v>
      </c>
      <c r="BM293" s="86">
        <v>-0.28694000840187073</v>
      </c>
      <c r="BN293" s="86">
        <v>-0.25569289922714233</v>
      </c>
      <c r="BO293" s="86">
        <v>-0.2156616598367691</v>
      </c>
      <c r="BP293" s="86">
        <v>-0.17715397477149963</v>
      </c>
      <c r="BQ293" s="86">
        <v>-0.15699678659439087</v>
      </c>
      <c r="BR293" s="86">
        <v>-8.4372259676456451E-2</v>
      </c>
      <c r="BS293" s="86">
        <v>-7.5638696551322937E-2</v>
      </c>
      <c r="BT293" s="86">
        <v>6.8313516676425934E-2</v>
      </c>
      <c r="BU293" s="86">
        <v>0.27531257271766663</v>
      </c>
      <c r="BV293" s="86">
        <v>0.31955790519714355</v>
      </c>
      <c r="BW293" s="86">
        <v>0.32574820518493652</v>
      </c>
      <c r="BX293" s="86">
        <v>0.34561681747436523</v>
      </c>
      <c r="BY293" s="86">
        <v>0.32142734527587891</v>
      </c>
      <c r="BZ293" s="86">
        <v>5.2754100412130356E-2</v>
      </c>
      <c r="CA293" s="86">
        <v>-0.22434815764427185</v>
      </c>
      <c r="CB293" s="86">
        <v>-0.31445965170860291</v>
      </c>
      <c r="CC293" s="86">
        <v>-0.10738836973905563</v>
      </c>
      <c r="CD293" s="86">
        <v>-9.6055395901203156E-2</v>
      </c>
      <c r="CE293" s="86">
        <v>-0.12733832001686096</v>
      </c>
      <c r="CF293" s="86">
        <v>-6.1157260090112686E-2</v>
      </c>
      <c r="CG293" s="86">
        <v>-4.3029248714447021E-2</v>
      </c>
      <c r="CH293" s="86">
        <v>2.7135957032442093E-2</v>
      </c>
      <c r="CI293" s="86">
        <v>1.5281272120773792E-2</v>
      </c>
      <c r="CJ293" s="86">
        <v>-0.14473454654216766</v>
      </c>
      <c r="CK293" s="86">
        <v>-9.5217026770114899E-2</v>
      </c>
      <c r="CL293" s="86">
        <v>-0.11979153007268906</v>
      </c>
      <c r="CM293" s="86">
        <v>-0.11383127421140671</v>
      </c>
      <c r="CN293" s="86">
        <v>-8.2478627562522888E-2</v>
      </c>
      <c r="CO293" s="86">
        <v>-6.1518322676420212E-2</v>
      </c>
      <c r="CP293" s="86">
        <v>1.0548174381256104E-2</v>
      </c>
      <c r="CQ293" s="86">
        <v>1.7663680016994476E-2</v>
      </c>
      <c r="CR293" s="86">
        <v>0.18313190340995789</v>
      </c>
      <c r="CS293" s="86">
        <v>0.41710549592971802</v>
      </c>
      <c r="CT293" s="86">
        <v>0.47383865714073181</v>
      </c>
      <c r="CU293" s="86">
        <v>0.4852946400642395</v>
      </c>
      <c r="CV293" s="86">
        <v>0.51296573877334595</v>
      </c>
      <c r="CW293" s="86">
        <v>0.50008392333984375</v>
      </c>
      <c r="CX293" s="86">
        <v>0.23421004414558411</v>
      </c>
      <c r="CY293" s="86">
        <v>-4.2860202491283417E-2</v>
      </c>
      <c r="CZ293" s="86">
        <v>-0.13093951344490051</v>
      </c>
      <c r="DA293" s="86">
        <v>7.6441220939159393E-2</v>
      </c>
      <c r="DB293" s="86">
        <v>9.0217530727386475E-2</v>
      </c>
      <c r="DC293" s="86">
        <v>5.7536844164133072E-2</v>
      </c>
      <c r="DD293" s="86">
        <v>0.12449150532484055</v>
      </c>
      <c r="DE293" s="86">
        <v>0.13978877663612366</v>
      </c>
      <c r="DF293" s="86">
        <v>0.21230784058570862</v>
      </c>
      <c r="DG293" s="86">
        <v>0.20674341917037964</v>
      </c>
      <c r="DH293" s="86">
        <v>4.9121607095003128E-2</v>
      </c>
      <c r="DI293" s="86">
        <v>9.6505962312221527E-2</v>
      </c>
      <c r="DJ293" s="86">
        <v>1.6109833493828773E-2</v>
      </c>
      <c r="DK293" s="86">
        <v>-1.2000896036624908E-2</v>
      </c>
      <c r="DL293" s="86">
        <v>1.2196722440421581E-2</v>
      </c>
      <c r="DM293" s="86">
        <v>3.3960126340389252E-2</v>
      </c>
      <c r="DN293" s="86">
        <v>0.10546860843896866</v>
      </c>
      <c r="DO293" s="86">
        <v>0.11096605658531189</v>
      </c>
      <c r="DP293" s="86">
        <v>0.29795032739639282</v>
      </c>
      <c r="DQ293" s="86">
        <v>0.5588984489440918</v>
      </c>
      <c r="DR293" s="86">
        <v>0.62811940908432007</v>
      </c>
      <c r="DS293" s="86">
        <v>0.64484113454818726</v>
      </c>
      <c r="DT293" s="86">
        <v>0.68031471967697144</v>
      </c>
      <c r="DU293" s="86">
        <v>0.67874044179916382</v>
      </c>
      <c r="DV293" s="86">
        <v>0.41566601395606995</v>
      </c>
      <c r="DW293" s="86">
        <v>0.13862773776054382</v>
      </c>
      <c r="DX293" s="86">
        <v>5.2580617368221283E-2</v>
      </c>
      <c r="DY293" s="86">
        <v>0.34186193346977234</v>
      </c>
      <c r="DZ293" s="86">
        <v>0.35916602611541748</v>
      </c>
      <c r="EA293" s="86">
        <v>0.32446721196174622</v>
      </c>
      <c r="EB293" s="86">
        <v>0.39253881573677063</v>
      </c>
      <c r="EC293" s="86">
        <v>0.40374898910522461</v>
      </c>
      <c r="ED293" s="86">
        <v>0.47966665029525757</v>
      </c>
      <c r="EE293" s="86">
        <v>0.48318436741828918</v>
      </c>
      <c r="EF293" s="86">
        <v>0.32901909947395325</v>
      </c>
      <c r="EG293" s="86">
        <v>0.37332350015640259</v>
      </c>
      <c r="EH293" s="86">
        <v>0.21232981979846954</v>
      </c>
      <c r="EI293" s="86">
        <v>0.1350259929895401</v>
      </c>
      <c r="EJ293" s="86">
        <v>0.14889287948608398</v>
      </c>
      <c r="EK293" s="86">
        <v>0.17181585729122162</v>
      </c>
      <c r="EL293" s="86">
        <v>0.24251863360404968</v>
      </c>
      <c r="EM293" s="86">
        <v>0.24567987024784088</v>
      </c>
      <c r="EN293" s="86">
        <v>0.46372979879379272</v>
      </c>
      <c r="EO293" s="86">
        <v>0.76362490653991699</v>
      </c>
      <c r="EP293" s="86">
        <v>0.85087627172470093</v>
      </c>
      <c r="EQ293" s="86">
        <v>0.87520080804824829</v>
      </c>
      <c r="ER293" s="86">
        <v>0.92194002866744995</v>
      </c>
      <c r="ES293" s="86">
        <v>0.93669217824935913</v>
      </c>
      <c r="ET293" s="86">
        <v>0.67765957117080688</v>
      </c>
      <c r="EU293" s="86">
        <v>0.40066751837730408</v>
      </c>
      <c r="EV293" s="86">
        <v>0.3175545334815979</v>
      </c>
      <c r="EW293" s="86">
        <v>45.617454528808594</v>
      </c>
      <c r="EX293" s="86">
        <v>45.342662811279297</v>
      </c>
      <c r="EY293" s="86">
        <v>44.552619934082031</v>
      </c>
      <c r="EZ293" s="86">
        <v>44.115341186523438</v>
      </c>
      <c r="FA293" s="86">
        <v>43.586708068847656</v>
      </c>
      <c r="FB293" s="86">
        <v>43.259410858154297</v>
      </c>
      <c r="FC293" s="86">
        <v>43.166343688964844</v>
      </c>
      <c r="FD293" s="86">
        <v>43.287605285644531</v>
      </c>
      <c r="FE293" s="86">
        <v>45.368522644042969</v>
      </c>
      <c r="FF293" s="86">
        <v>47.7852783203125</v>
      </c>
      <c r="FG293" s="86">
        <v>50.169460296630859</v>
      </c>
      <c r="FH293" s="86">
        <v>52.131587982177734</v>
      </c>
      <c r="FI293" s="86">
        <v>54.146060943603516</v>
      </c>
      <c r="FJ293" s="86">
        <v>55.097835540771484</v>
      </c>
      <c r="FK293" s="86">
        <v>55.327560424804688</v>
      </c>
      <c r="FL293" s="86">
        <v>55.433109283447266</v>
      </c>
      <c r="FM293" s="86">
        <v>54.832477569580078</v>
      </c>
      <c r="FN293" s="86">
        <v>53.693183898925781</v>
      </c>
      <c r="FO293" s="86">
        <v>52.023674011230469</v>
      </c>
      <c r="FP293" s="86">
        <v>50.174903869628906</v>
      </c>
      <c r="FQ293" s="86">
        <v>48.728569030761719</v>
      </c>
      <c r="FR293" s="86">
        <v>47.443077087402344</v>
      </c>
      <c r="FS293" s="86">
        <v>46.889873504638672</v>
      </c>
      <c r="FT293" s="86">
        <v>46.094089508056641</v>
      </c>
      <c r="FU293" s="86">
        <v>0.26371580362319946</v>
      </c>
      <c r="FV293" s="86">
        <v>0.29379621148109436</v>
      </c>
      <c r="FW293" s="86">
        <v>0.26442453265190125</v>
      </c>
      <c r="FX293" s="86">
        <v>133.85714721679688</v>
      </c>
      <c r="FY293" s="86">
        <v>1</v>
      </c>
    </row>
    <row r="294" spans="1:181" x14ac:dyDescent="0.25">
      <c r="A294" t="s">
        <v>186</v>
      </c>
      <c r="B294" t="s">
        <v>236</v>
      </c>
      <c r="C294" t="s">
        <v>194</v>
      </c>
      <c r="D294" t="s">
        <v>202</v>
      </c>
      <c r="E294" t="s">
        <v>204</v>
      </c>
      <c r="F294" t="s">
        <v>181</v>
      </c>
      <c r="G294" t="s">
        <v>1</v>
      </c>
      <c r="H294" s="86">
        <v>537</v>
      </c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86"/>
      <c r="AT294" s="86"/>
      <c r="AU294" s="86"/>
      <c r="AV294" s="86"/>
      <c r="AW294" s="86"/>
      <c r="AX294" s="86"/>
      <c r="AY294" s="86"/>
      <c r="AZ294" s="86"/>
      <c r="BA294" s="86"/>
      <c r="BB294" s="86"/>
      <c r="BC294" s="86"/>
      <c r="BD294" s="86"/>
      <c r="BE294" s="86"/>
      <c r="BF294" s="86"/>
      <c r="BG294" s="86"/>
      <c r="BH294" s="86"/>
      <c r="BI294" s="86"/>
      <c r="BJ294" s="86"/>
      <c r="BK294" s="86"/>
      <c r="BL294" s="86"/>
      <c r="BM294" s="86"/>
      <c r="BN294" s="86"/>
      <c r="BO294" s="86"/>
      <c r="BP294" s="86"/>
      <c r="BQ294" s="86"/>
      <c r="BR294" s="86"/>
      <c r="BS294" s="86"/>
      <c r="BT294" s="86"/>
      <c r="BU294" s="86"/>
      <c r="BV294" s="86"/>
      <c r="BW294" s="86"/>
      <c r="BX294" s="86"/>
      <c r="BY294" s="86"/>
      <c r="BZ294" s="86"/>
      <c r="CA294" s="86"/>
      <c r="CB294" s="86"/>
      <c r="CC294" s="86"/>
      <c r="CD294" s="86"/>
      <c r="CE294" s="86"/>
      <c r="CF294" s="86"/>
      <c r="CG294" s="86"/>
      <c r="CH294" s="86"/>
      <c r="CI294" s="86"/>
      <c r="CJ294" s="86"/>
      <c r="CK294" s="86"/>
      <c r="CL294" s="86"/>
      <c r="CM294" s="86"/>
      <c r="CN294" s="86"/>
      <c r="CO294" s="86"/>
      <c r="CP294" s="86"/>
      <c r="CQ294" s="86"/>
      <c r="CR294" s="86"/>
      <c r="CS294" s="86"/>
      <c r="CT294" s="86"/>
      <c r="CU294" s="86"/>
      <c r="CV294" s="86"/>
      <c r="CW294" s="86"/>
      <c r="CX294" s="86"/>
      <c r="CY294" s="86"/>
      <c r="CZ294" s="86"/>
      <c r="DA294" s="86"/>
      <c r="DB294" s="86"/>
      <c r="DC294" s="86"/>
      <c r="DD294" s="86"/>
      <c r="DE294" s="86"/>
      <c r="DF294" s="86"/>
      <c r="DG294" s="86"/>
      <c r="DH294" s="86"/>
      <c r="DI294" s="86"/>
      <c r="DJ294" s="86"/>
      <c r="DK294" s="86"/>
      <c r="DL294" s="86"/>
      <c r="DM294" s="86"/>
      <c r="DN294" s="86"/>
      <c r="DO294" s="86"/>
      <c r="DP294" s="86"/>
      <c r="DQ294" s="86"/>
      <c r="DR294" s="86"/>
      <c r="DS294" s="86"/>
      <c r="DT294" s="86"/>
      <c r="DU294" s="86"/>
      <c r="DV294" s="86"/>
      <c r="DW294" s="86"/>
      <c r="DX294" s="86"/>
      <c r="DY294" s="86"/>
      <c r="DZ294" s="86"/>
      <c r="EA294" s="86"/>
      <c r="EB294" s="86"/>
      <c r="EC294" s="86"/>
      <c r="ED294" s="86"/>
      <c r="EE294" s="86"/>
      <c r="EF294" s="86"/>
      <c r="EG294" s="86"/>
      <c r="EH294" s="86"/>
      <c r="EI294" s="86"/>
      <c r="EJ294" s="86"/>
      <c r="EK294" s="86"/>
      <c r="EL294" s="86"/>
      <c r="EM294" s="86"/>
      <c r="EN294" s="86"/>
      <c r="EO294" s="86"/>
      <c r="EP294" s="86"/>
      <c r="EQ294" s="86"/>
      <c r="ER294" s="86"/>
      <c r="ES294" s="86"/>
      <c r="ET294" s="86"/>
      <c r="EU294" s="86"/>
      <c r="EV294" s="86"/>
      <c r="EW294" s="86"/>
      <c r="EX294" s="86"/>
      <c r="EY294" s="86"/>
      <c r="EZ294" s="86"/>
      <c r="FA294" s="86"/>
      <c r="FB294" s="86"/>
      <c r="FC294" s="86"/>
      <c r="FD294" s="86"/>
      <c r="FE294" s="86"/>
      <c r="FF294" s="86"/>
      <c r="FG294" s="86"/>
      <c r="FH294" s="86"/>
      <c r="FI294" s="86"/>
      <c r="FJ294" s="86"/>
      <c r="FK294" s="86"/>
      <c r="FL294" s="86"/>
      <c r="FM294" s="86"/>
      <c r="FN294" s="86"/>
      <c r="FO294" s="86"/>
      <c r="FP294" s="86"/>
      <c r="FQ294" s="86"/>
      <c r="FR294" s="86"/>
      <c r="FS294" s="86"/>
      <c r="FT294" s="86"/>
      <c r="FU294" s="86"/>
      <c r="FV294" s="86"/>
      <c r="FW294" s="86"/>
      <c r="FX294" s="86">
        <v>24.857143402099609</v>
      </c>
      <c r="FY294" s="86">
        <v>0</v>
      </c>
    </row>
    <row r="295" spans="1:181" x14ac:dyDescent="0.25">
      <c r="A295" t="s">
        <v>186</v>
      </c>
      <c r="B295" t="s">
        <v>236</v>
      </c>
      <c r="C295" t="s">
        <v>194</v>
      </c>
      <c r="D295" t="s">
        <v>202</v>
      </c>
      <c r="E295" t="s">
        <v>204</v>
      </c>
      <c r="F295" t="s">
        <v>182</v>
      </c>
      <c r="G295" t="s">
        <v>1</v>
      </c>
      <c r="H295" s="86">
        <v>2920</v>
      </c>
      <c r="I295" s="86">
        <v>1.2883570194244385</v>
      </c>
      <c r="J295" s="86">
        <v>1.1851170063018799</v>
      </c>
      <c r="K295" s="86">
        <v>1.1709765195846558</v>
      </c>
      <c r="L295" s="86">
        <v>1.1938786506652832</v>
      </c>
      <c r="M295" s="86">
        <v>1.2504774332046509</v>
      </c>
      <c r="N295" s="86">
        <v>1.3634651899337769</v>
      </c>
      <c r="O295" s="86">
        <v>1.558229923248291</v>
      </c>
      <c r="P295" s="86">
        <v>1.7642921209335327</v>
      </c>
      <c r="Q295" s="86">
        <v>1.685969352722168</v>
      </c>
      <c r="R295" s="86">
        <v>1.6740026473999023</v>
      </c>
      <c r="S295" s="86">
        <v>1.5560861825942993</v>
      </c>
      <c r="T295" s="86">
        <v>1.5350023508071899</v>
      </c>
      <c r="U295" s="86">
        <v>1.4800136089324951</v>
      </c>
      <c r="V295" s="86">
        <v>1.433617115020752</v>
      </c>
      <c r="W295" s="86">
        <v>1.407939076423645</v>
      </c>
      <c r="X295" s="86">
        <v>1.4285353422164917</v>
      </c>
      <c r="Y295" s="86">
        <v>1.4826836585998535</v>
      </c>
      <c r="Z295" s="86">
        <v>1.6309142112731934</v>
      </c>
      <c r="AA295" s="86">
        <v>1.8226937055587769</v>
      </c>
      <c r="AB295" s="86">
        <v>1.951812744140625</v>
      </c>
      <c r="AC295" s="86">
        <v>1.9410747289657593</v>
      </c>
      <c r="AD295" s="86">
        <v>1.7666152715682983</v>
      </c>
      <c r="AE295" s="86">
        <v>1.5692614316940308</v>
      </c>
      <c r="AF295" s="86">
        <v>1.3999804258346558</v>
      </c>
      <c r="AG295" s="86">
        <v>-0.21228960156440735</v>
      </c>
      <c r="AH295" s="86">
        <v>-0.24988281726837158</v>
      </c>
      <c r="AI295" s="86">
        <v>-0.20940893888473511</v>
      </c>
      <c r="AJ295" s="86">
        <v>-0.17407889664173126</v>
      </c>
      <c r="AK295" s="86">
        <v>-0.17050915956497192</v>
      </c>
      <c r="AL295" s="86">
        <v>-0.13658617436885834</v>
      </c>
      <c r="AM295" s="86">
        <v>-0.16596035659313202</v>
      </c>
      <c r="AN295" s="86">
        <v>-0.22387443482875824</v>
      </c>
      <c r="AO295" s="86">
        <v>-0.21530874073505402</v>
      </c>
      <c r="AP295" s="86">
        <v>-0.21257895231246948</v>
      </c>
      <c r="AQ295" s="86">
        <v>-0.24214513599872589</v>
      </c>
      <c r="AR295" s="86">
        <v>-0.20581276714801788</v>
      </c>
      <c r="AS295" s="86">
        <v>-0.2049618661403656</v>
      </c>
      <c r="AT295" s="86">
        <v>-0.18692706525325775</v>
      </c>
      <c r="AU295" s="86">
        <v>-0.14245720207691193</v>
      </c>
      <c r="AV295" s="86">
        <v>-7.9866908490657806E-2</v>
      </c>
      <c r="AW295" s="86">
        <v>-2.5538690388202667E-2</v>
      </c>
      <c r="AX295" s="86">
        <v>-8.4862522780895233E-3</v>
      </c>
      <c r="AY295" s="86">
        <v>-4.4927645474672318E-2</v>
      </c>
      <c r="AZ295" s="86">
        <v>-6.9319583475589752E-2</v>
      </c>
      <c r="BA295" s="86">
        <v>-0.12990845739841461</v>
      </c>
      <c r="BB295" s="86">
        <v>-0.27500623464584351</v>
      </c>
      <c r="BC295" s="86">
        <v>-0.30273306369781494</v>
      </c>
      <c r="BD295" s="86">
        <v>-0.24348624050617218</v>
      </c>
      <c r="BE295" s="86">
        <v>-0.15548625588417053</v>
      </c>
      <c r="BF295" s="86">
        <v>-0.19475169479846954</v>
      </c>
      <c r="BG295" s="86">
        <v>-0.15472745895385742</v>
      </c>
      <c r="BH295" s="86">
        <v>-0.11938926577568054</v>
      </c>
      <c r="BI295" s="86">
        <v>-0.11448352038860321</v>
      </c>
      <c r="BJ295" s="86">
        <v>-7.7980108559131622E-2</v>
      </c>
      <c r="BK295" s="86">
        <v>-0.1020798534154892</v>
      </c>
      <c r="BL295" s="86">
        <v>-0.15585888922214508</v>
      </c>
      <c r="BM295" s="86">
        <v>-0.14843012392520905</v>
      </c>
      <c r="BN295" s="86">
        <v>-0.1475379467010498</v>
      </c>
      <c r="BO295" s="86">
        <v>-0.17979776859283447</v>
      </c>
      <c r="BP295" s="86">
        <v>-0.14512248337268829</v>
      </c>
      <c r="BQ295" s="86">
        <v>-0.14960214495658875</v>
      </c>
      <c r="BR295" s="86">
        <v>-0.13759392499923706</v>
      </c>
      <c r="BS295" s="86">
        <v>-9.6642062067985535E-2</v>
      </c>
      <c r="BT295" s="86">
        <v>-3.3017922192811966E-2</v>
      </c>
      <c r="BU295" s="86">
        <v>2.1713219583034515E-2</v>
      </c>
      <c r="BV295" s="86">
        <v>4.2066995054483414E-2</v>
      </c>
      <c r="BW295" s="86">
        <v>1.3014842756092548E-2</v>
      </c>
      <c r="BX295" s="86">
        <v>-7.0910248905420303E-3</v>
      </c>
      <c r="BY295" s="86">
        <v>-6.4856916666030884E-2</v>
      </c>
      <c r="BZ295" s="86">
        <v>-0.21061535179615021</v>
      </c>
      <c r="CA295" s="86">
        <v>-0.241550013422966</v>
      </c>
      <c r="CB295" s="86">
        <v>-0.18506999313831329</v>
      </c>
      <c r="CC295" s="86">
        <v>-0.11614442616701126</v>
      </c>
      <c r="CD295" s="86">
        <v>-0.15656806528568268</v>
      </c>
      <c r="CE295" s="86">
        <v>-0.11685523390769958</v>
      </c>
      <c r="CF295" s="86">
        <v>-8.151138573884964E-2</v>
      </c>
      <c r="CG295" s="86">
        <v>-7.5680337846279144E-2</v>
      </c>
      <c r="CH295" s="86">
        <v>-3.7389736622571945E-2</v>
      </c>
      <c r="CI295" s="86">
        <v>-5.7836417108774185E-2</v>
      </c>
      <c r="CJ295" s="86">
        <v>-0.10875154286623001</v>
      </c>
      <c r="CK295" s="86">
        <v>-0.10211018472909927</v>
      </c>
      <c r="CL295" s="86">
        <v>-0.10249074548482895</v>
      </c>
      <c r="CM295" s="86">
        <v>-0.13661617040634155</v>
      </c>
      <c r="CN295" s="86">
        <v>-0.10308856517076492</v>
      </c>
      <c r="CO295" s="86">
        <v>-0.11126017570495605</v>
      </c>
      <c r="CP295" s="86">
        <v>-0.10342594981193542</v>
      </c>
      <c r="CQ295" s="86">
        <v>-6.4910642802715302E-2</v>
      </c>
      <c r="CR295" s="86">
        <v>-5.7045661378651857E-4</v>
      </c>
      <c r="CS295" s="86">
        <v>5.443974956870079E-2</v>
      </c>
      <c r="CT295" s="86">
        <v>7.7080026268959045E-2</v>
      </c>
      <c r="CU295" s="86">
        <v>5.31456358730793E-2</v>
      </c>
      <c r="CV295" s="86">
        <v>3.6008283495903015E-2</v>
      </c>
      <c r="CW295" s="86">
        <v>-1.980242133140564E-2</v>
      </c>
      <c r="CX295" s="86">
        <v>-0.16601844131946564</v>
      </c>
      <c r="CY295" s="86">
        <v>-0.19917483627796173</v>
      </c>
      <c r="CZ295" s="86">
        <v>-0.14461109042167664</v>
      </c>
      <c r="DA295" s="86">
        <v>-7.6802603900432587E-2</v>
      </c>
      <c r="DB295" s="86">
        <v>-0.11838443577289581</v>
      </c>
      <c r="DC295" s="86">
        <v>-7.8983001410961151E-2</v>
      </c>
      <c r="DD295" s="86">
        <v>-4.3633513152599335E-2</v>
      </c>
      <c r="DE295" s="86">
        <v>-3.687715157866478E-2</v>
      </c>
      <c r="DF295" s="86">
        <v>3.20063391700387E-3</v>
      </c>
      <c r="DG295" s="86">
        <v>-1.3592979870736599E-2</v>
      </c>
      <c r="DH295" s="86">
        <v>-6.1644189059734344E-2</v>
      </c>
      <c r="DI295" s="86">
        <v>-5.5790252983570099E-2</v>
      </c>
      <c r="DJ295" s="86">
        <v>-5.7443555444478989E-2</v>
      </c>
      <c r="DK295" s="86">
        <v>-9.343457967042923E-2</v>
      </c>
      <c r="DL295" s="86">
        <v>-6.1054661870002747E-2</v>
      </c>
      <c r="DM295" s="86">
        <v>-7.2918206453323364E-2</v>
      </c>
      <c r="DN295" s="86">
        <v>-6.9257967174053192E-2</v>
      </c>
      <c r="DO295" s="86">
        <v>-3.317921981215477E-2</v>
      </c>
      <c r="DP295" s="86">
        <v>3.1877007335424423E-2</v>
      </c>
      <c r="DQ295" s="86">
        <v>8.7166287004947662E-2</v>
      </c>
      <c r="DR295" s="86">
        <v>0.11209304630756378</v>
      </c>
      <c r="DS295" s="86">
        <v>9.3276426196098328E-2</v>
      </c>
      <c r="DT295" s="86">
        <v>7.9107597470283508E-2</v>
      </c>
      <c r="DU295" s="86">
        <v>2.5252075865864754E-2</v>
      </c>
      <c r="DV295" s="86">
        <v>-0.12142150849103928</v>
      </c>
      <c r="DW295" s="86">
        <v>-0.15679964423179626</v>
      </c>
      <c r="DX295" s="86">
        <v>-0.10415216535329819</v>
      </c>
      <c r="DY295" s="86">
        <v>-1.9999254494905472E-2</v>
      </c>
      <c r="DZ295" s="86">
        <v>-6.3253335654735565E-2</v>
      </c>
      <c r="EA295" s="86">
        <v>-2.4301519617438316E-2</v>
      </c>
      <c r="EB295" s="86">
        <v>1.1056126095354557E-2</v>
      </c>
      <c r="EC295" s="86">
        <v>1.9148485735058784E-2</v>
      </c>
      <c r="ED295" s="86">
        <v>6.1806682497262955E-2</v>
      </c>
      <c r="EE295" s="86">
        <v>5.028751865029335E-2</v>
      </c>
      <c r="EF295" s="86">
        <v>6.3713393174111843E-3</v>
      </c>
      <c r="EG295" s="86">
        <v>1.1088370345532894E-2</v>
      </c>
      <c r="EH295" s="86">
        <v>7.5974483042955399E-3</v>
      </c>
      <c r="EI295" s="86">
        <v>-3.1087204813957214E-2</v>
      </c>
      <c r="EJ295" s="86">
        <v>-3.6437393282540143E-4</v>
      </c>
      <c r="EK295" s="86">
        <v>-1.7558488994836807E-2</v>
      </c>
      <c r="EL295" s="86">
        <v>-1.9924832507967949E-2</v>
      </c>
      <c r="EM295" s="86">
        <v>1.2635912746191025E-2</v>
      </c>
      <c r="EN295" s="86">
        <v>7.8725993633270264E-2</v>
      </c>
      <c r="EO295" s="86">
        <v>0.13441818952560425</v>
      </c>
      <c r="EP295" s="86">
        <v>0.16264629364013672</v>
      </c>
      <c r="EQ295" s="86">
        <v>0.15121892094612122</v>
      </c>
      <c r="ER295" s="86">
        <v>0.14133615791797638</v>
      </c>
      <c r="ES295" s="86">
        <v>9.0303622186183929E-2</v>
      </c>
      <c r="ET295" s="86">
        <v>-5.7030636817216873E-2</v>
      </c>
      <c r="EU295" s="86">
        <v>-9.5616593956947327E-2</v>
      </c>
      <c r="EV295" s="86">
        <v>-4.5735925436019897E-2</v>
      </c>
      <c r="EW295" s="86">
        <v>47.686874389648438</v>
      </c>
      <c r="EX295" s="86">
        <v>47.072433471679688</v>
      </c>
      <c r="EY295" s="86">
        <v>46.697734832763672</v>
      </c>
      <c r="EZ295" s="86">
        <v>45.995723724365234</v>
      </c>
      <c r="FA295" s="86">
        <v>45.449790954589844</v>
      </c>
      <c r="FB295" s="86">
        <v>45.154502868652344</v>
      </c>
      <c r="FC295" s="86">
        <v>45.007259368896484</v>
      </c>
      <c r="FD295" s="86">
        <v>45.505336761474609</v>
      </c>
      <c r="FE295" s="86">
        <v>47.905235290527344</v>
      </c>
      <c r="FF295" s="86">
        <v>50.953029632568359</v>
      </c>
      <c r="FG295" s="86">
        <v>53.837562561035156</v>
      </c>
      <c r="FH295" s="86">
        <v>56.060062408447266</v>
      </c>
      <c r="FI295" s="86">
        <v>57.972640991210938</v>
      </c>
      <c r="FJ295" s="86">
        <v>59.430797576904297</v>
      </c>
      <c r="FK295" s="86">
        <v>59.988426208496094</v>
      </c>
      <c r="FL295" s="86">
        <v>59.978324890136719</v>
      </c>
      <c r="FM295" s="86">
        <v>59.128635406494141</v>
      </c>
      <c r="FN295" s="86">
        <v>57.773567199707031</v>
      </c>
      <c r="FO295" s="86">
        <v>55.55859375</v>
      </c>
      <c r="FP295" s="86">
        <v>53.569175720214844</v>
      </c>
      <c r="FQ295" s="86">
        <v>51.871902465820313</v>
      </c>
      <c r="FR295" s="86">
        <v>50.676033020019531</v>
      </c>
      <c r="FS295" s="86">
        <v>49.699996948242188</v>
      </c>
      <c r="FT295" s="86">
        <v>48.5494384765625</v>
      </c>
      <c r="FU295" s="86">
        <v>6.0800794512033463E-2</v>
      </c>
      <c r="FV295" s="86">
        <v>6.7558556795120239E-2</v>
      </c>
      <c r="FW295" s="86">
        <v>6.2131248414516449E-2</v>
      </c>
      <c r="FX295" s="86">
        <v>240.90475463867188</v>
      </c>
      <c r="FY295" s="86">
        <v>1</v>
      </c>
    </row>
    <row r="296" spans="1:181" x14ac:dyDescent="0.25">
      <c r="A296" t="s">
        <v>186</v>
      </c>
      <c r="B296" t="s">
        <v>236</v>
      </c>
      <c r="C296" t="s">
        <v>194</v>
      </c>
      <c r="D296" t="s">
        <v>202</v>
      </c>
      <c r="E296" t="s">
        <v>204</v>
      </c>
      <c r="F296" t="s">
        <v>183</v>
      </c>
      <c r="G296" t="s">
        <v>1</v>
      </c>
      <c r="H296" s="86">
        <v>3470</v>
      </c>
      <c r="I296" s="86">
        <v>1.4982503652572632</v>
      </c>
      <c r="J296" s="86">
        <v>1.4447321891784668</v>
      </c>
      <c r="K296" s="86">
        <v>1.4208567142486572</v>
      </c>
      <c r="L296" s="86">
        <v>1.4238752126693726</v>
      </c>
      <c r="M296" s="86">
        <v>1.4632084369659424</v>
      </c>
      <c r="N296" s="86">
        <v>1.5054490566253662</v>
      </c>
      <c r="O296" s="86">
        <v>1.7110549211502075</v>
      </c>
      <c r="P296" s="86">
        <v>1.8990169763565063</v>
      </c>
      <c r="Q296" s="86">
        <v>1.6948556900024414</v>
      </c>
      <c r="R296" s="86">
        <v>1.6131558418273926</v>
      </c>
      <c r="S296" s="86">
        <v>1.5861271619796753</v>
      </c>
      <c r="T296" s="86">
        <v>1.5329699516296387</v>
      </c>
      <c r="U296" s="86">
        <v>1.4817385673522949</v>
      </c>
      <c r="V296" s="86">
        <v>1.462302565574646</v>
      </c>
      <c r="W296" s="86">
        <v>1.4354650974273682</v>
      </c>
      <c r="X296" s="86">
        <v>1.4450420141220093</v>
      </c>
      <c r="Y296" s="86">
        <v>1.4977407455444336</v>
      </c>
      <c r="Z296" s="86">
        <v>1.6126867532730103</v>
      </c>
      <c r="AA296" s="86">
        <v>1.7510361671447754</v>
      </c>
      <c r="AB296" s="86">
        <v>1.8382290601730347</v>
      </c>
      <c r="AC296" s="86">
        <v>1.916694164276123</v>
      </c>
      <c r="AD296" s="86">
        <v>1.8841164112091064</v>
      </c>
      <c r="AE296" s="86">
        <v>1.7751058340072632</v>
      </c>
      <c r="AF296" s="86">
        <v>1.6419566869735718</v>
      </c>
      <c r="AG296" s="86">
        <v>-0.64168846607208252</v>
      </c>
      <c r="AH296" s="86">
        <v>-0.61521351337432861</v>
      </c>
      <c r="AI296" s="86">
        <v>-0.59234285354614258</v>
      </c>
      <c r="AJ296" s="86">
        <v>-0.56990528106689453</v>
      </c>
      <c r="AK296" s="86">
        <v>-0.53640967607498169</v>
      </c>
      <c r="AL296" s="86">
        <v>-0.62310820817947388</v>
      </c>
      <c r="AM296" s="86">
        <v>-0.62458705902099609</v>
      </c>
      <c r="AN296" s="86">
        <v>-0.56230074167251587</v>
      </c>
      <c r="AO296" s="86">
        <v>-0.65595090389251709</v>
      </c>
      <c r="AP296" s="86">
        <v>-0.66495352983474731</v>
      </c>
      <c r="AQ296" s="86">
        <v>-0.4919813871383667</v>
      </c>
      <c r="AR296" s="86">
        <v>-0.24427936971187592</v>
      </c>
      <c r="AS296" s="86">
        <v>-0.23291990160942078</v>
      </c>
      <c r="AT296" s="86">
        <v>-0.25029927492141724</v>
      </c>
      <c r="AU296" s="86">
        <v>-0.24169617891311646</v>
      </c>
      <c r="AV296" s="86">
        <v>-0.18670380115509033</v>
      </c>
      <c r="AW296" s="86">
        <v>-0.10863903909921646</v>
      </c>
      <c r="AX296" s="86">
        <v>-0.19973805546760559</v>
      </c>
      <c r="AY296" s="86">
        <v>-0.27128428220748901</v>
      </c>
      <c r="AZ296" s="86">
        <v>-0.3216349184513092</v>
      </c>
      <c r="BA296" s="86">
        <v>-0.36269587278366089</v>
      </c>
      <c r="BB296" s="86">
        <v>-0.47021090984344482</v>
      </c>
      <c r="BC296" s="86">
        <v>-0.56322473287582397</v>
      </c>
      <c r="BD296" s="86">
        <v>-0.63033401966094971</v>
      </c>
      <c r="BE296" s="86">
        <v>-0.50126427412033081</v>
      </c>
      <c r="BF296" s="86">
        <v>-0.47402659058570862</v>
      </c>
      <c r="BG296" s="86">
        <v>-0.45009681582450867</v>
      </c>
      <c r="BH296" s="86">
        <v>-0.42703121900558472</v>
      </c>
      <c r="BI296" s="86">
        <v>-0.39025670289993286</v>
      </c>
      <c r="BJ296" s="86">
        <v>-0.46836715936660767</v>
      </c>
      <c r="BK296" s="86">
        <v>-0.46688222885131836</v>
      </c>
      <c r="BL296" s="86">
        <v>-0.4051433801651001</v>
      </c>
      <c r="BM296" s="86">
        <v>-0.48733019828796387</v>
      </c>
      <c r="BN296" s="86">
        <v>-0.48846814036369324</v>
      </c>
      <c r="BO296" s="86">
        <v>-0.33098918199539185</v>
      </c>
      <c r="BP296" s="86">
        <v>-0.1365751326084137</v>
      </c>
      <c r="BQ296" s="86">
        <v>-0.13447584211826324</v>
      </c>
      <c r="BR296" s="86">
        <v>-0.14809189736843109</v>
      </c>
      <c r="BS296" s="86">
        <v>-0.14050965011119843</v>
      </c>
      <c r="BT296" s="86">
        <v>-8.645746111869812E-2</v>
      </c>
      <c r="BU296" s="86">
        <v>-1.1791457422077656E-2</v>
      </c>
      <c r="BV296" s="86">
        <v>-7.9709038138389587E-2</v>
      </c>
      <c r="BW296" s="86">
        <v>-0.13486230373382568</v>
      </c>
      <c r="BX296" s="86">
        <v>-0.18482820689678192</v>
      </c>
      <c r="BY296" s="86">
        <v>-0.21391324698925018</v>
      </c>
      <c r="BZ296" s="86">
        <v>-0.32241758704185486</v>
      </c>
      <c r="CA296" s="86">
        <v>-0.42351359128952026</v>
      </c>
      <c r="CB296" s="86">
        <v>-0.49075937271118164</v>
      </c>
      <c r="CC296" s="86">
        <v>-0.40400692820549011</v>
      </c>
      <c r="CD296" s="86">
        <v>-0.37624093890190125</v>
      </c>
      <c r="CE296" s="86">
        <v>-0.35157769918441772</v>
      </c>
      <c r="CF296" s="86">
        <v>-0.3280770480632782</v>
      </c>
      <c r="CG296" s="86">
        <v>-0.28903156518936157</v>
      </c>
      <c r="CH296" s="86">
        <v>-0.36119392514228821</v>
      </c>
      <c r="CI296" s="86">
        <v>-0.35765630006790161</v>
      </c>
      <c r="CJ296" s="86">
        <v>-0.29629671573638916</v>
      </c>
      <c r="CK296" s="86">
        <v>-0.37054398655891418</v>
      </c>
      <c r="CL296" s="86">
        <v>-0.36623498797416687</v>
      </c>
      <c r="CM296" s="86">
        <v>-0.21948648989200592</v>
      </c>
      <c r="CN296" s="86">
        <v>-6.1979524791240692E-2</v>
      </c>
      <c r="CO296" s="86">
        <v>-6.6293776035308838E-2</v>
      </c>
      <c r="CP296" s="86">
        <v>-7.7303357422351837E-2</v>
      </c>
      <c r="CQ296" s="86">
        <v>-7.0428192615509033E-2</v>
      </c>
      <c r="CR296" s="86">
        <v>-1.7027156427502632E-2</v>
      </c>
      <c r="CS296" s="86">
        <v>5.5284883826971054E-2</v>
      </c>
      <c r="CT296" s="86">
        <v>3.4226893913000822E-3</v>
      </c>
      <c r="CU296" s="86">
        <v>-4.0376879274845123E-2</v>
      </c>
      <c r="CV296" s="86">
        <v>-9.007629007101059E-2</v>
      </c>
      <c r="CW296" s="86">
        <v>-0.11086683720350266</v>
      </c>
      <c r="CX296" s="86">
        <v>-0.22005641460418701</v>
      </c>
      <c r="CY296" s="86">
        <v>-0.32675004005432129</v>
      </c>
      <c r="CZ296" s="86">
        <v>-0.39409038424491882</v>
      </c>
      <c r="DA296" s="86">
        <v>-0.30674955248832703</v>
      </c>
      <c r="DB296" s="86">
        <v>-0.27845528721809387</v>
      </c>
      <c r="DC296" s="86">
        <v>-0.25305855274200439</v>
      </c>
      <c r="DD296" s="86">
        <v>-0.22912292182445526</v>
      </c>
      <c r="DE296" s="86">
        <v>-0.18780648708343506</v>
      </c>
      <c r="DF296" s="86">
        <v>-0.25402072072029114</v>
      </c>
      <c r="DG296" s="86">
        <v>-0.24843041598796844</v>
      </c>
      <c r="DH296" s="86">
        <v>-0.18745003640651703</v>
      </c>
      <c r="DI296" s="86">
        <v>-0.25375774502754211</v>
      </c>
      <c r="DJ296" s="86">
        <v>-0.24400179088115692</v>
      </c>
      <c r="DK296" s="86">
        <v>-0.10798379778862</v>
      </c>
      <c r="DL296" s="86">
        <v>1.2616089545190334E-2</v>
      </c>
      <c r="DM296" s="86">
        <v>1.8882922595366836E-3</v>
      </c>
      <c r="DN296" s="86">
        <v>-6.5148244611918926E-3</v>
      </c>
      <c r="DO296" s="86">
        <v>-3.4671646426431835E-4</v>
      </c>
      <c r="DP296" s="86">
        <v>5.2403148263692856E-2</v>
      </c>
      <c r="DQ296" s="86">
        <v>0.12236122041940689</v>
      </c>
      <c r="DR296" s="86">
        <v>8.6554422974586487E-2</v>
      </c>
      <c r="DS296" s="86">
        <v>5.4108552634716034E-2</v>
      </c>
      <c r="DT296" s="86">
        <v>4.6756379306316376E-3</v>
      </c>
      <c r="DU296" s="86">
        <v>-7.8204413875937462E-3</v>
      </c>
      <c r="DV296" s="86">
        <v>-0.11769521981477737</v>
      </c>
      <c r="DW296" s="86">
        <v>-0.2299865335226059</v>
      </c>
      <c r="DX296" s="86">
        <v>-0.29742142558097839</v>
      </c>
      <c r="DY296" s="86">
        <v>-0.16632531583309174</v>
      </c>
      <c r="DZ296" s="86">
        <v>-0.13726833462715149</v>
      </c>
      <c r="EA296" s="86">
        <v>-0.11081256717443466</v>
      </c>
      <c r="EB296" s="86">
        <v>-8.6248844861984253E-2</v>
      </c>
      <c r="EC296" s="86">
        <v>-4.1653528809547424E-2</v>
      </c>
      <c r="ED296" s="86">
        <v>-9.9279671907424927E-2</v>
      </c>
      <c r="EE296" s="86">
        <v>-9.0725548565387726E-2</v>
      </c>
      <c r="EF296" s="86">
        <v>-3.0292702838778496E-2</v>
      </c>
      <c r="EG296" s="86">
        <v>-8.5137031972408295E-2</v>
      </c>
      <c r="EH296" s="86">
        <v>-6.751646101474762E-2</v>
      </c>
      <c r="EI296" s="86">
        <v>5.3008407354354858E-2</v>
      </c>
      <c r="EJ296" s="86">
        <v>0.12032030522823334</v>
      </c>
      <c r="EK296" s="86">
        <v>0.10033236443996429</v>
      </c>
      <c r="EL296" s="86">
        <v>9.5692582428455353E-2</v>
      </c>
      <c r="EM296" s="86">
        <v>0.10083979368209839</v>
      </c>
      <c r="EN296" s="86">
        <v>0.15264949202537537</v>
      </c>
      <c r="EO296" s="86">
        <v>0.21920880675315857</v>
      </c>
      <c r="EP296" s="86">
        <v>0.20658344030380249</v>
      </c>
      <c r="EQ296" s="86">
        <v>0.19053050875663757</v>
      </c>
      <c r="ER296" s="86">
        <v>0.14148238301277161</v>
      </c>
      <c r="ES296" s="86">
        <v>0.14096218347549438</v>
      </c>
      <c r="ET296" s="86">
        <v>3.0098084360361099E-2</v>
      </c>
      <c r="EU296" s="86">
        <v>-9.0275384485721588E-2</v>
      </c>
      <c r="EV296" s="86">
        <v>-0.15784674882888794</v>
      </c>
      <c r="EW296" s="86">
        <v>50.227146148681641</v>
      </c>
      <c r="EX296" s="86">
        <v>49.510963439941406</v>
      </c>
      <c r="EY296" s="86">
        <v>48.80279541015625</v>
      </c>
      <c r="EZ296" s="86">
        <v>48.194660186767578</v>
      </c>
      <c r="FA296" s="86">
        <v>47.809127807617188</v>
      </c>
      <c r="FB296" s="86">
        <v>47.28582763671875</v>
      </c>
      <c r="FC296" s="86">
        <v>46.851688385009766</v>
      </c>
      <c r="FD296" s="86">
        <v>47.329269409179688</v>
      </c>
      <c r="FE296" s="86">
        <v>50.042167663574219</v>
      </c>
      <c r="FF296" s="86">
        <v>52.934432983398438</v>
      </c>
      <c r="FG296" s="86">
        <v>55.730030059814453</v>
      </c>
      <c r="FH296" s="86">
        <v>58.100833892822266</v>
      </c>
      <c r="FI296" s="86">
        <v>59.434612274169922</v>
      </c>
      <c r="FJ296" s="86">
        <v>60.375205993652344</v>
      </c>
      <c r="FK296" s="86">
        <v>60.839260101318359</v>
      </c>
      <c r="FL296" s="86">
        <v>61.046981811523438</v>
      </c>
      <c r="FM296" s="86">
        <v>60.810642242431641</v>
      </c>
      <c r="FN296" s="86">
        <v>59.85137939453125</v>
      </c>
      <c r="FO296" s="86">
        <v>58.149932861328125</v>
      </c>
      <c r="FP296" s="86">
        <v>56.030307769775391</v>
      </c>
      <c r="FQ296" s="86">
        <v>54.435737609863281</v>
      </c>
      <c r="FR296" s="86">
        <v>53.207019805908203</v>
      </c>
      <c r="FS296" s="86">
        <v>52.137508392333984</v>
      </c>
      <c r="FT296" s="86">
        <v>51.088634490966797</v>
      </c>
      <c r="FU296" s="86">
        <v>0.16077841818332672</v>
      </c>
      <c r="FV296" s="86">
        <v>0.15719813108444214</v>
      </c>
      <c r="FW296" s="86">
        <v>0.16495625674724579</v>
      </c>
      <c r="FX296" s="86">
        <v>189</v>
      </c>
      <c r="FY296" s="86">
        <v>1</v>
      </c>
    </row>
    <row r="297" spans="1:181" x14ac:dyDescent="0.25">
      <c r="A297" t="s">
        <v>186</v>
      </c>
      <c r="B297" t="s">
        <v>236</v>
      </c>
      <c r="C297" t="s">
        <v>194</v>
      </c>
      <c r="D297" t="s">
        <v>202</v>
      </c>
      <c r="E297" t="s">
        <v>204</v>
      </c>
      <c r="F297" t="s">
        <v>184</v>
      </c>
      <c r="G297" t="s">
        <v>1</v>
      </c>
      <c r="H297" s="86">
        <v>2399</v>
      </c>
      <c r="I297" s="86">
        <v>1.7753223180770874</v>
      </c>
      <c r="J297" s="86">
        <v>1.6861977577209473</v>
      </c>
      <c r="K297" s="86">
        <v>1.6632195711135864</v>
      </c>
      <c r="L297" s="86">
        <v>1.6404907703399658</v>
      </c>
      <c r="M297" s="86">
        <v>1.6755475997924805</v>
      </c>
      <c r="N297" s="86">
        <v>1.8141524791717529</v>
      </c>
      <c r="O297" s="86">
        <v>2.1429693698883057</v>
      </c>
      <c r="P297" s="86">
        <v>2.5120902061462402</v>
      </c>
      <c r="Q297" s="86">
        <v>2.4356613159179688</v>
      </c>
      <c r="R297" s="86">
        <v>2.3395214080810547</v>
      </c>
      <c r="S297" s="86">
        <v>2.3491687774658203</v>
      </c>
      <c r="T297" s="86">
        <v>2.2421162128448486</v>
      </c>
      <c r="U297" s="86">
        <v>2.1379306316375732</v>
      </c>
      <c r="V297" s="86">
        <v>2.1254427433013916</v>
      </c>
      <c r="W297" s="86">
        <v>2.0606992244720459</v>
      </c>
      <c r="X297" s="86">
        <v>2.011408805847168</v>
      </c>
      <c r="Y297" s="86">
        <v>2.1561830043792725</v>
      </c>
      <c r="Z297" s="86">
        <v>2.3227238655090332</v>
      </c>
      <c r="AA297" s="86">
        <v>2.358461856842041</v>
      </c>
      <c r="AB297" s="86">
        <v>2.4467010498046875</v>
      </c>
      <c r="AC297" s="86">
        <v>2.4707005023956299</v>
      </c>
      <c r="AD297" s="86">
        <v>2.4651284217834473</v>
      </c>
      <c r="AE297" s="86">
        <v>2.2346646785736084</v>
      </c>
      <c r="AF297" s="86">
        <v>2.0494797229766846</v>
      </c>
      <c r="AG297" s="86">
        <v>-0.40589901804924011</v>
      </c>
      <c r="AH297" s="86">
        <v>-0.38373550772666931</v>
      </c>
      <c r="AI297" s="86">
        <v>-0.35247105360031128</v>
      </c>
      <c r="AJ297" s="86">
        <v>-0.305655837059021</v>
      </c>
      <c r="AK297" s="86">
        <v>-0.32463723421096802</v>
      </c>
      <c r="AL297" s="86">
        <v>-0.34342658519744873</v>
      </c>
      <c r="AM297" s="86">
        <v>-0.37167912721633911</v>
      </c>
      <c r="AN297" s="86">
        <v>-0.23871129751205444</v>
      </c>
      <c r="AO297" s="86">
        <v>-0.34275969862937927</v>
      </c>
      <c r="AP297" s="86">
        <v>-0.31893396377563477</v>
      </c>
      <c r="AQ297" s="86">
        <v>-0.280070960521698</v>
      </c>
      <c r="AR297" s="86">
        <v>-0.31239819526672363</v>
      </c>
      <c r="AS297" s="86">
        <v>-0.36422613263130188</v>
      </c>
      <c r="AT297" s="86">
        <v>-0.28019028902053833</v>
      </c>
      <c r="AU297" s="86">
        <v>-0.28441712260246277</v>
      </c>
      <c r="AV297" s="86">
        <v>-0.2989940345287323</v>
      </c>
      <c r="AW297" s="86">
        <v>-0.10225535929203033</v>
      </c>
      <c r="AX297" s="86">
        <v>1.4913265593349934E-2</v>
      </c>
      <c r="AY297" s="86">
        <v>7.8859806060791016E-2</v>
      </c>
      <c r="AZ297" s="86">
        <v>0.10817256569862366</v>
      </c>
      <c r="BA297" s="86">
        <v>8.9966945350170135E-2</v>
      </c>
      <c r="BB297" s="86">
        <v>1.5411489643156528E-2</v>
      </c>
      <c r="BC297" s="86">
        <v>-0.11045532673597336</v>
      </c>
      <c r="BD297" s="86">
        <v>-0.21323858201503754</v>
      </c>
      <c r="BE297" s="86">
        <v>-0.27665203809738159</v>
      </c>
      <c r="BF297" s="86">
        <v>-0.25795084238052368</v>
      </c>
      <c r="BG297" s="86">
        <v>-0.23035235702991486</v>
      </c>
      <c r="BH297" s="86">
        <v>-0.18817827105522156</v>
      </c>
      <c r="BI297" s="86">
        <v>-0.20604546368122101</v>
      </c>
      <c r="BJ297" s="86">
        <v>-0.22235050797462463</v>
      </c>
      <c r="BK297" s="86">
        <v>-0.23869563639163971</v>
      </c>
      <c r="BL297" s="86">
        <v>-0.10066516697406769</v>
      </c>
      <c r="BM297" s="86">
        <v>-0.23910994827747345</v>
      </c>
      <c r="BN297" s="86">
        <v>-0.22375273704528809</v>
      </c>
      <c r="BO297" s="86">
        <v>-0.18530736863613129</v>
      </c>
      <c r="BP297" s="86">
        <v>-0.21995900571346283</v>
      </c>
      <c r="BQ297" s="86">
        <v>-0.27373084425926208</v>
      </c>
      <c r="BR297" s="86">
        <v>-0.1890580952167511</v>
      </c>
      <c r="BS297" s="86">
        <v>-0.19656173884868622</v>
      </c>
      <c r="BT297" s="86">
        <v>-0.21009907126426697</v>
      </c>
      <c r="BU297" s="86">
        <v>-8.7246457114815712E-3</v>
      </c>
      <c r="BV297" s="86">
        <v>0.12123162299394608</v>
      </c>
      <c r="BW297" s="86">
        <v>0.18925295770168304</v>
      </c>
      <c r="BX297" s="86">
        <v>0.23940815031528473</v>
      </c>
      <c r="BY297" s="86">
        <v>0.22128219902515411</v>
      </c>
      <c r="BZ297" s="86">
        <v>0.14306376874446869</v>
      </c>
      <c r="CA297" s="86">
        <v>2.3872924968600273E-2</v>
      </c>
      <c r="CB297" s="86">
        <v>-9.3830272555351257E-2</v>
      </c>
      <c r="CC297" s="86">
        <v>-0.18713599443435669</v>
      </c>
      <c r="CD297" s="86">
        <v>-0.17083275318145752</v>
      </c>
      <c r="CE297" s="86">
        <v>-0.14577330648899078</v>
      </c>
      <c r="CF297" s="86">
        <v>-0.10681364685297012</v>
      </c>
      <c r="CG297" s="86">
        <v>-0.12390918284654617</v>
      </c>
      <c r="CH297" s="86">
        <v>-0.138493612408638</v>
      </c>
      <c r="CI297" s="86">
        <v>-0.14659164845943451</v>
      </c>
      <c r="CJ297" s="86">
        <v>-5.0548510625958443E-3</v>
      </c>
      <c r="CK297" s="86">
        <v>-0.16732242703437805</v>
      </c>
      <c r="CL297" s="86">
        <v>-0.15783050656318665</v>
      </c>
      <c r="CM297" s="86">
        <v>-0.11967437714338303</v>
      </c>
      <c r="CN297" s="86">
        <v>-0.15593589842319489</v>
      </c>
      <c r="CO297" s="86">
        <v>-0.21105407178401947</v>
      </c>
      <c r="CP297" s="86">
        <v>-0.12594020366668701</v>
      </c>
      <c r="CQ297" s="86">
        <v>-0.1357133686542511</v>
      </c>
      <c r="CR297" s="86">
        <v>-0.14853069186210632</v>
      </c>
      <c r="CS297" s="86">
        <v>5.6054446846246719E-2</v>
      </c>
      <c r="CT297" s="86">
        <v>0.19486738741397858</v>
      </c>
      <c r="CU297" s="86">
        <v>0.26571092009544373</v>
      </c>
      <c r="CV297" s="86">
        <v>0.33030152320861816</v>
      </c>
      <c r="CW297" s="86">
        <v>0.31223076581954956</v>
      </c>
      <c r="CX297" s="86">
        <v>0.2314753532409668</v>
      </c>
      <c r="CY297" s="86">
        <v>0.11690825968980789</v>
      </c>
      <c r="CZ297" s="86">
        <v>-1.1128433048725128E-2</v>
      </c>
      <c r="DA297" s="86">
        <v>-9.761994332075119E-2</v>
      </c>
      <c r="DB297" s="86">
        <v>-8.371465653181076E-2</v>
      </c>
      <c r="DC297" s="86">
        <v>-6.1194274574518204E-2</v>
      </c>
      <c r="DD297" s="86">
        <v>-2.5449033826589584E-2</v>
      </c>
      <c r="DE297" s="86">
        <v>-4.1772887110710144E-2</v>
      </c>
      <c r="DF297" s="86">
        <v>-5.4636713117361069E-2</v>
      </c>
      <c r="DG297" s="86">
        <v>-5.4487671703100204E-2</v>
      </c>
      <c r="DH297" s="86">
        <v>9.0555459260940552E-2</v>
      </c>
      <c r="DI297" s="86">
        <v>-9.5534928143024445E-2</v>
      </c>
      <c r="DJ297" s="86">
        <v>-9.1908268630504608E-2</v>
      </c>
      <c r="DK297" s="86">
        <v>-5.4041385650634766E-2</v>
      </c>
      <c r="DL297" s="86">
        <v>-9.1912798583507538E-2</v>
      </c>
      <c r="DM297" s="86">
        <v>-0.14837728440761566</v>
      </c>
      <c r="DN297" s="86">
        <v>-6.2822319567203522E-2</v>
      </c>
      <c r="DO297" s="86">
        <v>-7.486502081155777E-2</v>
      </c>
      <c r="DP297" s="86">
        <v>-8.6962305009365082E-2</v>
      </c>
      <c r="DQ297" s="86">
        <v>0.12083353847265244</v>
      </c>
      <c r="DR297" s="86">
        <v>0.26850315928459167</v>
      </c>
      <c r="DS297" s="86">
        <v>0.34216886758804321</v>
      </c>
      <c r="DT297" s="86">
        <v>0.42119488120079041</v>
      </c>
      <c r="DU297" s="86">
        <v>0.40317928791046143</v>
      </c>
      <c r="DV297" s="86">
        <v>0.31988692283630371</v>
      </c>
      <c r="DW297" s="86">
        <v>0.20994360744953156</v>
      </c>
      <c r="DX297" s="86">
        <v>7.1573399007320404E-2</v>
      </c>
      <c r="DY297" s="86">
        <v>3.1627006828784943E-2</v>
      </c>
      <c r="DZ297" s="86">
        <v>4.2070023715496063E-2</v>
      </c>
      <c r="EA297" s="86">
        <v>6.0924418270587921E-2</v>
      </c>
      <c r="EB297" s="86">
        <v>9.202854335308075E-2</v>
      </c>
      <c r="EC297" s="86">
        <v>7.6818861067295074E-2</v>
      </c>
      <c r="ED297" s="86">
        <v>6.6439338028430939E-2</v>
      </c>
      <c r="EE297" s="86">
        <v>7.849583774805069E-2</v>
      </c>
      <c r="EF297" s="86">
        <v>0.22860157489776611</v>
      </c>
      <c r="EG297" s="86">
        <v>8.1148399040102959E-3</v>
      </c>
      <c r="EH297" s="86">
        <v>3.2729643862694502E-3</v>
      </c>
      <c r="EI297" s="86">
        <v>4.072222113609314E-2</v>
      </c>
      <c r="EJ297" s="86">
        <v>5.2638404304161668E-4</v>
      </c>
      <c r="EK297" s="86">
        <v>-5.7881958782672882E-2</v>
      </c>
      <c r="EL297" s="86">
        <v>2.8309883549809456E-2</v>
      </c>
      <c r="EM297" s="86">
        <v>1.299035269767046E-2</v>
      </c>
      <c r="EN297" s="86">
        <v>1.9326648907735944E-3</v>
      </c>
      <c r="EO297" s="86">
        <v>0.21436426043510437</v>
      </c>
      <c r="EP297" s="86">
        <v>0.37482151389122009</v>
      </c>
      <c r="EQ297" s="86">
        <v>0.45256203413009644</v>
      </c>
      <c r="ER297" s="86">
        <v>0.55243045091629028</v>
      </c>
      <c r="ES297" s="86">
        <v>0.53449451923370361</v>
      </c>
      <c r="ET297" s="86">
        <v>0.44753921031951904</v>
      </c>
      <c r="EU297" s="86">
        <v>0.34427186846733093</v>
      </c>
      <c r="EV297" s="86">
        <v>0.19098171591758728</v>
      </c>
      <c r="EW297" s="86">
        <v>47.589714050292969</v>
      </c>
      <c r="EX297" s="86">
        <v>46.992458343505859</v>
      </c>
      <c r="EY297" s="86">
        <v>46.626777648925781</v>
      </c>
      <c r="EZ297" s="86">
        <v>46.075397491455078</v>
      </c>
      <c r="FA297" s="86">
        <v>45.619247436523438</v>
      </c>
      <c r="FB297" s="86">
        <v>45.304397583007813</v>
      </c>
      <c r="FC297" s="86">
        <v>44.912765502929688</v>
      </c>
      <c r="FD297" s="86">
        <v>45.478076934814453</v>
      </c>
      <c r="FE297" s="86">
        <v>48.773200988769531</v>
      </c>
      <c r="FF297" s="86">
        <v>52.224685668945313</v>
      </c>
      <c r="FG297" s="86">
        <v>54.765522003173828</v>
      </c>
      <c r="FH297" s="86">
        <v>56.677913665771484</v>
      </c>
      <c r="FI297" s="86">
        <v>58.020542144775391</v>
      </c>
      <c r="FJ297" s="86">
        <v>58.508365631103516</v>
      </c>
      <c r="FK297" s="86">
        <v>58.622669219970703</v>
      </c>
      <c r="FL297" s="86">
        <v>58.503097534179688</v>
      </c>
      <c r="FM297" s="86">
        <v>58.299289703369141</v>
      </c>
      <c r="FN297" s="86">
        <v>57.434482574462891</v>
      </c>
      <c r="FO297" s="86">
        <v>55.779735565185547</v>
      </c>
      <c r="FP297" s="86">
        <v>53.261493682861328</v>
      </c>
      <c r="FQ297" s="86">
        <v>51.478374481201172</v>
      </c>
      <c r="FR297" s="86">
        <v>50.291637420654297</v>
      </c>
      <c r="FS297" s="86">
        <v>49.173728942871094</v>
      </c>
      <c r="FT297" s="86">
        <v>48.396717071533203</v>
      </c>
      <c r="FU297" s="86">
        <v>0.11748908460140228</v>
      </c>
      <c r="FV297" s="86">
        <v>0.13637053966522217</v>
      </c>
      <c r="FW297" s="86">
        <v>0.12010043114423752</v>
      </c>
      <c r="FX297" s="86">
        <v>173.61904907226563</v>
      </c>
      <c r="FY297" s="86">
        <v>1</v>
      </c>
    </row>
    <row r="298" spans="1:181" x14ac:dyDescent="0.25">
      <c r="A298" t="s">
        <v>186</v>
      </c>
      <c r="B298" t="s">
        <v>236</v>
      </c>
      <c r="C298" t="s">
        <v>194</v>
      </c>
      <c r="D298" t="s">
        <v>202</v>
      </c>
      <c r="E298" t="s">
        <v>204</v>
      </c>
      <c r="F298" t="s">
        <v>185</v>
      </c>
      <c r="G298" t="s">
        <v>1</v>
      </c>
      <c r="H298" s="86">
        <v>968</v>
      </c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86"/>
      <c r="AT298" s="86"/>
      <c r="AU298" s="86"/>
      <c r="AV298" s="86"/>
      <c r="AW298" s="86"/>
      <c r="AX298" s="86"/>
      <c r="AY298" s="86"/>
      <c r="AZ298" s="86"/>
      <c r="BA298" s="86"/>
      <c r="BB298" s="86"/>
      <c r="BC298" s="86"/>
      <c r="BD298" s="86"/>
      <c r="BE298" s="86"/>
      <c r="BF298" s="86"/>
      <c r="BG298" s="86"/>
      <c r="BH298" s="86"/>
      <c r="BI298" s="86"/>
      <c r="BJ298" s="86"/>
      <c r="BK298" s="86"/>
      <c r="BL298" s="86"/>
      <c r="BM298" s="86"/>
      <c r="BN298" s="86"/>
      <c r="BO298" s="86"/>
      <c r="BP298" s="86"/>
      <c r="BQ298" s="86"/>
      <c r="BR298" s="86"/>
      <c r="BS298" s="86"/>
      <c r="BT298" s="86"/>
      <c r="BU298" s="86"/>
      <c r="BV298" s="86"/>
      <c r="BW298" s="86"/>
      <c r="BX298" s="86"/>
      <c r="BY298" s="86"/>
      <c r="BZ298" s="86"/>
      <c r="CA298" s="86"/>
      <c r="CB298" s="86"/>
      <c r="CC298" s="86"/>
      <c r="CD298" s="86"/>
      <c r="CE298" s="86"/>
      <c r="CF298" s="86"/>
      <c r="CG298" s="86"/>
      <c r="CH298" s="86"/>
      <c r="CI298" s="86"/>
      <c r="CJ298" s="86"/>
      <c r="CK298" s="86"/>
      <c r="CL298" s="86"/>
      <c r="CM298" s="86"/>
      <c r="CN298" s="86"/>
      <c r="CO298" s="86"/>
      <c r="CP298" s="86"/>
      <c r="CQ298" s="86"/>
      <c r="CR298" s="86"/>
      <c r="CS298" s="86"/>
      <c r="CT298" s="86"/>
      <c r="CU298" s="86"/>
      <c r="CV298" s="86"/>
      <c r="CW298" s="86"/>
      <c r="CX298" s="86"/>
      <c r="CY298" s="86"/>
      <c r="CZ298" s="86"/>
      <c r="DA298" s="86"/>
      <c r="DB298" s="86"/>
      <c r="DC298" s="86"/>
      <c r="DD298" s="86"/>
      <c r="DE298" s="86"/>
      <c r="DF298" s="86"/>
      <c r="DG298" s="86"/>
      <c r="DH298" s="86"/>
      <c r="DI298" s="86"/>
      <c r="DJ298" s="86"/>
      <c r="DK298" s="86"/>
      <c r="DL298" s="86"/>
      <c r="DM298" s="86"/>
      <c r="DN298" s="86"/>
      <c r="DO298" s="86"/>
      <c r="DP298" s="86"/>
      <c r="DQ298" s="86"/>
      <c r="DR298" s="86"/>
      <c r="DS298" s="86"/>
      <c r="DT298" s="86"/>
      <c r="DU298" s="86"/>
      <c r="DV298" s="86"/>
      <c r="DW298" s="86"/>
      <c r="DX298" s="86"/>
      <c r="DY298" s="86"/>
      <c r="DZ298" s="86"/>
      <c r="EA298" s="86"/>
      <c r="EB298" s="86"/>
      <c r="EC298" s="86"/>
      <c r="ED298" s="86"/>
      <c r="EE298" s="86"/>
      <c r="EF298" s="86"/>
      <c r="EG298" s="86"/>
      <c r="EH298" s="86"/>
      <c r="EI298" s="86"/>
      <c r="EJ298" s="86"/>
      <c r="EK298" s="86"/>
      <c r="EL298" s="86"/>
      <c r="EM298" s="86"/>
      <c r="EN298" s="86"/>
      <c r="EO298" s="86"/>
      <c r="EP298" s="86"/>
      <c r="EQ298" s="86"/>
      <c r="ER298" s="86"/>
      <c r="ES298" s="86"/>
      <c r="ET298" s="86"/>
      <c r="EU298" s="86"/>
      <c r="EV298" s="86"/>
      <c r="EW298" s="86"/>
      <c r="EX298" s="86"/>
      <c r="EY298" s="86"/>
      <c r="EZ298" s="86"/>
      <c r="FA298" s="86"/>
      <c r="FB298" s="86"/>
      <c r="FC298" s="86"/>
      <c r="FD298" s="86"/>
      <c r="FE298" s="86"/>
      <c r="FF298" s="86"/>
      <c r="FG298" s="86"/>
      <c r="FH298" s="86"/>
      <c r="FI298" s="86"/>
      <c r="FJ298" s="86"/>
      <c r="FK298" s="86"/>
      <c r="FL298" s="86"/>
      <c r="FM298" s="86"/>
      <c r="FN298" s="86"/>
      <c r="FO298" s="86"/>
      <c r="FP298" s="86"/>
      <c r="FQ298" s="86"/>
      <c r="FR298" s="86"/>
      <c r="FS298" s="86"/>
      <c r="FT298" s="86"/>
      <c r="FU298" s="86"/>
      <c r="FV298" s="86"/>
      <c r="FW298" s="86"/>
      <c r="FX298" s="86">
        <v>53</v>
      </c>
      <c r="FY298" s="86">
        <v>0</v>
      </c>
    </row>
    <row r="299" spans="1:181" x14ac:dyDescent="0.25">
      <c r="A299" t="s">
        <v>186</v>
      </c>
      <c r="B299" t="s">
        <v>236</v>
      </c>
      <c r="C299" t="s">
        <v>194</v>
      </c>
      <c r="D299" t="s">
        <v>202</v>
      </c>
      <c r="E299" t="s">
        <v>205</v>
      </c>
      <c r="F299" t="s">
        <v>1</v>
      </c>
      <c r="G299" t="s">
        <v>198</v>
      </c>
      <c r="H299" s="86">
        <v>25580</v>
      </c>
      <c r="I299" s="86">
        <v>1.314563512802124</v>
      </c>
      <c r="J299" s="86">
        <v>1.2217031717300415</v>
      </c>
      <c r="K299" s="86">
        <v>1.1729409694671631</v>
      </c>
      <c r="L299" s="86">
        <v>1.1604928970336914</v>
      </c>
      <c r="M299" s="86">
        <v>1.163943886756897</v>
      </c>
      <c r="N299" s="86">
        <v>1.2208572626113892</v>
      </c>
      <c r="O299" s="86">
        <v>1.3808014392852783</v>
      </c>
      <c r="P299" s="86">
        <v>1.5213980674743652</v>
      </c>
      <c r="Q299" s="86">
        <v>1.5329592227935791</v>
      </c>
      <c r="R299" s="86">
        <v>1.5325393676757813</v>
      </c>
      <c r="S299" s="86">
        <v>1.5207719802856445</v>
      </c>
      <c r="T299" s="86">
        <v>1.5063362121582031</v>
      </c>
      <c r="U299" s="86">
        <v>1.4686589241027832</v>
      </c>
      <c r="V299" s="86">
        <v>1.4318569898605347</v>
      </c>
      <c r="W299" s="86">
        <v>1.433550238609314</v>
      </c>
      <c r="X299" s="86">
        <v>1.4496746063232422</v>
      </c>
      <c r="Y299" s="86">
        <v>1.5052337646484375</v>
      </c>
      <c r="Z299" s="86">
        <v>1.5998361110687256</v>
      </c>
      <c r="AA299" s="86">
        <v>1.7436329126358032</v>
      </c>
      <c r="AB299" s="86">
        <v>1.8462620973587036</v>
      </c>
      <c r="AC299" s="86">
        <v>1.9409035444259644</v>
      </c>
      <c r="AD299" s="86">
        <v>1.8974660634994507</v>
      </c>
      <c r="AE299" s="86">
        <v>1.6867585182189941</v>
      </c>
      <c r="AF299" s="86">
        <v>1.4817169904708862</v>
      </c>
      <c r="AG299" s="86">
        <v>-0.15621113777160645</v>
      </c>
      <c r="AH299" s="86">
        <v>-0.15535663068294525</v>
      </c>
      <c r="AI299" s="86">
        <v>-0.15033429861068726</v>
      </c>
      <c r="AJ299" s="86">
        <v>-0.14284256100654602</v>
      </c>
      <c r="AK299" s="86">
        <v>-0.13596312701702118</v>
      </c>
      <c r="AL299" s="86">
        <v>-0.13859757781028748</v>
      </c>
      <c r="AM299" s="86">
        <v>-0.14880162477493286</v>
      </c>
      <c r="AN299" s="86">
        <v>-0.13417212665081024</v>
      </c>
      <c r="AO299" s="86">
        <v>-0.13000451028347015</v>
      </c>
      <c r="AP299" s="86">
        <v>-9.8790161311626434E-2</v>
      </c>
      <c r="AQ299" s="86">
        <v>-9.0934790670871735E-2</v>
      </c>
      <c r="AR299" s="86">
        <v>-8.4502726793289185E-2</v>
      </c>
      <c r="AS299" s="86">
        <v>-9.1606296598911285E-2</v>
      </c>
      <c r="AT299" s="86">
        <v>-9.8143242299556732E-2</v>
      </c>
      <c r="AU299" s="86">
        <v>-6.3348762691020966E-2</v>
      </c>
      <c r="AV299" s="86">
        <v>-1.6515271738171577E-2</v>
      </c>
      <c r="AW299" s="86">
        <v>4.4984292238950729E-2</v>
      </c>
      <c r="AX299" s="86">
        <v>4.8868756741285324E-2</v>
      </c>
      <c r="AY299" s="86">
        <v>7.3335804045200348E-2</v>
      </c>
      <c r="AZ299" s="86">
        <v>9.0338416397571564E-2</v>
      </c>
      <c r="BA299" s="86">
        <v>7.0698238909244537E-2</v>
      </c>
      <c r="BB299" s="86">
        <v>-9.3048429116606712E-3</v>
      </c>
      <c r="BC299" s="86">
        <v>-0.11216811090707779</v>
      </c>
      <c r="BD299" s="86">
        <v>-0.14029911160469055</v>
      </c>
      <c r="BE299" s="86">
        <v>-0.12288916110992432</v>
      </c>
      <c r="BF299" s="86">
        <v>-0.12270697206258774</v>
      </c>
      <c r="BG299" s="86">
        <v>-0.11807186901569366</v>
      </c>
      <c r="BH299" s="86">
        <v>-0.11051300913095474</v>
      </c>
      <c r="BI299" s="86">
        <v>-0.10407555103302002</v>
      </c>
      <c r="BJ299" s="86">
        <v>-0.10714664310216904</v>
      </c>
      <c r="BK299" s="86">
        <v>-0.11603958904743195</v>
      </c>
      <c r="BL299" s="86">
        <v>-0.10145817697048187</v>
      </c>
      <c r="BM299" s="86">
        <v>-9.7691290080547333E-2</v>
      </c>
      <c r="BN299" s="86">
        <v>-6.9438144564628601E-2</v>
      </c>
      <c r="BO299" s="86">
        <v>-6.2135599553585052E-2</v>
      </c>
      <c r="BP299" s="86">
        <v>-5.8141831308603287E-2</v>
      </c>
      <c r="BQ299" s="86">
        <v>-6.7609526216983795E-2</v>
      </c>
      <c r="BR299" s="86">
        <v>-7.4077531695365906E-2</v>
      </c>
      <c r="BS299" s="86">
        <v>-3.9693936705589294E-2</v>
      </c>
      <c r="BT299" s="86">
        <v>6.8983053788542747E-3</v>
      </c>
      <c r="BU299" s="86">
        <v>6.9572210311889648E-2</v>
      </c>
      <c r="BV299" s="86">
        <v>7.6862849295139313E-2</v>
      </c>
      <c r="BW299" s="86">
        <v>0.10449987649917603</v>
      </c>
      <c r="BX299" s="86">
        <v>0.12398172169923782</v>
      </c>
      <c r="BY299" s="86">
        <v>0.10498977452516556</v>
      </c>
      <c r="BZ299" s="86">
        <v>2.3853659629821777E-2</v>
      </c>
      <c r="CA299" s="86">
        <v>-7.8253261744976044E-2</v>
      </c>
      <c r="CB299" s="86">
        <v>-0.10634096711874008</v>
      </c>
      <c r="CC299" s="86">
        <v>-9.9810443818569183E-2</v>
      </c>
      <c r="CD299" s="86">
        <v>-0.10009391605854034</v>
      </c>
      <c r="CE299" s="86">
        <v>-9.5727019011974335E-2</v>
      </c>
      <c r="CF299" s="86">
        <v>-8.812163770198822E-2</v>
      </c>
      <c r="CG299" s="86">
        <v>-8.19903165102005E-2</v>
      </c>
      <c r="CH299" s="86">
        <v>-8.5363812744617462E-2</v>
      </c>
      <c r="CI299" s="86">
        <v>-9.3348704278469086E-2</v>
      </c>
      <c r="CJ299" s="86">
        <v>-7.8800603747367859E-2</v>
      </c>
      <c r="CK299" s="86">
        <v>-7.5311265885829926E-2</v>
      </c>
      <c r="CL299" s="86">
        <v>-4.9109034240245819E-2</v>
      </c>
      <c r="CM299" s="86">
        <v>-4.2189374566078186E-2</v>
      </c>
      <c r="CN299" s="86">
        <v>-3.9884362369775772E-2</v>
      </c>
      <c r="CO299" s="86">
        <v>-5.0989437848329544E-2</v>
      </c>
      <c r="CP299" s="86">
        <v>-5.7409685105085373E-2</v>
      </c>
      <c r="CQ299" s="86">
        <v>-2.3310666903853416E-2</v>
      </c>
      <c r="CR299" s="86">
        <v>2.3114478215575218E-2</v>
      </c>
      <c r="CS299" s="86">
        <v>8.6601734161376953E-2</v>
      </c>
      <c r="CT299" s="86">
        <v>9.62514728307724E-2</v>
      </c>
      <c r="CU299" s="86">
        <v>0.12608401477336884</v>
      </c>
      <c r="CV299" s="86">
        <v>0.14728297293186188</v>
      </c>
      <c r="CW299" s="86">
        <v>0.12873998284339905</v>
      </c>
      <c r="CX299" s="86">
        <v>4.6819135546684265E-2</v>
      </c>
      <c r="CY299" s="86">
        <v>-5.4763928055763245E-2</v>
      </c>
      <c r="CZ299" s="86">
        <v>-8.2821659743785858E-2</v>
      </c>
      <c r="DA299" s="86">
        <v>-7.6731733977794647E-2</v>
      </c>
      <c r="DB299" s="86">
        <v>-7.7480867505073547E-2</v>
      </c>
      <c r="DC299" s="86">
        <v>-7.3382161557674408E-2</v>
      </c>
      <c r="DD299" s="86">
        <v>-6.5730281174182892E-2</v>
      </c>
      <c r="DE299" s="86">
        <v>-5.9905074536800385E-2</v>
      </c>
      <c r="DF299" s="86">
        <v>-6.3580989837646484E-2</v>
      </c>
      <c r="DG299" s="86">
        <v>-7.0657812058925629E-2</v>
      </c>
      <c r="DH299" s="86">
        <v>-5.6143026798963547E-2</v>
      </c>
      <c r="DI299" s="86">
        <v>-5.2931230515241623E-2</v>
      </c>
      <c r="DJ299" s="86">
        <v>-2.8779923915863037E-2</v>
      </c>
      <c r="DK299" s="86">
        <v>-2.2243145853281021E-2</v>
      </c>
      <c r="DL299" s="86">
        <v>-2.1626891568303108E-2</v>
      </c>
      <c r="DM299" s="86">
        <v>-3.4369349479675293E-2</v>
      </c>
      <c r="DN299" s="86">
        <v>-4.074183851480484E-2</v>
      </c>
      <c r="DO299" s="86">
        <v>-6.9274026900529861E-3</v>
      </c>
      <c r="DP299" s="86">
        <v>3.9330653846263885E-2</v>
      </c>
      <c r="DQ299" s="86">
        <v>0.10363125056028366</v>
      </c>
      <c r="DR299" s="86">
        <v>0.11564009636640549</v>
      </c>
      <c r="DS299" s="86">
        <v>0.14766816794872284</v>
      </c>
      <c r="DT299" s="86">
        <v>0.17058423161506653</v>
      </c>
      <c r="DU299" s="86">
        <v>0.15249018371105194</v>
      </c>
      <c r="DV299" s="86">
        <v>6.9784611463546753E-2</v>
      </c>
      <c r="DW299" s="86">
        <v>-3.1274598091840744E-2</v>
      </c>
      <c r="DX299" s="86">
        <v>-5.9302344918251038E-2</v>
      </c>
      <c r="DY299" s="86">
        <v>-4.3409742414951324E-2</v>
      </c>
      <c r="DZ299" s="86">
        <v>-4.4831205159425735E-2</v>
      </c>
      <c r="EA299" s="86">
        <v>-4.1119735687971115E-2</v>
      </c>
      <c r="EB299" s="86">
        <v>-3.3400718122720718E-2</v>
      </c>
      <c r="EC299" s="86">
        <v>-2.8017498552799225E-2</v>
      </c>
      <c r="ED299" s="86">
        <v>-3.2130055129528046E-2</v>
      </c>
      <c r="EE299" s="86">
        <v>-3.7895772606134415E-2</v>
      </c>
      <c r="EF299" s="86">
        <v>-2.3429084569215775E-2</v>
      </c>
      <c r="EG299" s="86">
        <v>-2.0618019625544548E-2</v>
      </c>
      <c r="EH299" s="86">
        <v>5.7208037469536066E-4</v>
      </c>
      <c r="EI299" s="86">
        <v>6.5560396760702133E-3</v>
      </c>
      <c r="EJ299" s="86">
        <v>4.7339964658021927E-3</v>
      </c>
      <c r="EK299" s="86">
        <v>-1.0372578166425228E-2</v>
      </c>
      <c r="EL299" s="86">
        <v>-1.6676124185323715E-2</v>
      </c>
      <c r="EM299" s="86">
        <v>1.6727430745959282E-2</v>
      </c>
      <c r="EN299" s="86">
        <v>6.2744230031967163E-2</v>
      </c>
      <c r="EO299" s="86">
        <v>0.12821918725967407</v>
      </c>
      <c r="EP299" s="86">
        <v>0.14363418519496918</v>
      </c>
      <c r="EQ299" s="86">
        <v>0.17883224785327911</v>
      </c>
      <c r="ER299" s="86">
        <v>0.20422753691673279</v>
      </c>
      <c r="ES299" s="86">
        <v>0.18678171932697296</v>
      </c>
      <c r="ET299" s="86">
        <v>0.10294311493635178</v>
      </c>
      <c r="EU299" s="86">
        <v>2.6402606163173914E-3</v>
      </c>
      <c r="EV299" s="86">
        <v>-2.5344196707010269E-2</v>
      </c>
      <c r="EW299" s="86">
        <v>56.327777862548828</v>
      </c>
      <c r="EX299" s="86">
        <v>55.471981048583984</v>
      </c>
      <c r="EY299" s="86">
        <v>54.774562835693359</v>
      </c>
      <c r="EZ299" s="86">
        <v>54.171379089355469</v>
      </c>
      <c r="FA299" s="86">
        <v>53.576412200927734</v>
      </c>
      <c r="FB299" s="86">
        <v>53.049728393554688</v>
      </c>
      <c r="FC299" s="86">
        <v>52.868858337402344</v>
      </c>
      <c r="FD299" s="86">
        <v>54.965179443359375</v>
      </c>
      <c r="FE299" s="86">
        <v>58.128952026367188</v>
      </c>
      <c r="FF299" s="86">
        <v>61.104743957519531</v>
      </c>
      <c r="FG299" s="86">
        <v>63.860683441162109</v>
      </c>
      <c r="FH299" s="86">
        <v>66.273918151855469</v>
      </c>
      <c r="FI299" s="86">
        <v>68.173042297363281</v>
      </c>
      <c r="FJ299" s="86">
        <v>69.688819885253906</v>
      </c>
      <c r="FK299" s="86">
        <v>70.694450378417969</v>
      </c>
      <c r="FL299" s="86">
        <v>70.893409729003906</v>
      </c>
      <c r="FM299" s="86">
        <v>70.399238586425781</v>
      </c>
      <c r="FN299" s="86">
        <v>69.077751159667969</v>
      </c>
      <c r="FO299" s="86">
        <v>66.746269226074219</v>
      </c>
      <c r="FP299" s="86">
        <v>63.370223999023438</v>
      </c>
      <c r="FQ299" s="86">
        <v>60.995529174804688</v>
      </c>
      <c r="FR299" s="86">
        <v>59.543804168701172</v>
      </c>
      <c r="FS299" s="86">
        <v>58.374256134033203</v>
      </c>
      <c r="FT299" s="86">
        <v>57.237411499023438</v>
      </c>
      <c r="FU299" s="86">
        <v>3.3156882971525192E-2</v>
      </c>
      <c r="FV299" s="86">
        <v>3.6524266004562378E-2</v>
      </c>
      <c r="FW299" s="86">
        <v>3.3962719142436981E-2</v>
      </c>
      <c r="FX299" s="86">
        <v>2351.681884765625</v>
      </c>
      <c r="FY299" s="86">
        <v>1</v>
      </c>
    </row>
    <row r="300" spans="1:181" x14ac:dyDescent="0.25">
      <c r="A300" t="s">
        <v>186</v>
      </c>
      <c r="B300" t="s">
        <v>236</v>
      </c>
      <c r="C300" t="s">
        <v>194</v>
      </c>
      <c r="D300" t="s">
        <v>202</v>
      </c>
      <c r="E300" t="s">
        <v>205</v>
      </c>
      <c r="F300" t="s">
        <v>1</v>
      </c>
      <c r="G300" t="s">
        <v>200</v>
      </c>
      <c r="H300" s="86">
        <v>5540</v>
      </c>
      <c r="I300" s="86">
        <v>1.1554949283599854</v>
      </c>
      <c r="J300" s="86">
        <v>1.0432449579238892</v>
      </c>
      <c r="K300" s="86">
        <v>0.98788726329803467</v>
      </c>
      <c r="L300" s="86">
        <v>0.95079189538955688</v>
      </c>
      <c r="M300" s="86">
        <v>0.97116321325302124</v>
      </c>
      <c r="N300" s="86">
        <v>1.0161514282226563</v>
      </c>
      <c r="O300" s="86">
        <v>1.1179571151733398</v>
      </c>
      <c r="P300" s="86">
        <v>1.2455981969833374</v>
      </c>
      <c r="Q300" s="86">
        <v>1.1873751878738403</v>
      </c>
      <c r="R300" s="86">
        <v>1.1871558427810669</v>
      </c>
      <c r="S300" s="86">
        <v>1.2088212966918945</v>
      </c>
      <c r="T300" s="86">
        <v>1.2290663719177246</v>
      </c>
      <c r="U300" s="86">
        <v>1.24796462059021</v>
      </c>
      <c r="V300" s="86">
        <v>1.2507234811782837</v>
      </c>
      <c r="W300" s="86">
        <v>1.2650167942047119</v>
      </c>
      <c r="X300" s="86">
        <v>1.3215068578720093</v>
      </c>
      <c r="Y300" s="86">
        <v>1.3936247825622559</v>
      </c>
      <c r="Z300" s="86">
        <v>1.4679244756698608</v>
      </c>
      <c r="AA300" s="86">
        <v>1.5448106527328491</v>
      </c>
      <c r="AB300" s="86">
        <v>1.6020898818969727</v>
      </c>
      <c r="AC300" s="86">
        <v>1.7013136148452759</v>
      </c>
      <c r="AD300" s="86">
        <v>1.6474957466125488</v>
      </c>
      <c r="AE300" s="86">
        <v>1.4950933456420898</v>
      </c>
      <c r="AF300" s="86">
        <v>1.3185646533966064</v>
      </c>
      <c r="AG300" s="86">
        <v>-0.16698610782623291</v>
      </c>
      <c r="AH300" s="86">
        <v>-0.17641299962997437</v>
      </c>
      <c r="AI300" s="86">
        <v>-0.16959653794765472</v>
      </c>
      <c r="AJ300" s="86">
        <v>-0.1936124712228775</v>
      </c>
      <c r="AK300" s="86">
        <v>-0.18031775951385498</v>
      </c>
      <c r="AL300" s="86">
        <v>-0.18688370287418365</v>
      </c>
      <c r="AM300" s="86">
        <v>-0.21212518215179443</v>
      </c>
      <c r="AN300" s="86">
        <v>-0.19649422168731689</v>
      </c>
      <c r="AO300" s="86">
        <v>-0.17597182095050812</v>
      </c>
      <c r="AP300" s="86">
        <v>-0.10341354459524155</v>
      </c>
      <c r="AQ300" s="86">
        <v>-8.935922384262085E-2</v>
      </c>
      <c r="AR300" s="86">
        <v>-8.6405076086521149E-2</v>
      </c>
      <c r="AS300" s="86">
        <v>-7.3121599853038788E-2</v>
      </c>
      <c r="AT300" s="86">
        <v>-5.2428115159273148E-2</v>
      </c>
      <c r="AU300" s="86">
        <v>-5.7366710156202316E-2</v>
      </c>
      <c r="AV300" s="86">
        <v>4.453740082681179E-3</v>
      </c>
      <c r="AW300" s="86">
        <v>4.8979174345731735E-2</v>
      </c>
      <c r="AX300" s="86">
        <v>6.1209350824356079E-2</v>
      </c>
      <c r="AY300" s="86">
        <v>7.4900291860103607E-2</v>
      </c>
      <c r="AZ300" s="86">
        <v>9.1650180518627167E-2</v>
      </c>
      <c r="BA300" s="86">
        <v>9.3928515911102295E-2</v>
      </c>
      <c r="BB300" s="86">
        <v>-7.7551037073135376E-2</v>
      </c>
      <c r="BC300" s="86">
        <v>-0.14011305570602417</v>
      </c>
      <c r="BD300" s="86">
        <v>-0.14871455729007721</v>
      </c>
      <c r="BE300" s="86">
        <v>-0.13558162748813629</v>
      </c>
      <c r="BF300" s="86">
        <v>-0.14452625811100006</v>
      </c>
      <c r="BG300" s="86">
        <v>-0.13783670961856842</v>
      </c>
      <c r="BH300" s="86">
        <v>-0.15885315835475922</v>
      </c>
      <c r="BI300" s="86">
        <v>-0.14510884881019592</v>
      </c>
      <c r="BJ300" s="86">
        <v>-0.15182259678840637</v>
      </c>
      <c r="BK300" s="86">
        <v>-0.17543059587478638</v>
      </c>
      <c r="BL300" s="86">
        <v>-0.16053704917430878</v>
      </c>
      <c r="BM300" s="86">
        <v>-0.14315217733383179</v>
      </c>
      <c r="BN300" s="86">
        <v>-7.4956834316253662E-2</v>
      </c>
      <c r="BO300" s="86">
        <v>-6.097995862364769E-2</v>
      </c>
      <c r="BP300" s="86">
        <v>-5.7554487138986588E-2</v>
      </c>
      <c r="BQ300" s="86">
        <v>-4.3994199484586716E-2</v>
      </c>
      <c r="BR300" s="86">
        <v>-2.3025346919894218E-2</v>
      </c>
      <c r="BS300" s="86">
        <v>-2.8549270704388618E-2</v>
      </c>
      <c r="BT300" s="86">
        <v>2.8719862923026085E-2</v>
      </c>
      <c r="BU300" s="86">
        <v>7.2507105767726898E-2</v>
      </c>
      <c r="BV300" s="86">
        <v>8.4936968982219696E-2</v>
      </c>
      <c r="BW300" s="86">
        <v>9.892137348651886E-2</v>
      </c>
      <c r="BX300" s="86">
        <v>0.11690972000360489</v>
      </c>
      <c r="BY300" s="86">
        <v>0.12250477075576782</v>
      </c>
      <c r="BZ300" s="86">
        <v>-4.6150472015142441E-2</v>
      </c>
      <c r="CA300" s="86">
        <v>-0.10907279700040817</v>
      </c>
      <c r="CB300" s="86">
        <v>-0.11765060573816299</v>
      </c>
      <c r="CC300" s="86">
        <v>-0.11383097618818283</v>
      </c>
      <c r="CD300" s="86">
        <v>-0.12244157493114471</v>
      </c>
      <c r="CE300" s="86">
        <v>-0.11583994328975677</v>
      </c>
      <c r="CF300" s="86">
        <v>-0.1347789466381073</v>
      </c>
      <c r="CG300" s="86">
        <v>-0.12072324752807617</v>
      </c>
      <c r="CH300" s="86">
        <v>-0.12753938138484955</v>
      </c>
      <c r="CI300" s="86">
        <v>-0.15001603960990906</v>
      </c>
      <c r="CJ300" s="86">
        <v>-0.13563321530818939</v>
      </c>
      <c r="CK300" s="86">
        <v>-0.12042140960693359</v>
      </c>
      <c r="CL300" s="86">
        <v>-5.5247817188501358E-2</v>
      </c>
      <c r="CM300" s="86">
        <v>-4.1324567049741745E-2</v>
      </c>
      <c r="CN300" s="86">
        <v>-3.7572659552097321E-2</v>
      </c>
      <c r="CO300" s="86">
        <v>-2.3820647969841957E-2</v>
      </c>
      <c r="CP300" s="86">
        <v>-2.6610817294567823E-3</v>
      </c>
      <c r="CQ300" s="86">
        <v>-8.5904011502861977E-3</v>
      </c>
      <c r="CR300" s="86">
        <v>4.5526508241891861E-2</v>
      </c>
      <c r="CS300" s="86">
        <v>8.8802486658096313E-2</v>
      </c>
      <c r="CT300" s="86">
        <v>0.10137064009904861</v>
      </c>
      <c r="CU300" s="86">
        <v>0.11555830389261246</v>
      </c>
      <c r="CV300" s="86">
        <v>0.13440440595149994</v>
      </c>
      <c r="CW300" s="86">
        <v>0.14229658246040344</v>
      </c>
      <c r="CX300" s="86">
        <v>-2.4402538314461708E-2</v>
      </c>
      <c r="CY300" s="86">
        <v>-8.7574414908885956E-2</v>
      </c>
      <c r="CZ300" s="86">
        <v>-9.6135817468166351E-2</v>
      </c>
      <c r="DA300" s="86">
        <v>-9.2080317437648773E-2</v>
      </c>
      <c r="DB300" s="86">
        <v>-0.10035691410303116</v>
      </c>
      <c r="DC300" s="86">
        <v>-9.3843191862106323E-2</v>
      </c>
      <c r="DD300" s="86">
        <v>-0.11070474237203598</v>
      </c>
      <c r="DE300" s="86">
        <v>-9.6337653696537018E-2</v>
      </c>
      <c r="DF300" s="86">
        <v>-0.10325617343187332</v>
      </c>
      <c r="DG300" s="86">
        <v>-0.12460149824619293</v>
      </c>
      <c r="DH300" s="86">
        <v>-0.1107293888926506</v>
      </c>
      <c r="DI300" s="86">
        <v>-9.76906418800354E-2</v>
      </c>
      <c r="DJ300" s="86">
        <v>-3.5538788884878159E-2</v>
      </c>
      <c r="DK300" s="86">
        <v>-2.1669181063771248E-2</v>
      </c>
      <c r="DL300" s="86">
        <v>-1.7590833827853203E-2</v>
      </c>
      <c r="DM300" s="86">
        <v>-3.6470992490649223E-3</v>
      </c>
      <c r="DN300" s="86">
        <v>1.7703184857964516E-2</v>
      </c>
      <c r="DO300" s="86">
        <v>1.1368470266461372E-2</v>
      </c>
      <c r="DP300" s="86">
        <v>6.2333151698112488E-2</v>
      </c>
      <c r="DQ300" s="86">
        <v>0.10509786009788513</v>
      </c>
      <c r="DR300" s="86">
        <v>0.11780431866645813</v>
      </c>
      <c r="DS300" s="86">
        <v>0.13219523429870605</v>
      </c>
      <c r="DT300" s="86">
        <v>0.1518990695476532</v>
      </c>
      <c r="DU300" s="86">
        <v>0.16208840906620026</v>
      </c>
      <c r="DV300" s="86">
        <v>-2.6546022854745388E-3</v>
      </c>
      <c r="DW300" s="86">
        <v>-6.6076025366783142E-2</v>
      </c>
      <c r="DX300" s="86">
        <v>-7.4621021747589111E-2</v>
      </c>
      <c r="DY300" s="86">
        <v>-6.0675822198390961E-2</v>
      </c>
      <c r="DZ300" s="86">
        <v>-6.8470165133476257E-2</v>
      </c>
      <c r="EA300" s="86">
        <v>-6.2083359807729721E-2</v>
      </c>
      <c r="EB300" s="86">
        <v>-7.59454146027565E-2</v>
      </c>
      <c r="EC300" s="86">
        <v>-6.1128739267587662E-2</v>
      </c>
      <c r="ED300" s="86">
        <v>-6.8195067346096039E-2</v>
      </c>
      <c r="EE300" s="86">
        <v>-8.7906911969184875E-2</v>
      </c>
      <c r="EF300" s="86">
        <v>-7.477220892906189E-2</v>
      </c>
      <c r="EG300" s="86">
        <v>-6.4871020615100861E-2</v>
      </c>
      <c r="EH300" s="86">
        <v>-7.0820869877934456E-3</v>
      </c>
      <c r="EI300" s="86">
        <v>6.7100776359438896E-3</v>
      </c>
      <c r="EJ300" s="86">
        <v>1.1259750463068485E-2</v>
      </c>
      <c r="EK300" s="86">
        <v>2.5480302050709724E-2</v>
      </c>
      <c r="EL300" s="86">
        <v>4.7105949372053146E-2</v>
      </c>
      <c r="EM300" s="86">
        <v>4.018590971827507E-2</v>
      </c>
      <c r="EN300" s="86">
        <v>8.6599268019199371E-2</v>
      </c>
      <c r="EO300" s="86">
        <v>0.12862581014633179</v>
      </c>
      <c r="EP300" s="86">
        <v>0.14153192937374115</v>
      </c>
      <c r="EQ300" s="86">
        <v>0.15621630847454071</v>
      </c>
      <c r="ER300" s="86">
        <v>0.17715860903263092</v>
      </c>
      <c r="ES300" s="86">
        <v>0.19066464900970459</v>
      </c>
      <c r="ET300" s="86">
        <v>2.8745962306857109E-2</v>
      </c>
      <c r="EU300" s="86">
        <v>-3.5035770386457443E-2</v>
      </c>
      <c r="EV300" s="86">
        <v>-4.3557077646255493E-2</v>
      </c>
      <c r="EW300" s="86">
        <v>57.914188385009766</v>
      </c>
      <c r="EX300" s="86">
        <v>56.9727783203125</v>
      </c>
      <c r="EY300" s="86">
        <v>56.144794464111328</v>
      </c>
      <c r="EZ300" s="86">
        <v>55.475444793701172</v>
      </c>
      <c r="FA300" s="86">
        <v>54.749813079833984</v>
      </c>
      <c r="FB300" s="86">
        <v>53.961811065673828</v>
      </c>
      <c r="FC300" s="86">
        <v>53.598098754882813</v>
      </c>
      <c r="FD300" s="86">
        <v>55.681064605712891</v>
      </c>
      <c r="FE300" s="86">
        <v>58.886695861816406</v>
      </c>
      <c r="FF300" s="86">
        <v>62.013393402099609</v>
      </c>
      <c r="FG300" s="86">
        <v>64.915695190429688</v>
      </c>
      <c r="FH300" s="86">
        <v>67.410690307617188</v>
      </c>
      <c r="FI300" s="86">
        <v>69.464187622070313</v>
      </c>
      <c r="FJ300" s="86">
        <v>71.286956787109375</v>
      </c>
      <c r="FK300" s="86">
        <v>72.594779968261719</v>
      </c>
      <c r="FL300" s="86">
        <v>73.223342895507813</v>
      </c>
      <c r="FM300" s="86">
        <v>72.883796691894531</v>
      </c>
      <c r="FN300" s="86">
        <v>71.740829467773438</v>
      </c>
      <c r="FO300" s="86">
        <v>69.513786315917969</v>
      </c>
      <c r="FP300" s="86">
        <v>66.0611572265625</v>
      </c>
      <c r="FQ300" s="86">
        <v>63.447162628173828</v>
      </c>
      <c r="FR300" s="86">
        <v>61.694011688232422</v>
      </c>
      <c r="FS300" s="86">
        <v>60.332748413085938</v>
      </c>
      <c r="FT300" s="86">
        <v>59.041751861572266</v>
      </c>
      <c r="FU300" s="86">
        <v>3.0646318569779396E-2</v>
      </c>
      <c r="FV300" s="86">
        <v>2.9291918501257896E-2</v>
      </c>
      <c r="FW300" s="86">
        <v>3.3633671700954437E-2</v>
      </c>
      <c r="FX300" s="86">
        <v>947</v>
      </c>
      <c r="FY300" s="86">
        <v>1</v>
      </c>
    </row>
    <row r="301" spans="1:181" x14ac:dyDescent="0.25">
      <c r="A301" t="s">
        <v>186</v>
      </c>
      <c r="B301" t="s">
        <v>236</v>
      </c>
      <c r="C301" t="s">
        <v>194</v>
      </c>
      <c r="D301" t="s">
        <v>202</v>
      </c>
      <c r="E301" t="s">
        <v>205</v>
      </c>
      <c r="F301" t="s">
        <v>1</v>
      </c>
      <c r="G301" t="s">
        <v>1</v>
      </c>
      <c r="H301" s="86">
        <v>31120</v>
      </c>
      <c r="I301" s="86">
        <v>1.2862460613250732</v>
      </c>
      <c r="J301" s="86">
        <v>1.1899338960647583</v>
      </c>
      <c r="K301" s="86">
        <v>1.1399976015090942</v>
      </c>
      <c r="L301" s="86">
        <v>1.123161792755127</v>
      </c>
      <c r="M301" s="86">
        <v>1.1296249628067017</v>
      </c>
      <c r="N301" s="86">
        <v>1.1844154596328735</v>
      </c>
      <c r="O301" s="86">
        <v>1.3340096473693848</v>
      </c>
      <c r="P301" s="86">
        <v>1.4723000526428223</v>
      </c>
      <c r="Q301" s="86">
        <v>1.4714380502700806</v>
      </c>
      <c r="R301" s="86">
        <v>1.4710540771484375</v>
      </c>
      <c r="S301" s="86">
        <v>1.4652385711669922</v>
      </c>
      <c r="T301" s="86">
        <v>1.4569765329360962</v>
      </c>
      <c r="U301" s="86">
        <v>1.4293707609176636</v>
      </c>
      <c r="V301" s="86">
        <v>1.3996115922927856</v>
      </c>
      <c r="W301" s="86">
        <v>1.4035477638244629</v>
      </c>
      <c r="X301" s="86">
        <v>1.4268581867218018</v>
      </c>
      <c r="Y301" s="86">
        <v>1.4853650331497192</v>
      </c>
      <c r="Z301" s="86">
        <v>1.5763531923294067</v>
      </c>
      <c r="AA301" s="86">
        <v>1.7082384824752808</v>
      </c>
      <c r="AB301" s="86">
        <v>1.8027945756912231</v>
      </c>
      <c r="AC301" s="86">
        <v>1.8982516527175903</v>
      </c>
      <c r="AD301" s="86">
        <v>1.8529661893844604</v>
      </c>
      <c r="AE301" s="86">
        <v>1.6526381969451904</v>
      </c>
      <c r="AF301" s="86">
        <v>1.4526724815368652</v>
      </c>
      <c r="AG301" s="86">
        <v>-0.14962247014045715</v>
      </c>
      <c r="AH301" s="86">
        <v>-0.15050207078456879</v>
      </c>
      <c r="AI301" s="86">
        <v>-0.1452023983001709</v>
      </c>
      <c r="AJ301" s="86">
        <v>-0.14261038601398468</v>
      </c>
      <c r="AK301" s="86">
        <v>-0.13450098037719727</v>
      </c>
      <c r="AL301" s="86">
        <v>-0.13788627088069916</v>
      </c>
      <c r="AM301" s="86">
        <v>-0.15033967792987823</v>
      </c>
      <c r="AN301" s="86">
        <v>-0.13570402562618256</v>
      </c>
      <c r="AO301" s="86">
        <v>-0.12937334179878235</v>
      </c>
      <c r="AP301" s="86">
        <v>-9.1929197311401367E-2</v>
      </c>
      <c r="AQ301" s="86">
        <v>-8.3005480468273163E-2</v>
      </c>
      <c r="AR301" s="86">
        <v>-7.7164396643638611E-2</v>
      </c>
      <c r="AS301" s="86">
        <v>-8.0673389136791229E-2</v>
      </c>
      <c r="AT301" s="86">
        <v>-8.2297764718532562E-2</v>
      </c>
      <c r="AU301" s="86">
        <v>-5.4726880043745041E-2</v>
      </c>
      <c r="AV301" s="86">
        <v>-6.2810857780277729E-3</v>
      </c>
      <c r="AW301" s="86">
        <v>5.2057959139347076E-2</v>
      </c>
      <c r="AX301" s="86">
        <v>5.7564403861761093E-2</v>
      </c>
      <c r="AY301" s="86">
        <v>8.0252289772033691E-2</v>
      </c>
      <c r="AZ301" s="86">
        <v>9.7568295896053314E-2</v>
      </c>
      <c r="BA301" s="86">
        <v>8.2673430442810059E-2</v>
      </c>
      <c r="BB301" s="86">
        <v>-1.2952799908816814E-2</v>
      </c>
      <c r="BC301" s="86">
        <v>-0.1087079644203186</v>
      </c>
      <c r="BD301" s="86">
        <v>-0.13335542380809784</v>
      </c>
      <c r="BE301" s="86">
        <v>-0.12166774272918701</v>
      </c>
      <c r="BF301" s="86">
        <v>-0.12307096272706985</v>
      </c>
      <c r="BG301" s="86">
        <v>-0.11808733642101288</v>
      </c>
      <c r="BH301" s="86">
        <v>-0.11532522737979889</v>
      </c>
      <c r="BI301" s="86">
        <v>-0.10755103081464767</v>
      </c>
      <c r="BJ301" s="86">
        <v>-0.11129143089056015</v>
      </c>
      <c r="BK301" s="86">
        <v>-0.12262898683547974</v>
      </c>
      <c r="BL301" s="86">
        <v>-0.10806244611740112</v>
      </c>
      <c r="BM301" s="86">
        <v>-0.10217753052711487</v>
      </c>
      <c r="BN301" s="86">
        <v>-6.7276351153850555E-2</v>
      </c>
      <c r="BO301" s="86">
        <v>-5.8800037950277328E-2</v>
      </c>
      <c r="BP301" s="86">
        <v>-5.4895918816328049E-2</v>
      </c>
      <c r="BQ301" s="86">
        <v>-6.0278370976448059E-2</v>
      </c>
      <c r="BR301" s="86">
        <v>-6.1835445463657379E-2</v>
      </c>
      <c r="BS301" s="86">
        <v>-3.4617707133293152E-2</v>
      </c>
      <c r="BT301" s="86">
        <v>1.3443258590996265E-2</v>
      </c>
      <c r="BU301" s="86">
        <v>7.2698168456554413E-2</v>
      </c>
      <c r="BV301" s="86">
        <v>8.095945417881012E-2</v>
      </c>
      <c r="BW301" s="86">
        <v>0.10622299462556839</v>
      </c>
      <c r="BX301" s="86">
        <v>0.12558561563491821</v>
      </c>
      <c r="BY301" s="86">
        <v>0.11131575703620911</v>
      </c>
      <c r="BZ301" s="86">
        <v>1.4870133250951767E-2</v>
      </c>
      <c r="CA301" s="86">
        <v>-8.0288268625736237E-2</v>
      </c>
      <c r="CB301" s="86">
        <v>-0.10489998757839203</v>
      </c>
      <c r="CC301" s="86">
        <v>-0.10230638831853867</v>
      </c>
      <c r="CD301" s="86">
        <v>-0.10407226532697678</v>
      </c>
      <c r="CE301" s="86">
        <v>-9.9307529628276825E-2</v>
      </c>
      <c r="CF301" s="86">
        <v>-9.6427604556083679E-2</v>
      </c>
      <c r="CG301" s="86">
        <v>-8.8885575532913208E-2</v>
      </c>
      <c r="CH301" s="86">
        <v>-9.287194162607193E-2</v>
      </c>
      <c r="CI301" s="86">
        <v>-0.1034366562962532</v>
      </c>
      <c r="CJ301" s="86">
        <v>-8.891797810792923E-2</v>
      </c>
      <c r="CK301" s="86">
        <v>-8.3341799676418304E-2</v>
      </c>
      <c r="CL301" s="86">
        <v>-5.0201866775751114E-2</v>
      </c>
      <c r="CM301" s="86">
        <v>-4.2035423219203949E-2</v>
      </c>
      <c r="CN301" s="86">
        <v>-3.9472829550504684E-2</v>
      </c>
      <c r="CO301" s="86">
        <v>-4.6152837574481964E-2</v>
      </c>
      <c r="CP301" s="86">
        <v>-4.7663304954767227E-2</v>
      </c>
      <c r="CQ301" s="86">
        <v>-2.0690156146883965E-2</v>
      </c>
      <c r="CR301" s="86">
        <v>2.7104279026389122E-2</v>
      </c>
      <c r="CS301" s="86">
        <v>8.6993515491485596E-2</v>
      </c>
      <c r="CT301" s="86">
        <v>9.7162798047065735E-2</v>
      </c>
      <c r="CU301" s="86">
        <v>0.12421023100614548</v>
      </c>
      <c r="CV301" s="86">
        <v>0.14499032497406006</v>
      </c>
      <c r="CW301" s="86">
        <v>0.13115334510803223</v>
      </c>
      <c r="CX301" s="86">
        <v>3.4140210598707199E-2</v>
      </c>
      <c r="CY301" s="86">
        <v>-6.0604870319366455E-2</v>
      </c>
      <c r="CZ301" s="86">
        <v>-8.519185334444046E-2</v>
      </c>
      <c r="DA301" s="86">
        <v>-8.2945026457309723E-2</v>
      </c>
      <c r="DB301" s="86">
        <v>-8.5073560476303101E-2</v>
      </c>
      <c r="DC301" s="86">
        <v>-8.0527722835540771E-2</v>
      </c>
      <c r="DD301" s="86">
        <v>-7.7529981732368469E-2</v>
      </c>
      <c r="DE301" s="86">
        <v>-7.0220112800598145E-2</v>
      </c>
      <c r="DF301" s="86">
        <v>-7.4452437460422516E-2</v>
      </c>
      <c r="DG301" s="86">
        <v>-8.4244325757026672E-2</v>
      </c>
      <c r="DH301" s="86">
        <v>-6.9773510098457336E-2</v>
      </c>
      <c r="DI301" s="86">
        <v>-6.4506076276302338E-2</v>
      </c>
      <c r="DJ301" s="86">
        <v>-3.3127374947071075E-2</v>
      </c>
      <c r="DK301" s="86">
        <v>-2.5270808488130569E-2</v>
      </c>
      <c r="DL301" s="86">
        <v>-2.4049747735261917E-2</v>
      </c>
      <c r="DM301" s="86">
        <v>-3.2027311623096466E-2</v>
      </c>
      <c r="DN301" s="86">
        <v>-3.3491164445877075E-2</v>
      </c>
      <c r="DO301" s="86">
        <v>-6.7626074887812138E-3</v>
      </c>
      <c r="DP301" s="86">
        <v>4.0765304118394852E-2</v>
      </c>
      <c r="DQ301" s="86">
        <v>0.10128886252641678</v>
      </c>
      <c r="DR301" s="86">
        <v>0.11336613446474075</v>
      </c>
      <c r="DS301" s="86">
        <v>0.14219745993614197</v>
      </c>
      <c r="DT301" s="86">
        <v>0.1643950343132019</v>
      </c>
      <c r="DU301" s="86">
        <v>0.15099093317985535</v>
      </c>
      <c r="DV301" s="86">
        <v>5.341029167175293E-2</v>
      </c>
      <c r="DW301" s="86">
        <v>-4.0921472012996674E-2</v>
      </c>
      <c r="DX301" s="86">
        <v>-6.5483711659908295E-2</v>
      </c>
      <c r="DY301" s="86">
        <v>-5.4990295320749283E-2</v>
      </c>
      <c r="DZ301" s="86">
        <v>-5.7642444968223572E-2</v>
      </c>
      <c r="EA301" s="86">
        <v>-5.3412657231092453E-2</v>
      </c>
      <c r="EB301" s="86">
        <v>-5.0244826823472977E-2</v>
      </c>
      <c r="EC301" s="86">
        <v>-4.327017068862915E-2</v>
      </c>
      <c r="ED301" s="86">
        <v>-4.7857616096735001E-2</v>
      </c>
      <c r="EE301" s="86">
        <v>-5.6533638387918472E-2</v>
      </c>
      <c r="EF301" s="86">
        <v>-4.21319380402565E-2</v>
      </c>
      <c r="EG301" s="86">
        <v>-3.7310276180505753E-2</v>
      </c>
      <c r="EH301" s="86">
        <v>-8.4745297208428383E-3</v>
      </c>
      <c r="EI301" s="86">
        <v>-1.0653701610863209E-3</v>
      </c>
      <c r="EJ301" s="86">
        <v>-1.7812643200159073E-3</v>
      </c>
      <c r="EK301" s="86">
        <v>-1.1632287874817848E-2</v>
      </c>
      <c r="EL301" s="86">
        <v>-1.3028843328356743E-2</v>
      </c>
      <c r="EM301" s="86">
        <v>1.3346562162041664E-2</v>
      </c>
      <c r="EN301" s="86">
        <v>6.048964336514473E-2</v>
      </c>
      <c r="EO301" s="86">
        <v>0.12192907184362411</v>
      </c>
      <c r="EP301" s="86">
        <v>0.13676118850708008</v>
      </c>
      <c r="EQ301" s="86">
        <v>0.16816815733909607</v>
      </c>
      <c r="ER301" s="86">
        <v>0.19241234660148621</v>
      </c>
      <c r="ES301" s="86">
        <v>0.1796332448720932</v>
      </c>
      <c r="ET301" s="86">
        <v>8.1233218312263489E-2</v>
      </c>
      <c r="EU301" s="86">
        <v>-1.2501771561801434E-2</v>
      </c>
      <c r="EV301" s="86">
        <v>-3.7028290331363678E-2</v>
      </c>
      <c r="EW301" s="86">
        <v>56.585941314697266</v>
      </c>
      <c r="EX301" s="86">
        <v>55.712661743164063</v>
      </c>
      <c r="EY301" s="86">
        <v>54.991809844970703</v>
      </c>
      <c r="EZ301" s="86">
        <v>54.378021240234375</v>
      </c>
      <c r="FA301" s="86">
        <v>53.763591766357422</v>
      </c>
      <c r="FB301" s="86">
        <v>53.195114135742188</v>
      </c>
      <c r="FC301" s="86">
        <v>52.983375549316406</v>
      </c>
      <c r="FD301" s="86">
        <v>55.077926635742188</v>
      </c>
      <c r="FE301" s="86">
        <v>58.242416381835938</v>
      </c>
      <c r="FF301" s="86">
        <v>61.236850738525391</v>
      </c>
      <c r="FG301" s="86">
        <v>64.016456604003906</v>
      </c>
      <c r="FH301" s="86">
        <v>66.445213317871094</v>
      </c>
      <c r="FI301" s="86">
        <v>68.37115478515625</v>
      </c>
      <c r="FJ301" s="86">
        <v>69.935203552246094</v>
      </c>
      <c r="FK301" s="86">
        <v>70.996971130371094</v>
      </c>
      <c r="FL301" s="86">
        <v>71.271514892578125</v>
      </c>
      <c r="FM301" s="86">
        <v>70.81195068359375</v>
      </c>
      <c r="FN301" s="86">
        <v>69.515731811523438</v>
      </c>
      <c r="FO301" s="86">
        <v>67.190803527832031</v>
      </c>
      <c r="FP301" s="86">
        <v>63.794326782226563</v>
      </c>
      <c r="FQ301" s="86">
        <v>61.380580902099609</v>
      </c>
      <c r="FR301" s="86">
        <v>59.895664215087891</v>
      </c>
      <c r="FS301" s="86">
        <v>58.696338653564453</v>
      </c>
      <c r="FT301" s="86">
        <v>57.53289794921875</v>
      </c>
      <c r="FU301" s="86">
        <v>2.7794962748885155E-2</v>
      </c>
      <c r="FV301" s="86">
        <v>3.0471688136458397E-2</v>
      </c>
      <c r="FW301" s="86">
        <v>2.8551526367664337E-2</v>
      </c>
      <c r="FX301" s="86">
        <v>3298.681884765625</v>
      </c>
      <c r="FY301" s="86">
        <v>1</v>
      </c>
    </row>
    <row r="302" spans="1:181" x14ac:dyDescent="0.25">
      <c r="A302" t="s">
        <v>186</v>
      </c>
      <c r="B302" t="s">
        <v>236</v>
      </c>
      <c r="C302" t="s">
        <v>194</v>
      </c>
      <c r="D302" t="s">
        <v>202</v>
      </c>
      <c r="E302" t="s">
        <v>205</v>
      </c>
      <c r="F302" t="s">
        <v>178</v>
      </c>
      <c r="G302" t="s">
        <v>1</v>
      </c>
      <c r="H302" s="86">
        <v>17154</v>
      </c>
      <c r="I302" s="86">
        <v>1.0845927000045776</v>
      </c>
      <c r="J302" s="86">
        <v>1.0007007122039795</v>
      </c>
      <c r="K302" s="86">
        <v>0.94801223278045654</v>
      </c>
      <c r="L302" s="86">
        <v>0.91728031635284424</v>
      </c>
      <c r="M302" s="86">
        <v>0.92727380990982056</v>
      </c>
      <c r="N302" s="86">
        <v>0.98206967115402222</v>
      </c>
      <c r="O302" s="86">
        <v>1.1021714210510254</v>
      </c>
      <c r="P302" s="86">
        <v>1.2383023500442505</v>
      </c>
      <c r="Q302" s="86">
        <v>1.2336500883102417</v>
      </c>
      <c r="R302" s="86">
        <v>1.2482678890228271</v>
      </c>
      <c r="S302" s="86">
        <v>1.2614719867706299</v>
      </c>
      <c r="T302" s="86">
        <v>1.2563130855560303</v>
      </c>
      <c r="U302" s="86">
        <v>1.2465816736221313</v>
      </c>
      <c r="V302" s="86">
        <v>1.2211775779724121</v>
      </c>
      <c r="W302" s="86">
        <v>1.2151317596435547</v>
      </c>
      <c r="X302" s="86">
        <v>1.2358343601226807</v>
      </c>
      <c r="Y302" s="86">
        <v>1.2686359882354736</v>
      </c>
      <c r="Z302" s="86">
        <v>1.3430818319320679</v>
      </c>
      <c r="AA302" s="86">
        <v>1.4541614055633545</v>
      </c>
      <c r="AB302" s="86">
        <v>1.5423471927642822</v>
      </c>
      <c r="AC302" s="86">
        <v>1.660467267036438</v>
      </c>
      <c r="AD302" s="86">
        <v>1.6359151601791382</v>
      </c>
      <c r="AE302" s="86">
        <v>1.4649956226348877</v>
      </c>
      <c r="AF302" s="86">
        <v>1.2592997550964355</v>
      </c>
      <c r="AG302" s="86">
        <v>-0.15934044122695923</v>
      </c>
      <c r="AH302" s="86">
        <v>-0.14130249619483948</v>
      </c>
      <c r="AI302" s="86">
        <v>-0.13402439653873444</v>
      </c>
      <c r="AJ302" s="86">
        <v>-0.13080587983131409</v>
      </c>
      <c r="AK302" s="86">
        <v>-0.11703494936227798</v>
      </c>
      <c r="AL302" s="86">
        <v>-9.883572906255722E-2</v>
      </c>
      <c r="AM302" s="86">
        <v>-0.11323042958974838</v>
      </c>
      <c r="AN302" s="86">
        <v>-0.1117200180888176</v>
      </c>
      <c r="AO302" s="86">
        <v>-9.5590837299823761E-2</v>
      </c>
      <c r="AP302" s="86">
        <v>-6.9603487849235535E-2</v>
      </c>
      <c r="AQ302" s="86">
        <v>-6.4539134502410889E-2</v>
      </c>
      <c r="AR302" s="86">
        <v>-7.3641948401927948E-2</v>
      </c>
      <c r="AS302" s="86">
        <v>-6.7655324935913086E-2</v>
      </c>
      <c r="AT302" s="86">
        <v>-6.8727687001228333E-2</v>
      </c>
      <c r="AU302" s="86">
        <v>-4.7916736453771591E-2</v>
      </c>
      <c r="AV302" s="86">
        <v>-3.902957309037447E-3</v>
      </c>
      <c r="AW302" s="86">
        <v>3.3330410718917847E-2</v>
      </c>
      <c r="AX302" s="86">
        <v>3.4570109099149704E-2</v>
      </c>
      <c r="AY302" s="86">
        <v>3.2097619026899338E-2</v>
      </c>
      <c r="AZ302" s="86">
        <v>3.8840837776660919E-2</v>
      </c>
      <c r="BA302" s="86">
        <v>4.4446814805269241E-2</v>
      </c>
      <c r="BB302" s="86">
        <v>-1.7226576805114746E-2</v>
      </c>
      <c r="BC302" s="86">
        <v>-9.4429865479469299E-2</v>
      </c>
      <c r="BD302" s="86">
        <v>-0.13147592544555664</v>
      </c>
      <c r="BE302" s="86">
        <v>-0.1399080902338028</v>
      </c>
      <c r="BF302" s="86">
        <v>-0.12258072197437286</v>
      </c>
      <c r="BG302" s="86">
        <v>-0.1158265545964241</v>
      </c>
      <c r="BH302" s="86">
        <v>-0.11266038566827774</v>
      </c>
      <c r="BI302" s="86">
        <v>-9.8184339702129364E-2</v>
      </c>
      <c r="BJ302" s="86">
        <v>-8.0217935144901276E-2</v>
      </c>
      <c r="BK302" s="86">
        <v>-9.4316430389881134E-2</v>
      </c>
      <c r="BL302" s="86">
        <v>-9.369959682226181E-2</v>
      </c>
      <c r="BM302" s="86">
        <v>-7.7698074281215668E-2</v>
      </c>
      <c r="BN302" s="86">
        <v>-5.2227519452571869E-2</v>
      </c>
      <c r="BO302" s="86">
        <v>-4.6948578208684921E-2</v>
      </c>
      <c r="BP302" s="86">
        <v>-5.6252770125865936E-2</v>
      </c>
      <c r="BQ302" s="86">
        <v>-5.0244439393281937E-2</v>
      </c>
      <c r="BR302" s="86">
        <v>-5.1519777625799179E-2</v>
      </c>
      <c r="BS302" s="86">
        <v>-3.0579103156924248E-2</v>
      </c>
      <c r="BT302" s="86">
        <v>1.276716310530901E-2</v>
      </c>
      <c r="BU302" s="86">
        <v>4.9533147364854813E-2</v>
      </c>
      <c r="BV302" s="86">
        <v>5.119941383600235E-2</v>
      </c>
      <c r="BW302" s="86">
        <v>5.0154194235801697E-2</v>
      </c>
      <c r="BX302" s="86">
        <v>5.7298228144645691E-2</v>
      </c>
      <c r="BY302" s="86">
        <v>6.4443804323673248E-2</v>
      </c>
      <c r="BZ302" s="86">
        <v>2.4974029511213303E-3</v>
      </c>
      <c r="CA302" s="86">
        <v>-7.4418723583221436E-2</v>
      </c>
      <c r="CB302" s="86">
        <v>-0.11184732615947723</v>
      </c>
      <c r="CC302" s="86">
        <v>-0.12644930183887482</v>
      </c>
      <c r="CD302" s="86">
        <v>-0.1096140518784523</v>
      </c>
      <c r="CE302" s="86">
        <v>-0.10322277992963791</v>
      </c>
      <c r="CF302" s="86">
        <v>-0.10009285807609558</v>
      </c>
      <c r="CG302" s="86">
        <v>-8.5128463804721832E-2</v>
      </c>
      <c r="CH302" s="86">
        <v>-6.7323297262191772E-2</v>
      </c>
      <c r="CI302" s="86">
        <v>-8.1216640770435333E-2</v>
      </c>
      <c r="CJ302" s="86">
        <v>-8.1218719482421875E-2</v>
      </c>
      <c r="CK302" s="86">
        <v>-6.5305598080158234E-2</v>
      </c>
      <c r="CL302" s="86">
        <v>-4.0192972868680954E-2</v>
      </c>
      <c r="CM302" s="86">
        <v>-3.4765414893627167E-2</v>
      </c>
      <c r="CN302" s="86">
        <v>-4.4209077954292297E-2</v>
      </c>
      <c r="CO302" s="86">
        <v>-3.8185715675354004E-2</v>
      </c>
      <c r="CP302" s="86">
        <v>-3.9601635187864304E-2</v>
      </c>
      <c r="CQ302" s="86">
        <v>-1.8571112304925919E-2</v>
      </c>
      <c r="CR302" s="86">
        <v>2.4312835186719894E-2</v>
      </c>
      <c r="CS302" s="86">
        <v>6.0755118727684021E-2</v>
      </c>
      <c r="CT302" s="86">
        <v>6.271681934595108E-2</v>
      </c>
      <c r="CU302" s="86">
        <v>6.2660127878189087E-2</v>
      </c>
      <c r="CV302" s="86">
        <v>7.0081762969493866E-2</v>
      </c>
      <c r="CW302" s="86">
        <v>7.8293651342391968E-2</v>
      </c>
      <c r="CX302" s="86">
        <v>1.6158172860741615E-2</v>
      </c>
      <c r="CY302" s="86">
        <v>-6.0559067875146866E-2</v>
      </c>
      <c r="CZ302" s="86">
        <v>-9.8252594470977783E-2</v>
      </c>
      <c r="DA302" s="86">
        <v>-0.11299051344394684</v>
      </c>
      <c r="DB302" s="86">
        <v>-9.6647389233112335E-2</v>
      </c>
      <c r="DC302" s="86">
        <v>-9.0619020164012909E-2</v>
      </c>
      <c r="DD302" s="86">
        <v>-8.7525337934494019E-2</v>
      </c>
      <c r="DE302" s="86">
        <v>-7.2072587907314301E-2</v>
      </c>
      <c r="DF302" s="86">
        <v>-5.4428678005933762E-2</v>
      </c>
      <c r="DG302" s="86">
        <v>-6.8116858601570129E-2</v>
      </c>
      <c r="DH302" s="86">
        <v>-6.873784214258194E-2</v>
      </c>
      <c r="DI302" s="86">
        <v>-5.2913125604391098E-2</v>
      </c>
      <c r="DJ302" s="86">
        <v>-2.8158422559499741E-2</v>
      </c>
      <c r="DK302" s="86">
        <v>-2.2582245990633965E-2</v>
      </c>
      <c r="DL302" s="86">
        <v>-3.2165385782718658E-2</v>
      </c>
      <c r="DM302" s="86">
        <v>-2.612699568271637E-2</v>
      </c>
      <c r="DN302" s="86">
        <v>-2.7683492749929428E-2</v>
      </c>
      <c r="DO302" s="86">
        <v>-6.5631205216050148E-3</v>
      </c>
      <c r="DP302" s="86">
        <v>3.5858508199453354E-2</v>
      </c>
      <c r="DQ302" s="86">
        <v>7.1977093815803528E-2</v>
      </c>
      <c r="DR302" s="86">
        <v>7.4234224855899811E-2</v>
      </c>
      <c r="DS302" s="86">
        <v>7.5166046619415283E-2</v>
      </c>
      <c r="DT302" s="86">
        <v>8.2865290343761444E-2</v>
      </c>
      <c r="DU302" s="86">
        <v>9.2143513262271881E-2</v>
      </c>
      <c r="DV302" s="86">
        <v>2.98189427703619E-2</v>
      </c>
      <c r="DW302" s="86">
        <v>-4.6699415892362595E-2</v>
      </c>
      <c r="DX302" s="86">
        <v>-8.4657870233058929E-2</v>
      </c>
      <c r="DY302" s="86">
        <v>-9.3558155000209808E-2</v>
      </c>
      <c r="DZ302" s="86">
        <v>-7.7925600111484528E-2</v>
      </c>
      <c r="EA302" s="86">
        <v>-7.2421170771121979E-2</v>
      </c>
      <c r="EB302" s="86">
        <v>-6.9379828870296478E-2</v>
      </c>
      <c r="EC302" s="86">
        <v>-5.322197824716568E-2</v>
      </c>
      <c r="ED302" s="86">
        <v>-3.5810880362987518E-2</v>
      </c>
      <c r="EE302" s="86">
        <v>-4.9202851951122284E-2</v>
      </c>
      <c r="EF302" s="86">
        <v>-5.0717424601316452E-2</v>
      </c>
      <c r="EG302" s="86">
        <v>-3.5020358860492706E-2</v>
      </c>
      <c r="EH302" s="86">
        <v>-1.0782449506223202E-2</v>
      </c>
      <c r="EI302" s="86">
        <v>-4.9916855059564114E-3</v>
      </c>
      <c r="EJ302" s="86">
        <v>-1.4776210300624371E-2</v>
      </c>
      <c r="EK302" s="86">
        <v>-8.7161166593432426E-3</v>
      </c>
      <c r="EL302" s="86">
        <v>-1.0475585237145424E-2</v>
      </c>
      <c r="EM302" s="86">
        <v>1.0774511843919754E-2</v>
      </c>
      <c r="EN302" s="86">
        <v>5.2528630942106247E-2</v>
      </c>
      <c r="EO302" s="86">
        <v>8.8179826736450195E-2</v>
      </c>
      <c r="EP302" s="86">
        <v>9.0863525867462158E-2</v>
      </c>
      <c r="EQ302" s="86">
        <v>9.3222633004188538E-2</v>
      </c>
      <c r="ER302" s="86">
        <v>0.10132268816232681</v>
      </c>
      <c r="ES302" s="86">
        <v>0.11214050650596619</v>
      </c>
      <c r="ET302" s="86">
        <v>4.9542918801307678E-2</v>
      </c>
      <c r="EU302" s="86">
        <v>-2.6688273996114731E-2</v>
      </c>
      <c r="EV302" s="86">
        <v>-6.5029256045818329E-2</v>
      </c>
      <c r="EW302" s="86">
        <v>56.255138397216797</v>
      </c>
      <c r="EX302" s="86">
        <v>55.509944915771484</v>
      </c>
      <c r="EY302" s="86">
        <v>55.043689727783203</v>
      </c>
      <c r="EZ302" s="86">
        <v>54.555091857910156</v>
      </c>
      <c r="FA302" s="86">
        <v>54.116291046142578</v>
      </c>
      <c r="FB302" s="86">
        <v>53.745532989501953</v>
      </c>
      <c r="FC302" s="86">
        <v>53.523384094238281</v>
      </c>
      <c r="FD302" s="86">
        <v>55.531600952148438</v>
      </c>
      <c r="FE302" s="86">
        <v>58.399272918701172</v>
      </c>
      <c r="FF302" s="86">
        <v>61.2635498046875</v>
      </c>
      <c r="FG302" s="86">
        <v>63.800510406494141</v>
      </c>
      <c r="FH302" s="86">
        <v>66.036849975585938</v>
      </c>
      <c r="FI302" s="86">
        <v>67.81854248046875</v>
      </c>
      <c r="FJ302" s="86">
        <v>69.115440368652344</v>
      </c>
      <c r="FK302" s="86">
        <v>69.898963928222656</v>
      </c>
      <c r="FL302" s="86">
        <v>69.82275390625</v>
      </c>
      <c r="FM302" s="86">
        <v>69.057098388671875</v>
      </c>
      <c r="FN302" s="86">
        <v>67.442726135253906</v>
      </c>
      <c r="FO302" s="86">
        <v>65.082740783691406</v>
      </c>
      <c r="FP302" s="86">
        <v>61.877433776855469</v>
      </c>
      <c r="FQ302" s="86">
        <v>59.930034637451172</v>
      </c>
      <c r="FR302" s="86">
        <v>58.712638854980469</v>
      </c>
      <c r="FS302" s="86">
        <v>57.851234436035156</v>
      </c>
      <c r="FT302" s="86">
        <v>56.987552642822266</v>
      </c>
      <c r="FU302" s="86">
        <v>1.7763625830411911E-2</v>
      </c>
      <c r="FV302" s="86">
        <v>2.080821618437767E-2</v>
      </c>
      <c r="FW302" s="86">
        <v>1.8320532515645027E-2</v>
      </c>
      <c r="FX302" s="86">
        <v>2173.45458984375</v>
      </c>
      <c r="FY302" s="86">
        <v>1</v>
      </c>
    </row>
    <row r="303" spans="1:181" x14ac:dyDescent="0.25">
      <c r="A303" t="s">
        <v>186</v>
      </c>
      <c r="B303" t="s">
        <v>236</v>
      </c>
      <c r="C303" t="s">
        <v>194</v>
      </c>
      <c r="D303" t="s">
        <v>202</v>
      </c>
      <c r="E303" t="s">
        <v>205</v>
      </c>
      <c r="F303" t="s">
        <v>179</v>
      </c>
      <c r="G303" t="s">
        <v>1</v>
      </c>
      <c r="H303" s="86">
        <v>2113</v>
      </c>
      <c r="I303" s="86">
        <v>1.4877897500991821</v>
      </c>
      <c r="J303" s="86">
        <v>1.4069340229034424</v>
      </c>
      <c r="K303" s="86">
        <v>1.3472198247909546</v>
      </c>
      <c r="L303" s="86">
        <v>1.3519892692565918</v>
      </c>
      <c r="M303" s="86">
        <v>1.4003850221633911</v>
      </c>
      <c r="N303" s="86">
        <v>1.4463119506835938</v>
      </c>
      <c r="O303" s="86">
        <v>1.5249921083450317</v>
      </c>
      <c r="P303" s="86">
        <v>1.4336886405944824</v>
      </c>
      <c r="Q303" s="86">
        <v>1.4306929111480713</v>
      </c>
      <c r="R303" s="86">
        <v>1.4243513345718384</v>
      </c>
      <c r="S303" s="86">
        <v>1.4246628284454346</v>
      </c>
      <c r="T303" s="86">
        <v>1.4046157598495483</v>
      </c>
      <c r="U303" s="86">
        <v>1.32002854347229</v>
      </c>
      <c r="V303" s="86">
        <v>1.2473113536834717</v>
      </c>
      <c r="W303" s="86">
        <v>1.3002575635910034</v>
      </c>
      <c r="X303" s="86">
        <v>1.4003889560699463</v>
      </c>
      <c r="Y303" s="86">
        <v>1.4470512866973877</v>
      </c>
      <c r="Z303" s="86">
        <v>1.4939095973968506</v>
      </c>
      <c r="AA303" s="86">
        <v>1.6571037769317627</v>
      </c>
      <c r="AB303" s="86">
        <v>1.8929892778396606</v>
      </c>
      <c r="AC303" s="86">
        <v>2.0762948989868164</v>
      </c>
      <c r="AD303" s="86">
        <v>2.0702149868011475</v>
      </c>
      <c r="AE303" s="86">
        <v>1.8104546070098877</v>
      </c>
      <c r="AF303" s="86">
        <v>1.6247252225875854</v>
      </c>
      <c r="AG303" s="86">
        <v>2.8390541672706604E-2</v>
      </c>
      <c r="AH303" s="86">
        <v>-4.1412573307752609E-2</v>
      </c>
      <c r="AI303" s="86">
        <v>-3.4837353974580765E-2</v>
      </c>
      <c r="AJ303" s="86">
        <v>-5.5790401995182037E-2</v>
      </c>
      <c r="AK303" s="86">
        <v>-2.5453953072428703E-2</v>
      </c>
      <c r="AL303" s="86">
        <v>-3.1257357448339462E-2</v>
      </c>
      <c r="AM303" s="86">
        <v>-0.14993242919445038</v>
      </c>
      <c r="AN303" s="86">
        <v>-0.28591910004615784</v>
      </c>
      <c r="AO303" s="86">
        <v>-0.39495480060577393</v>
      </c>
      <c r="AP303" s="86">
        <v>-0.30954122543334961</v>
      </c>
      <c r="AQ303" s="86">
        <v>-0.23703585565090179</v>
      </c>
      <c r="AR303" s="86">
        <v>-0.23045654594898224</v>
      </c>
      <c r="AS303" s="86">
        <v>-0.23054786026477814</v>
      </c>
      <c r="AT303" s="86">
        <v>-0.30862501263618469</v>
      </c>
      <c r="AU303" s="86">
        <v>-0.20482833683490753</v>
      </c>
      <c r="AV303" s="86">
        <v>-1.3822238892316818E-2</v>
      </c>
      <c r="AW303" s="86">
        <v>-3.2951973378658295E-2</v>
      </c>
      <c r="AX303" s="86">
        <v>-8.7793029844760895E-2</v>
      </c>
      <c r="AY303" s="86">
        <v>-3.512163832783699E-2</v>
      </c>
      <c r="AZ303" s="86">
        <v>4.3465908616781235E-2</v>
      </c>
      <c r="BA303" s="86">
        <v>9.5234304666519165E-2</v>
      </c>
      <c r="BB303" s="86">
        <v>0.1127457395195961</v>
      </c>
      <c r="BC303" s="86">
        <v>-2.428271621465683E-2</v>
      </c>
      <c r="BD303" s="86">
        <v>1.4297065325081348E-2</v>
      </c>
      <c r="BE303" s="86">
        <v>0.14670798182487488</v>
      </c>
      <c r="BF303" s="86">
        <v>8.1337809562683105E-2</v>
      </c>
      <c r="BG303" s="86">
        <v>8.8455311954021454E-2</v>
      </c>
      <c r="BH303" s="86">
        <v>7.3781393468379974E-2</v>
      </c>
      <c r="BI303" s="86">
        <v>0.10536418110132217</v>
      </c>
      <c r="BJ303" s="86">
        <v>9.451458603143692E-2</v>
      </c>
      <c r="BK303" s="86">
        <v>-1.9667847082018852E-2</v>
      </c>
      <c r="BL303" s="86">
        <v>-0.14666642248630524</v>
      </c>
      <c r="BM303" s="86">
        <v>-0.23921604454517365</v>
      </c>
      <c r="BN303" s="86">
        <v>-0.17210879921913147</v>
      </c>
      <c r="BO303" s="86">
        <v>-9.8873242735862732E-2</v>
      </c>
      <c r="BP303" s="86">
        <v>-9.7843825817108154E-2</v>
      </c>
      <c r="BQ303" s="86">
        <v>-0.15583668649196625</v>
      </c>
      <c r="BR303" s="86">
        <v>-0.21175587177276611</v>
      </c>
      <c r="BS303" s="86">
        <v>-0.12241677939891815</v>
      </c>
      <c r="BT303" s="86">
        <v>4.8579242080450058E-2</v>
      </c>
      <c r="BU303" s="86">
        <v>3.7321511656045914E-2</v>
      </c>
      <c r="BV303" s="86">
        <v>-1.6966009512543678E-2</v>
      </c>
      <c r="BW303" s="86">
        <v>6.7670091986656189E-2</v>
      </c>
      <c r="BX303" s="86">
        <v>0.22330592572689056</v>
      </c>
      <c r="BY303" s="86">
        <v>0.27263247966766357</v>
      </c>
      <c r="BZ303" s="86">
        <v>0.24369035661220551</v>
      </c>
      <c r="CA303" s="86">
        <v>0.10101528465747833</v>
      </c>
      <c r="CB303" s="86">
        <v>0.13849659264087677</v>
      </c>
      <c r="CC303" s="86">
        <v>0.22865428030490875</v>
      </c>
      <c r="CD303" s="86">
        <v>0.16635435819625854</v>
      </c>
      <c r="CE303" s="86">
        <v>0.17384743690490723</v>
      </c>
      <c r="CF303" s="86">
        <v>0.16352242231369019</v>
      </c>
      <c r="CG303" s="86">
        <v>0.19596843421459198</v>
      </c>
      <c r="CH303" s="86">
        <v>0.18162384629249573</v>
      </c>
      <c r="CI303" s="86">
        <v>7.0552997291088104E-2</v>
      </c>
      <c r="CJ303" s="86">
        <v>-5.0220470875501633E-2</v>
      </c>
      <c r="CK303" s="86">
        <v>-0.13135181367397308</v>
      </c>
      <c r="CL303" s="86">
        <v>-7.6923511922359467E-2</v>
      </c>
      <c r="CM303" s="86">
        <v>-3.182233776897192E-3</v>
      </c>
      <c r="CN303" s="86">
        <v>-5.99666777998209E-3</v>
      </c>
      <c r="CO303" s="86">
        <v>-0.10409197211265564</v>
      </c>
      <c r="CP303" s="86">
        <v>-0.14466460049152374</v>
      </c>
      <c r="CQ303" s="86">
        <v>-6.5338797867298126E-2</v>
      </c>
      <c r="CR303" s="86">
        <v>9.1798320412635803E-2</v>
      </c>
      <c r="CS303" s="86">
        <v>8.5992716252803802E-2</v>
      </c>
      <c r="CT303" s="86">
        <v>3.2088570296764374E-2</v>
      </c>
      <c r="CU303" s="86">
        <v>0.13886334002017975</v>
      </c>
      <c r="CV303" s="86">
        <v>0.34786257147789001</v>
      </c>
      <c r="CW303" s="86">
        <v>0.39549791812896729</v>
      </c>
      <c r="CX303" s="86">
        <v>0.33438220620155334</v>
      </c>
      <c r="CY303" s="86">
        <v>0.18779629468917847</v>
      </c>
      <c r="CZ303" s="86">
        <v>0.22451677918434143</v>
      </c>
      <c r="DA303" s="86">
        <v>0.31060057878494263</v>
      </c>
      <c r="DB303" s="86">
        <v>0.2513708770275116</v>
      </c>
      <c r="DC303" s="86">
        <v>0.2592395544052124</v>
      </c>
      <c r="DD303" s="86">
        <v>0.2532634437084198</v>
      </c>
      <c r="DE303" s="86">
        <v>0.28657266497612</v>
      </c>
      <c r="DF303" s="86">
        <v>0.26873311400413513</v>
      </c>
      <c r="DG303" s="86">
        <v>0.16077384352684021</v>
      </c>
      <c r="DH303" s="86">
        <v>4.6225491911172867E-2</v>
      </c>
      <c r="DI303" s="86">
        <v>-2.3487597703933716E-2</v>
      </c>
      <c r="DJ303" s="86">
        <v>1.826179027557373E-2</v>
      </c>
      <c r="DK303" s="86">
        <v>9.2508777976036072E-2</v>
      </c>
      <c r="DL303" s="86">
        <v>8.5850492119789124E-2</v>
      </c>
      <c r="DM303" s="86">
        <v>-5.2347246557474136E-2</v>
      </c>
      <c r="DN303" s="86">
        <v>-7.7573329210281372E-2</v>
      </c>
      <c r="DO303" s="86">
        <v>-8.2608144730329514E-3</v>
      </c>
      <c r="DP303" s="86">
        <v>0.13501739501953125</v>
      </c>
      <c r="DQ303" s="86">
        <v>0.13466392457485199</v>
      </c>
      <c r="DR303" s="86">
        <v>8.1143148243427277E-2</v>
      </c>
      <c r="DS303" s="86">
        <v>0.21005657315254211</v>
      </c>
      <c r="DT303" s="86">
        <v>0.47241923213005066</v>
      </c>
      <c r="DU303" s="86">
        <v>0.51836329698562622</v>
      </c>
      <c r="DV303" s="86">
        <v>0.42507404088973999</v>
      </c>
      <c r="DW303" s="86">
        <v>0.27457728981971741</v>
      </c>
      <c r="DX303" s="86">
        <v>0.31053701043128967</v>
      </c>
      <c r="DY303" s="86">
        <v>0.42891806364059448</v>
      </c>
      <c r="DZ303" s="86">
        <v>0.3741212785243988</v>
      </c>
      <c r="EA303" s="86">
        <v>0.38253220915794373</v>
      </c>
      <c r="EB303" s="86">
        <v>0.38283523917198181</v>
      </c>
      <c r="EC303" s="86">
        <v>0.41739082336425781</v>
      </c>
      <c r="ED303" s="86">
        <v>0.3945050835609436</v>
      </c>
      <c r="EE303" s="86">
        <v>0.29103842377662659</v>
      </c>
      <c r="EF303" s="86">
        <v>0.18547813594341278</v>
      </c>
      <c r="EG303" s="86">
        <v>0.13225120306015015</v>
      </c>
      <c r="EH303" s="86">
        <v>0.15569424629211426</v>
      </c>
      <c r="EI303" s="86">
        <v>0.23067140579223633</v>
      </c>
      <c r="EJ303" s="86">
        <v>0.21846318244934082</v>
      </c>
      <c r="EK303" s="86">
        <v>2.2363917902112007E-2</v>
      </c>
      <c r="EL303" s="86">
        <v>1.9295809790492058E-2</v>
      </c>
      <c r="EM303" s="86">
        <v>7.4150733649730682E-2</v>
      </c>
      <c r="EN303" s="86">
        <v>0.19741888344287872</v>
      </c>
      <c r="EO303" s="86">
        <v>0.2049374133348465</v>
      </c>
      <c r="EP303" s="86">
        <v>0.15197017788887024</v>
      </c>
      <c r="EQ303" s="86">
        <v>0.312848299741745</v>
      </c>
      <c r="ER303" s="86">
        <v>0.6522592306137085</v>
      </c>
      <c r="ES303" s="86">
        <v>0.69576150178909302</v>
      </c>
      <c r="ET303" s="86">
        <v>0.5560186505317688</v>
      </c>
      <c r="EU303" s="86">
        <v>0.39987528324127197</v>
      </c>
      <c r="EV303" s="86">
        <v>0.43473652005195618</v>
      </c>
      <c r="EW303" s="86">
        <v>61.996257781982422</v>
      </c>
      <c r="EX303" s="86">
        <v>60.687210083007813</v>
      </c>
      <c r="EY303" s="86">
        <v>59.330936431884766</v>
      </c>
      <c r="EZ303" s="86">
        <v>57.969558715820313</v>
      </c>
      <c r="FA303" s="86">
        <v>57.120494842529297</v>
      </c>
      <c r="FB303" s="86">
        <v>55.912033081054688</v>
      </c>
      <c r="FC303" s="86">
        <v>55.495754241943359</v>
      </c>
      <c r="FD303" s="86">
        <v>57.698219299316406</v>
      </c>
      <c r="FE303" s="86">
        <v>61.176036834716797</v>
      </c>
      <c r="FF303" s="86">
        <v>64.78900146484375</v>
      </c>
      <c r="FG303" s="86">
        <v>67.97552490234375</v>
      </c>
      <c r="FH303" s="86">
        <v>70.693161010742188</v>
      </c>
      <c r="FI303" s="86">
        <v>73.042274475097656</v>
      </c>
      <c r="FJ303" s="86">
        <v>75.279045104980469</v>
      </c>
      <c r="FK303" s="86">
        <v>76.869697570800781</v>
      </c>
      <c r="FL303" s="86">
        <v>76.952522277832031</v>
      </c>
      <c r="FM303" s="86">
        <v>76.882331848144531</v>
      </c>
      <c r="FN303" s="86">
        <v>76.282806396484375</v>
      </c>
      <c r="FO303" s="86">
        <v>74.325904846191406</v>
      </c>
      <c r="FP303" s="86">
        <v>71.966606140136719</v>
      </c>
      <c r="FQ303" s="86">
        <v>69.299140930175781</v>
      </c>
      <c r="FR303" s="86">
        <v>67.213890075683594</v>
      </c>
      <c r="FS303" s="86">
        <v>65.515396118164063</v>
      </c>
      <c r="FT303" s="86">
        <v>63.595409393310547</v>
      </c>
      <c r="FU303" s="86">
        <v>0.12258189171552658</v>
      </c>
      <c r="FV303" s="86">
        <v>0.13324436545372009</v>
      </c>
      <c r="FW303" s="86">
        <v>0.12532936036586761</v>
      </c>
      <c r="FX303" s="86">
        <v>146.77272033691406</v>
      </c>
      <c r="FY303" s="86">
        <v>1</v>
      </c>
    </row>
    <row r="304" spans="1:181" x14ac:dyDescent="0.25">
      <c r="A304" t="s">
        <v>186</v>
      </c>
      <c r="B304" t="s">
        <v>236</v>
      </c>
      <c r="C304" t="s">
        <v>194</v>
      </c>
      <c r="D304" t="s">
        <v>202</v>
      </c>
      <c r="E304" t="s">
        <v>205</v>
      </c>
      <c r="F304" t="s">
        <v>180</v>
      </c>
      <c r="G304" t="s">
        <v>1</v>
      </c>
      <c r="H304" s="86">
        <v>1212</v>
      </c>
      <c r="I304" s="86">
        <v>2.4834342002868652</v>
      </c>
      <c r="J304" s="86">
        <v>2.4473004341125488</v>
      </c>
      <c r="K304" s="86">
        <v>2.3788399696350098</v>
      </c>
      <c r="L304" s="86">
        <v>2.3850321769714355</v>
      </c>
      <c r="M304" s="86">
        <v>2.3846969604492188</v>
      </c>
      <c r="N304" s="86">
        <v>2.3737046718597412</v>
      </c>
      <c r="O304" s="86">
        <v>2.5605323314666748</v>
      </c>
      <c r="P304" s="86">
        <v>2.7054228782653809</v>
      </c>
      <c r="Q304" s="86">
        <v>2.7527453899383545</v>
      </c>
      <c r="R304" s="86">
        <v>2.514843225479126</v>
      </c>
      <c r="S304" s="86">
        <v>2.3999283313751221</v>
      </c>
      <c r="T304" s="86">
        <v>2.3109235763549805</v>
      </c>
      <c r="U304" s="86">
        <v>2.0108737945556641</v>
      </c>
      <c r="V304" s="86">
        <v>1.9021360874176025</v>
      </c>
      <c r="W304" s="86">
        <v>1.8721245527267456</v>
      </c>
      <c r="X304" s="86">
        <v>1.9042354822158813</v>
      </c>
      <c r="Y304" s="86">
        <v>2.1265091896057129</v>
      </c>
      <c r="Z304" s="86">
        <v>2.2687556743621826</v>
      </c>
      <c r="AA304" s="86">
        <v>2.6585707664489746</v>
      </c>
      <c r="AB304" s="86">
        <v>2.7941968441009521</v>
      </c>
      <c r="AC304" s="86">
        <v>2.8741891384124756</v>
      </c>
      <c r="AD304" s="86">
        <v>2.8889379501342773</v>
      </c>
      <c r="AE304" s="86">
        <v>2.7401299476623535</v>
      </c>
      <c r="AF304" s="86">
        <v>2.5545761585235596</v>
      </c>
      <c r="AG304" s="86">
        <v>-0.54087120294570923</v>
      </c>
      <c r="AH304" s="86">
        <v>-0.50384056568145752</v>
      </c>
      <c r="AI304" s="86">
        <v>-0.54658699035644531</v>
      </c>
      <c r="AJ304" s="86">
        <v>-0.50198906660079956</v>
      </c>
      <c r="AK304" s="86">
        <v>-0.51579469442367554</v>
      </c>
      <c r="AL304" s="86">
        <v>-0.53356361389160156</v>
      </c>
      <c r="AM304" s="86">
        <v>-0.45246598124504089</v>
      </c>
      <c r="AN304" s="86">
        <v>-0.47130340337753296</v>
      </c>
      <c r="AO304" s="86">
        <v>-0.51189243793487549</v>
      </c>
      <c r="AP304" s="86">
        <v>-0.49513193964958191</v>
      </c>
      <c r="AQ304" s="86">
        <v>-0.41756206750869751</v>
      </c>
      <c r="AR304" s="86">
        <v>-0.38744229078292847</v>
      </c>
      <c r="AS304" s="86">
        <v>-0.47175002098083496</v>
      </c>
      <c r="AT304" s="86">
        <v>-0.44385296106338501</v>
      </c>
      <c r="AU304" s="86">
        <v>-0.41360345482826233</v>
      </c>
      <c r="AV304" s="86">
        <v>-0.30904942750930786</v>
      </c>
      <c r="AW304" s="86">
        <v>-0.14923222362995148</v>
      </c>
      <c r="AX304" s="86">
        <v>-0.14663068950176239</v>
      </c>
      <c r="AY304" s="86">
        <v>-0.1287456750869751</v>
      </c>
      <c r="AZ304" s="86">
        <v>-0.20001374185085297</v>
      </c>
      <c r="BA304" s="86">
        <v>-0.18731096386909485</v>
      </c>
      <c r="BB304" s="86">
        <v>-0.35536068677902222</v>
      </c>
      <c r="BC304" s="86">
        <v>-0.55315554141998291</v>
      </c>
      <c r="BD304" s="86">
        <v>-0.5942833423614502</v>
      </c>
      <c r="BE304" s="86">
        <v>-0.29949575662612915</v>
      </c>
      <c r="BF304" s="86">
        <v>-0.26286569237709045</v>
      </c>
      <c r="BG304" s="86">
        <v>-0.30439779162406921</v>
      </c>
      <c r="BH304" s="86">
        <v>-0.25796732306480408</v>
      </c>
      <c r="BI304" s="86">
        <v>-0.27568769454956055</v>
      </c>
      <c r="BJ304" s="86">
        <v>-0.30000218749046326</v>
      </c>
      <c r="BK304" s="86">
        <v>-0.21334566175937653</v>
      </c>
      <c r="BL304" s="86">
        <v>-0.2447136789560318</v>
      </c>
      <c r="BM304" s="86">
        <v>-0.27181267738342285</v>
      </c>
      <c r="BN304" s="86">
        <v>-0.30068540573120117</v>
      </c>
      <c r="BO304" s="86">
        <v>-0.22751203179359436</v>
      </c>
      <c r="BP304" s="86">
        <v>-0.20118863880634308</v>
      </c>
      <c r="BQ304" s="86">
        <v>-0.32254856824874878</v>
      </c>
      <c r="BR304" s="86">
        <v>-0.29903495311737061</v>
      </c>
      <c r="BS304" s="86">
        <v>-0.26243570446968079</v>
      </c>
      <c r="BT304" s="86">
        <v>-0.13066607713699341</v>
      </c>
      <c r="BU304" s="86">
        <v>4.7885037958621979E-2</v>
      </c>
      <c r="BV304" s="86">
        <v>7.7123083174228668E-2</v>
      </c>
      <c r="BW304" s="86">
        <v>0.11554617434740067</v>
      </c>
      <c r="BX304" s="86">
        <v>4.0986839681863785E-2</v>
      </c>
      <c r="BY304" s="86">
        <v>4.7802407294511795E-2</v>
      </c>
      <c r="BZ304" s="86">
        <v>-0.11675188690423965</v>
      </c>
      <c r="CA304" s="86">
        <v>-0.30746698379516602</v>
      </c>
      <c r="CB304" s="86">
        <v>-0.34733068943023682</v>
      </c>
      <c r="CC304" s="86">
        <v>-0.1323198676109314</v>
      </c>
      <c r="CD304" s="86">
        <v>-9.5967188477516174E-2</v>
      </c>
      <c r="CE304" s="86">
        <v>-0.13665823638439178</v>
      </c>
      <c r="CF304" s="86">
        <v>-8.8958606123924255E-2</v>
      </c>
      <c r="CG304" s="86">
        <v>-0.10939029604196548</v>
      </c>
      <c r="CH304" s="86">
        <v>-0.13823828101158142</v>
      </c>
      <c r="CI304" s="86">
        <v>-4.7731660306453705E-2</v>
      </c>
      <c r="CJ304" s="86">
        <v>-8.7778322398662567E-2</v>
      </c>
      <c r="CK304" s="86">
        <v>-0.10553421080112457</v>
      </c>
      <c r="CL304" s="86">
        <v>-0.16601234674453735</v>
      </c>
      <c r="CM304" s="86">
        <v>-9.5883995294570923E-2</v>
      </c>
      <c r="CN304" s="86">
        <v>-7.2189927101135254E-2</v>
      </c>
      <c r="CO304" s="86">
        <v>-0.21921205520629883</v>
      </c>
      <c r="CP304" s="86">
        <v>-0.19873444736003876</v>
      </c>
      <c r="CQ304" s="86">
        <v>-0.1577373743057251</v>
      </c>
      <c r="CR304" s="86">
        <v>-7.1183042600750923E-3</v>
      </c>
      <c r="CS304" s="86">
        <v>0.18440784513950348</v>
      </c>
      <c r="CT304" s="86">
        <v>0.23209425806999207</v>
      </c>
      <c r="CU304" s="86">
        <v>0.28474193811416626</v>
      </c>
      <c r="CV304" s="86">
        <v>0.20790311694145203</v>
      </c>
      <c r="CW304" s="86">
        <v>0.21064122021198273</v>
      </c>
      <c r="CX304" s="86">
        <v>4.8507831990718842E-2</v>
      </c>
      <c r="CY304" s="86">
        <v>-0.13730384409427643</v>
      </c>
      <c r="CZ304" s="86">
        <v>-0.17629207670688629</v>
      </c>
      <c r="DA304" s="86">
        <v>3.485604003071785E-2</v>
      </c>
      <c r="DB304" s="86">
        <v>7.0931293070316315E-2</v>
      </c>
      <c r="DC304" s="86">
        <v>3.1081287190318108E-2</v>
      </c>
      <c r="DD304" s="86">
        <v>8.0050110816955566E-2</v>
      </c>
      <c r="DE304" s="86">
        <v>5.6907087564468384E-2</v>
      </c>
      <c r="DF304" s="86">
        <v>2.3525642231106758E-2</v>
      </c>
      <c r="DG304" s="86">
        <v>0.11788233369588852</v>
      </c>
      <c r="DH304" s="86">
        <v>6.9157056510448456E-2</v>
      </c>
      <c r="DI304" s="86">
        <v>6.0744278132915497E-2</v>
      </c>
      <c r="DJ304" s="86">
        <v>-3.1339272856712341E-2</v>
      </c>
      <c r="DK304" s="86">
        <v>3.5744048655033112E-2</v>
      </c>
      <c r="DL304" s="86">
        <v>5.6808788329362869E-2</v>
      </c>
      <c r="DM304" s="86">
        <v>-0.11587560176849365</v>
      </c>
      <c r="DN304" s="86">
        <v>-9.8433919250965118E-2</v>
      </c>
      <c r="DO304" s="86">
        <v>-5.3039036691188812E-2</v>
      </c>
      <c r="DP304" s="86">
        <v>0.11642945557832718</v>
      </c>
      <c r="DQ304" s="86">
        <v>0.32093065977096558</v>
      </c>
      <c r="DR304" s="86">
        <v>0.38706547021865845</v>
      </c>
      <c r="DS304" s="86">
        <v>0.45393776893615723</v>
      </c>
      <c r="DT304" s="86">
        <v>0.37481939792633057</v>
      </c>
      <c r="DU304" s="86">
        <v>0.37348002195358276</v>
      </c>
      <c r="DV304" s="86">
        <v>0.21376755833625793</v>
      </c>
      <c r="DW304" s="86">
        <v>3.2859314233064651E-2</v>
      </c>
      <c r="DX304" s="86">
        <v>-5.2534351125359535E-3</v>
      </c>
      <c r="DY304" s="86">
        <v>0.27623149752616882</v>
      </c>
      <c r="DZ304" s="86">
        <v>0.31190621852874756</v>
      </c>
      <c r="EA304" s="86">
        <v>0.27327054738998413</v>
      </c>
      <c r="EB304" s="86">
        <v>0.32407185435295105</v>
      </c>
      <c r="EC304" s="86">
        <v>0.29701411724090576</v>
      </c>
      <c r="ED304" s="86">
        <v>0.25708705186843872</v>
      </c>
      <c r="EE304" s="86">
        <v>0.35700264573097229</v>
      </c>
      <c r="EF304" s="86">
        <v>0.29574677348136902</v>
      </c>
      <c r="EG304" s="86">
        <v>0.30082398653030396</v>
      </c>
      <c r="EH304" s="86">
        <v>0.1631072610616684</v>
      </c>
      <c r="EI304" s="86">
        <v>0.22579404711723328</v>
      </c>
      <c r="EJ304" s="86">
        <v>0.24306246638298035</v>
      </c>
      <c r="EK304" s="86">
        <v>3.3325862139463425E-2</v>
      </c>
      <c r="EL304" s="86">
        <v>4.6384088695049286E-2</v>
      </c>
      <c r="EM304" s="86">
        <v>9.8128728568553925E-2</v>
      </c>
      <c r="EN304" s="86">
        <v>0.29481279850006104</v>
      </c>
      <c r="EO304" s="86">
        <v>0.51804786920547485</v>
      </c>
      <c r="EP304" s="86">
        <v>0.61081922054290771</v>
      </c>
      <c r="EQ304" s="86">
        <v>0.69822961091995239</v>
      </c>
      <c r="ER304" s="86">
        <v>0.61581999063491821</v>
      </c>
      <c r="ES304" s="86">
        <v>0.6085934042930603</v>
      </c>
      <c r="ET304" s="86">
        <v>0.45237633585929871</v>
      </c>
      <c r="EU304" s="86">
        <v>0.27854788303375244</v>
      </c>
      <c r="EV304" s="86">
        <v>0.24169918894767761</v>
      </c>
      <c r="EW304" s="86">
        <v>51.699405670166016</v>
      </c>
      <c r="EX304" s="86">
        <v>50.950729370117188</v>
      </c>
      <c r="EY304" s="86">
        <v>50.476291656494141</v>
      </c>
      <c r="EZ304" s="86">
        <v>49.937747955322266</v>
      </c>
      <c r="FA304" s="86">
        <v>49.255191802978516</v>
      </c>
      <c r="FB304" s="86">
        <v>48.617507934570313</v>
      </c>
      <c r="FC304" s="86">
        <v>48.584495544433594</v>
      </c>
      <c r="FD304" s="86">
        <v>50.121646881103516</v>
      </c>
      <c r="FE304" s="86">
        <v>52.444656372070313</v>
      </c>
      <c r="FF304" s="86">
        <v>54.792594909667969</v>
      </c>
      <c r="FG304" s="86">
        <v>57.325813293457031</v>
      </c>
      <c r="FH304" s="86">
        <v>59.743350982666016</v>
      </c>
      <c r="FI304" s="86">
        <v>60.923389434814453</v>
      </c>
      <c r="FJ304" s="86">
        <v>62.592830657958984</v>
      </c>
      <c r="FK304" s="86">
        <v>63.387119293212891</v>
      </c>
      <c r="FL304" s="86">
        <v>63.110164642333984</v>
      </c>
      <c r="FM304" s="86">
        <v>62.089000701904297</v>
      </c>
      <c r="FN304" s="86">
        <v>61.298179626464844</v>
      </c>
      <c r="FO304" s="86">
        <v>60.507343292236328</v>
      </c>
      <c r="FP304" s="86">
        <v>57.875316619873047</v>
      </c>
      <c r="FQ304" s="86">
        <v>55.447830200195313</v>
      </c>
      <c r="FR304" s="86">
        <v>54.053543090820313</v>
      </c>
      <c r="FS304" s="86">
        <v>53.222454071044922</v>
      </c>
      <c r="FT304" s="86">
        <v>52.354347229003906</v>
      </c>
      <c r="FU304" s="86">
        <v>0.24884897470474243</v>
      </c>
      <c r="FV304" s="86">
        <v>0.28364533185958862</v>
      </c>
      <c r="FW304" s="86">
        <v>0.24605973064899445</v>
      </c>
      <c r="FX304" s="86">
        <v>168.18182373046875</v>
      </c>
      <c r="FY304" s="86">
        <v>1</v>
      </c>
    </row>
    <row r="305" spans="1:181" x14ac:dyDescent="0.25">
      <c r="A305" t="s">
        <v>186</v>
      </c>
      <c r="B305" t="s">
        <v>236</v>
      </c>
      <c r="C305" t="s">
        <v>194</v>
      </c>
      <c r="D305" t="s">
        <v>202</v>
      </c>
      <c r="E305" t="s">
        <v>205</v>
      </c>
      <c r="F305" t="s">
        <v>181</v>
      </c>
      <c r="G305" t="s">
        <v>1</v>
      </c>
      <c r="H305" s="86">
        <v>572</v>
      </c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86"/>
      <c r="BC305" s="86"/>
      <c r="BD305" s="86"/>
      <c r="BE305" s="86"/>
      <c r="BF305" s="86"/>
      <c r="BG305" s="86"/>
      <c r="BH305" s="86"/>
      <c r="BI305" s="86"/>
      <c r="BJ305" s="86"/>
      <c r="BK305" s="86"/>
      <c r="BL305" s="86"/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86"/>
      <c r="BY305" s="86"/>
      <c r="BZ305" s="86"/>
      <c r="CA305" s="86"/>
      <c r="CB305" s="86"/>
      <c r="CC305" s="86"/>
      <c r="CD305" s="86"/>
      <c r="CE305" s="86"/>
      <c r="CF305" s="86"/>
      <c r="CG305" s="86"/>
      <c r="CH305" s="86"/>
      <c r="CI305" s="86"/>
      <c r="CJ305" s="86"/>
      <c r="CK305" s="86"/>
      <c r="CL305" s="86"/>
      <c r="CM305" s="86"/>
      <c r="CN305" s="86"/>
      <c r="CO305" s="86"/>
      <c r="CP305" s="86"/>
      <c r="CQ305" s="86"/>
      <c r="CR305" s="86"/>
      <c r="CS305" s="86"/>
      <c r="CT305" s="86"/>
      <c r="CU305" s="86"/>
      <c r="CV305" s="86"/>
      <c r="CW305" s="86"/>
      <c r="CX305" s="86"/>
      <c r="CY305" s="86"/>
      <c r="CZ305" s="86"/>
      <c r="DA305" s="86"/>
      <c r="DB305" s="86"/>
      <c r="DC305" s="86"/>
      <c r="DD305" s="86"/>
      <c r="DE305" s="86"/>
      <c r="DF305" s="86"/>
      <c r="DG305" s="86"/>
      <c r="DH305" s="86"/>
      <c r="DI305" s="86"/>
      <c r="DJ305" s="86"/>
      <c r="DK305" s="86"/>
      <c r="DL305" s="86"/>
      <c r="DM305" s="86"/>
      <c r="DN305" s="86"/>
      <c r="DO305" s="86"/>
      <c r="DP305" s="86"/>
      <c r="DQ305" s="86"/>
      <c r="DR305" s="86"/>
      <c r="DS305" s="86"/>
      <c r="DT305" s="86"/>
      <c r="DU305" s="86"/>
      <c r="DV305" s="86"/>
      <c r="DW305" s="86"/>
      <c r="DX305" s="86"/>
      <c r="DY305" s="86"/>
      <c r="DZ305" s="86"/>
      <c r="EA305" s="86"/>
      <c r="EB305" s="86"/>
      <c r="EC305" s="86"/>
      <c r="ED305" s="86"/>
      <c r="EE305" s="86"/>
      <c r="EF305" s="86"/>
      <c r="EG305" s="86"/>
      <c r="EH305" s="86"/>
      <c r="EI305" s="86"/>
      <c r="EJ305" s="86"/>
      <c r="EK305" s="86"/>
      <c r="EL305" s="86"/>
      <c r="EM305" s="86"/>
      <c r="EN305" s="86"/>
      <c r="EO305" s="86"/>
      <c r="EP305" s="86"/>
      <c r="EQ305" s="86"/>
      <c r="ER305" s="86"/>
      <c r="ES305" s="86"/>
      <c r="ET305" s="86"/>
      <c r="EU305" s="86"/>
      <c r="EV305" s="86"/>
      <c r="EW305" s="86"/>
      <c r="EX305" s="86"/>
      <c r="EY305" s="86"/>
      <c r="EZ305" s="86"/>
      <c r="FA305" s="86"/>
      <c r="FB305" s="86"/>
      <c r="FC305" s="86"/>
      <c r="FD305" s="86"/>
      <c r="FE305" s="86"/>
      <c r="FF305" s="86"/>
      <c r="FG305" s="86"/>
      <c r="FH305" s="86"/>
      <c r="FI305" s="86"/>
      <c r="FJ305" s="86"/>
      <c r="FK305" s="86"/>
      <c r="FL305" s="86"/>
      <c r="FM305" s="86"/>
      <c r="FN305" s="86"/>
      <c r="FO305" s="86"/>
      <c r="FP305" s="86"/>
      <c r="FQ305" s="86"/>
      <c r="FR305" s="86"/>
      <c r="FS305" s="86"/>
      <c r="FT305" s="86"/>
      <c r="FU305" s="86"/>
      <c r="FV305" s="86"/>
      <c r="FW305" s="86"/>
      <c r="FX305" s="86">
        <v>31.090909957885742</v>
      </c>
      <c r="FY305" s="86">
        <v>0</v>
      </c>
    </row>
    <row r="306" spans="1:181" x14ac:dyDescent="0.25">
      <c r="A306" t="s">
        <v>186</v>
      </c>
      <c r="B306" t="s">
        <v>236</v>
      </c>
      <c r="C306" t="s">
        <v>194</v>
      </c>
      <c r="D306" t="s">
        <v>202</v>
      </c>
      <c r="E306" t="s">
        <v>205</v>
      </c>
      <c r="F306" t="s">
        <v>182</v>
      </c>
      <c r="G306" t="s">
        <v>1</v>
      </c>
      <c r="H306" s="86">
        <v>3007</v>
      </c>
      <c r="I306" s="86">
        <v>1.1425862312316895</v>
      </c>
      <c r="J306" s="86">
        <v>1.0230458974838257</v>
      </c>
      <c r="K306" s="86">
        <v>1.0014135837554932</v>
      </c>
      <c r="L306" s="86">
        <v>1.0174108743667603</v>
      </c>
      <c r="M306" s="86">
        <v>1.059339165687561</v>
      </c>
      <c r="N306" s="86">
        <v>1.1711126565933228</v>
      </c>
      <c r="O306" s="86">
        <v>1.3732153177261353</v>
      </c>
      <c r="P306" s="86">
        <v>1.6062419414520264</v>
      </c>
      <c r="Q306" s="86">
        <v>1.51926589012146</v>
      </c>
      <c r="R306" s="86">
        <v>1.5029416084289551</v>
      </c>
      <c r="S306" s="86">
        <v>1.4319396018981934</v>
      </c>
      <c r="T306" s="86">
        <v>1.4049845933914185</v>
      </c>
      <c r="U306" s="86">
        <v>1.3558517694473267</v>
      </c>
      <c r="V306" s="86">
        <v>1.3544418811798096</v>
      </c>
      <c r="W306" s="86">
        <v>1.3812755346298218</v>
      </c>
      <c r="X306" s="86">
        <v>1.3819183111190796</v>
      </c>
      <c r="Y306" s="86">
        <v>1.4497333765029907</v>
      </c>
      <c r="Z306" s="86">
        <v>1.5735421180725098</v>
      </c>
      <c r="AA306" s="86">
        <v>1.7373712062835693</v>
      </c>
      <c r="AB306" s="86">
        <v>1.78313148021698</v>
      </c>
      <c r="AC306" s="86">
        <v>1.8477975130081177</v>
      </c>
      <c r="AD306" s="86">
        <v>1.6778451204299927</v>
      </c>
      <c r="AE306" s="86">
        <v>1.4603422880172729</v>
      </c>
      <c r="AF306" s="86">
        <v>1.2637289762496948</v>
      </c>
      <c r="AG306" s="86">
        <v>-0.19143897294998169</v>
      </c>
      <c r="AH306" s="86">
        <v>-0.25005349516868591</v>
      </c>
      <c r="AI306" s="86">
        <v>-0.22701172530651093</v>
      </c>
      <c r="AJ306" s="86">
        <v>-0.20446296036243439</v>
      </c>
      <c r="AK306" s="86">
        <v>-0.19347099959850311</v>
      </c>
      <c r="AL306" s="86">
        <v>-0.17165963351726532</v>
      </c>
      <c r="AM306" s="86">
        <v>-0.18697993457317352</v>
      </c>
      <c r="AN306" s="86">
        <v>-7.6585873961448669E-2</v>
      </c>
      <c r="AO306" s="86">
        <v>-0.11684146523475647</v>
      </c>
      <c r="AP306" s="86">
        <v>-0.10613041371107101</v>
      </c>
      <c r="AQ306" s="86">
        <v>-0.13358356058597565</v>
      </c>
      <c r="AR306" s="86">
        <v>-0.12366175651550293</v>
      </c>
      <c r="AS306" s="86">
        <v>-0.12702032923698425</v>
      </c>
      <c r="AT306" s="86">
        <v>-0.10209903866052628</v>
      </c>
      <c r="AU306" s="86">
        <v>-3.918815404176712E-2</v>
      </c>
      <c r="AV306" s="86">
        <v>-1.9185533747076988E-2</v>
      </c>
      <c r="AW306" s="86">
        <v>2.1397432312369347E-2</v>
      </c>
      <c r="AX306" s="86">
        <v>3.1320884823799133E-2</v>
      </c>
      <c r="AY306" s="86">
        <v>5.6471012532711029E-2</v>
      </c>
      <c r="AZ306" s="86">
        <v>-2.4580651894211769E-2</v>
      </c>
      <c r="BA306" s="86">
        <v>-4.6696014702320099E-2</v>
      </c>
      <c r="BB306" s="86">
        <v>-0.17245200276374817</v>
      </c>
      <c r="BC306" s="86">
        <v>-0.19818452000617981</v>
      </c>
      <c r="BD306" s="86">
        <v>-0.20877467095851898</v>
      </c>
      <c r="BE306" s="86">
        <v>-0.13840827345848083</v>
      </c>
      <c r="BF306" s="86">
        <v>-0.19779722392559052</v>
      </c>
      <c r="BG306" s="86">
        <v>-0.17509664595127106</v>
      </c>
      <c r="BH306" s="86">
        <v>-0.15161785483360291</v>
      </c>
      <c r="BI306" s="86">
        <v>-0.14077942073345184</v>
      </c>
      <c r="BJ306" s="86">
        <v>-0.11707678437232971</v>
      </c>
      <c r="BK306" s="86">
        <v>-0.12369778752326965</v>
      </c>
      <c r="BL306" s="86">
        <v>-2.1892063319683075E-2</v>
      </c>
      <c r="BM306" s="86">
        <v>-6.2696486711502075E-2</v>
      </c>
      <c r="BN306" s="86">
        <v>-5.8383557945489883E-2</v>
      </c>
      <c r="BO306" s="86">
        <v>-8.4397554397583008E-2</v>
      </c>
      <c r="BP306" s="86">
        <v>-7.5663067400455475E-2</v>
      </c>
      <c r="BQ306" s="86">
        <v>-8.4311708807945251E-2</v>
      </c>
      <c r="BR306" s="86">
        <v>-5.9565261006355286E-2</v>
      </c>
      <c r="BS306" s="86">
        <v>3.0987472273409367E-3</v>
      </c>
      <c r="BT306" s="86">
        <v>2.4212466552853584E-2</v>
      </c>
      <c r="BU306" s="86">
        <v>6.6109701991081238E-2</v>
      </c>
      <c r="BV306" s="86">
        <v>7.6473146677017212E-2</v>
      </c>
      <c r="BW306" s="86">
        <v>0.10353820025920868</v>
      </c>
      <c r="BX306" s="86">
        <v>2.7527425438165665E-2</v>
      </c>
      <c r="BY306" s="86">
        <v>1.0738951154053211E-2</v>
      </c>
      <c r="BZ306" s="86">
        <v>-0.11427126824855804</v>
      </c>
      <c r="CA306" s="86">
        <v>-0.14407365024089813</v>
      </c>
      <c r="CB306" s="86">
        <v>-0.1566021591424942</v>
      </c>
      <c r="CC306" s="86">
        <v>-0.10167937725782394</v>
      </c>
      <c r="CD306" s="86">
        <v>-0.16160468757152557</v>
      </c>
      <c r="CE306" s="86">
        <v>-0.13914041221141815</v>
      </c>
      <c r="CF306" s="86">
        <v>-0.11501748859882355</v>
      </c>
      <c r="CG306" s="86">
        <v>-0.10428540408611298</v>
      </c>
      <c r="CH306" s="86">
        <v>-7.9272851347923279E-2</v>
      </c>
      <c r="CI306" s="86">
        <v>-7.9868771135807037E-2</v>
      </c>
      <c r="CJ306" s="86">
        <v>1.5988698229193687E-2</v>
      </c>
      <c r="CK306" s="86">
        <v>-2.519584447145462E-2</v>
      </c>
      <c r="CL306" s="86">
        <v>-2.5314239785075188E-2</v>
      </c>
      <c r="CM306" s="86">
        <v>-5.0331484526395798E-2</v>
      </c>
      <c r="CN306" s="86">
        <v>-4.2419325560331345E-2</v>
      </c>
      <c r="CO306" s="86">
        <v>-5.4731853306293488E-2</v>
      </c>
      <c r="CP306" s="86">
        <v>-3.0106494203209877E-2</v>
      </c>
      <c r="CQ306" s="86">
        <v>3.2386526465415955E-2</v>
      </c>
      <c r="CR306" s="86">
        <v>5.4269794374704361E-2</v>
      </c>
      <c r="CS306" s="86">
        <v>9.7077280282974243E-2</v>
      </c>
      <c r="CT306" s="86">
        <v>0.1077454686164856</v>
      </c>
      <c r="CU306" s="86">
        <v>0.13613678514957428</v>
      </c>
      <c r="CV306" s="86">
        <v>6.3617318868637085E-2</v>
      </c>
      <c r="CW306" s="86">
        <v>5.0518237054347992E-2</v>
      </c>
      <c r="CX306" s="86">
        <v>-7.3975473642349243E-2</v>
      </c>
      <c r="CY306" s="86">
        <v>-0.10659664124250412</v>
      </c>
      <c r="CZ306" s="86">
        <v>-0.12046764045953751</v>
      </c>
      <c r="DA306" s="86">
        <v>-6.495048850774765E-2</v>
      </c>
      <c r="DB306" s="86">
        <v>-0.12541215121746063</v>
      </c>
      <c r="DC306" s="86">
        <v>-0.10318417847156525</v>
      </c>
      <c r="DD306" s="86">
        <v>-7.8417129814624786E-2</v>
      </c>
      <c r="DE306" s="86">
        <v>-6.7791379988193512E-2</v>
      </c>
      <c r="DF306" s="86">
        <v>-4.1468929499387741E-2</v>
      </c>
      <c r="DG306" s="86">
        <v>-3.6039743572473526E-2</v>
      </c>
      <c r="DH306" s="86">
        <v>5.3869463503360748E-2</v>
      </c>
      <c r="DI306" s="86">
        <v>1.2304800562560558E-2</v>
      </c>
      <c r="DJ306" s="86">
        <v>7.7550821006298065E-3</v>
      </c>
      <c r="DK306" s="86">
        <v>-1.6265412792563438E-2</v>
      </c>
      <c r="DL306" s="86">
        <v>-9.175577200949192E-3</v>
      </c>
      <c r="DM306" s="86">
        <v>-2.5151990354061127E-2</v>
      </c>
      <c r="DN306" s="86">
        <v>-6.4772798214107752E-4</v>
      </c>
      <c r="DO306" s="86">
        <v>6.1674304306507111E-2</v>
      </c>
      <c r="DP306" s="86">
        <v>8.4327109158039093E-2</v>
      </c>
      <c r="DQ306" s="86">
        <v>0.12804485857486725</v>
      </c>
      <c r="DR306" s="86">
        <v>0.13901777565479279</v>
      </c>
      <c r="DS306" s="86">
        <v>0.16873538494110107</v>
      </c>
      <c r="DT306" s="86">
        <v>9.9707216024398804E-2</v>
      </c>
      <c r="DU306" s="86">
        <v>9.0297512710094452E-2</v>
      </c>
      <c r="DV306" s="86">
        <v>-3.3679679036140442E-2</v>
      </c>
      <c r="DW306" s="86">
        <v>-6.9119632244110107E-2</v>
      </c>
      <c r="DX306" s="86">
        <v>-8.4333121776580811E-2</v>
      </c>
      <c r="DY306" s="86">
        <v>-1.1919789016246796E-2</v>
      </c>
      <c r="DZ306" s="86">
        <v>-7.3155857622623444E-2</v>
      </c>
      <c r="EA306" s="86">
        <v>-5.1269087940454483E-2</v>
      </c>
      <c r="EB306" s="86">
        <v>-2.5572018697857857E-2</v>
      </c>
      <c r="EC306" s="86">
        <v>-1.5099804848432541E-2</v>
      </c>
      <c r="ED306" s="86">
        <v>1.3113932684063911E-2</v>
      </c>
      <c r="EE306" s="86">
        <v>2.7242399752140045E-2</v>
      </c>
      <c r="EF306" s="86">
        <v>0.10856326669454575</v>
      </c>
      <c r="EG306" s="86">
        <v>6.6449768841266632E-2</v>
      </c>
      <c r="EH306" s="86">
        <v>5.5501930415630341E-2</v>
      </c>
      <c r="EI306" s="86">
        <v>3.2920587807893753E-2</v>
      </c>
      <c r="EJ306" s="86">
        <v>3.8823112845420837E-2</v>
      </c>
      <c r="EK306" s="86">
        <v>1.7556631937623024E-2</v>
      </c>
      <c r="EL306" s="86">
        <v>4.1886050254106522E-2</v>
      </c>
      <c r="EM306" s="86">
        <v>0.10396120697259903</v>
      </c>
      <c r="EN306" s="86">
        <v>0.12772510945796967</v>
      </c>
      <c r="EO306" s="86">
        <v>0.17275713384151459</v>
      </c>
      <c r="EP306" s="86">
        <v>0.18417003750801086</v>
      </c>
      <c r="EQ306" s="86">
        <v>0.21580258011817932</v>
      </c>
      <c r="ER306" s="86">
        <v>0.15181528031826019</v>
      </c>
      <c r="ES306" s="86">
        <v>0.14773248136043549</v>
      </c>
      <c r="ET306" s="86">
        <v>2.4501049891114235E-2</v>
      </c>
      <c r="EU306" s="86">
        <v>-1.5008782036602497E-2</v>
      </c>
      <c r="EV306" s="86">
        <v>-3.2160606235265732E-2</v>
      </c>
      <c r="EW306" s="86">
        <v>53.974483489990234</v>
      </c>
      <c r="EX306" s="86">
        <v>53.154731750488281</v>
      </c>
      <c r="EY306" s="86">
        <v>52.520370483398438</v>
      </c>
      <c r="EZ306" s="86">
        <v>51.886394500732422</v>
      </c>
      <c r="FA306" s="86">
        <v>51.223003387451172</v>
      </c>
      <c r="FB306" s="86">
        <v>50.730083465576172</v>
      </c>
      <c r="FC306" s="86">
        <v>50.745323181152344</v>
      </c>
      <c r="FD306" s="86">
        <v>52.724166870117188</v>
      </c>
      <c r="FE306" s="86">
        <v>55.930858612060547</v>
      </c>
      <c r="FF306" s="86">
        <v>58.886497497558594</v>
      </c>
      <c r="FG306" s="86">
        <v>62.098060607910156</v>
      </c>
      <c r="FH306" s="86">
        <v>64.953948974609375</v>
      </c>
      <c r="FI306" s="86">
        <v>67.659454345703125</v>
      </c>
      <c r="FJ306" s="86">
        <v>69.431083679199219</v>
      </c>
      <c r="FK306" s="86">
        <v>70.584632873535156</v>
      </c>
      <c r="FL306" s="86">
        <v>70.624565124511719</v>
      </c>
      <c r="FM306" s="86">
        <v>69.51898193359375</v>
      </c>
      <c r="FN306" s="86">
        <v>67.5533447265625</v>
      </c>
      <c r="FO306" s="86">
        <v>65.074867248535156</v>
      </c>
      <c r="FP306" s="86">
        <v>61.392097473144531</v>
      </c>
      <c r="FQ306" s="86">
        <v>58.658397674560547</v>
      </c>
      <c r="FR306" s="86">
        <v>57.149852752685547</v>
      </c>
      <c r="FS306" s="86">
        <v>55.931453704833984</v>
      </c>
      <c r="FT306" s="86">
        <v>54.935352325439453</v>
      </c>
      <c r="FU306" s="86">
        <v>5.0198197364807129E-2</v>
      </c>
      <c r="FV306" s="86">
        <v>5.6880496442317963E-2</v>
      </c>
      <c r="FW306" s="86">
        <v>5.1896821707487106E-2</v>
      </c>
      <c r="FX306" s="86">
        <v>282.72726440429688</v>
      </c>
      <c r="FY306" s="86">
        <v>1</v>
      </c>
    </row>
    <row r="307" spans="1:181" x14ac:dyDescent="0.25">
      <c r="A307" t="s">
        <v>186</v>
      </c>
      <c r="B307" t="s">
        <v>236</v>
      </c>
      <c r="C307" t="s">
        <v>194</v>
      </c>
      <c r="D307" t="s">
        <v>202</v>
      </c>
      <c r="E307" t="s">
        <v>205</v>
      </c>
      <c r="F307" t="s">
        <v>183</v>
      </c>
      <c r="G307" t="s">
        <v>1</v>
      </c>
      <c r="H307" s="86">
        <v>3589</v>
      </c>
      <c r="I307" s="86">
        <v>1.421955943107605</v>
      </c>
      <c r="J307" s="86">
        <v>1.3163865804672241</v>
      </c>
      <c r="K307" s="86">
        <v>1.2582387924194336</v>
      </c>
      <c r="L307" s="86">
        <v>1.2290782928466797</v>
      </c>
      <c r="M307" s="86">
        <v>1.1710195541381836</v>
      </c>
      <c r="N307" s="86">
        <v>1.2528088092803955</v>
      </c>
      <c r="O307" s="86">
        <v>1.4181675910949707</v>
      </c>
      <c r="P307" s="86">
        <v>1.5389009714126587</v>
      </c>
      <c r="Q307" s="86">
        <v>1.4886106252670288</v>
      </c>
      <c r="R307" s="86">
        <v>1.5697383880615234</v>
      </c>
      <c r="S307" s="86">
        <v>1.5793206691741943</v>
      </c>
      <c r="T307" s="86">
        <v>1.5936994552612305</v>
      </c>
      <c r="U307" s="86">
        <v>1.5807982683181763</v>
      </c>
      <c r="V307" s="86">
        <v>1.5715243816375732</v>
      </c>
      <c r="W307" s="86">
        <v>1.5882004499435425</v>
      </c>
      <c r="X307" s="86">
        <v>1.5899980068206787</v>
      </c>
      <c r="Y307" s="86">
        <v>1.6836131811141968</v>
      </c>
      <c r="Z307" s="86">
        <v>1.8661448955535889</v>
      </c>
      <c r="AA307" s="86">
        <v>1.9218271970748901</v>
      </c>
      <c r="AB307" s="86">
        <v>1.9492316246032715</v>
      </c>
      <c r="AC307" s="86">
        <v>2.0204610824584961</v>
      </c>
      <c r="AD307" s="86">
        <v>1.9582763910293579</v>
      </c>
      <c r="AE307" s="86">
        <v>1.7391188144683838</v>
      </c>
      <c r="AF307" s="86">
        <v>1.5667955875396729</v>
      </c>
      <c r="AG307" s="86">
        <v>-0.50767982006072998</v>
      </c>
      <c r="AH307" s="86">
        <v>-0.50980252027511597</v>
      </c>
      <c r="AI307" s="86">
        <v>-0.49582228064537048</v>
      </c>
      <c r="AJ307" s="86">
        <v>-0.52104830741882324</v>
      </c>
      <c r="AK307" s="86">
        <v>-0.55848807096481323</v>
      </c>
      <c r="AL307" s="86">
        <v>-0.56391227245330811</v>
      </c>
      <c r="AM307" s="86">
        <v>-0.55747300386428833</v>
      </c>
      <c r="AN307" s="86">
        <v>-0.50265383720397949</v>
      </c>
      <c r="AO307" s="86">
        <v>-0.43859991431236267</v>
      </c>
      <c r="AP307" s="86">
        <v>-0.31869164109230042</v>
      </c>
      <c r="AQ307" s="86">
        <v>-0.28846007585525513</v>
      </c>
      <c r="AR307" s="86">
        <v>-0.18112491071224213</v>
      </c>
      <c r="AS307" s="86">
        <v>-0.15860758721828461</v>
      </c>
      <c r="AT307" s="86">
        <v>-0.16736432909965515</v>
      </c>
      <c r="AU307" s="86">
        <v>-0.15483073890209198</v>
      </c>
      <c r="AV307" s="86">
        <v>-0.14082807302474976</v>
      </c>
      <c r="AW307" s="86">
        <v>-3.8302045315504074E-2</v>
      </c>
      <c r="AX307" s="86">
        <v>-6.8671651184558868E-2</v>
      </c>
      <c r="AY307" s="86">
        <v>-0.11157923936843872</v>
      </c>
      <c r="AZ307" s="86">
        <v>-9.2571385204792023E-2</v>
      </c>
      <c r="BA307" s="86">
        <v>-0.19711224734783173</v>
      </c>
      <c r="BB307" s="86">
        <v>-0.35907661914825439</v>
      </c>
      <c r="BC307" s="86">
        <v>-0.48991286754608154</v>
      </c>
      <c r="BD307" s="86">
        <v>-0.52693796157836914</v>
      </c>
      <c r="BE307" s="86">
        <v>-0.34819531440734863</v>
      </c>
      <c r="BF307" s="86">
        <v>-0.35067817568778992</v>
      </c>
      <c r="BG307" s="86">
        <v>-0.3394521176815033</v>
      </c>
      <c r="BH307" s="86">
        <v>-0.36672535538673401</v>
      </c>
      <c r="BI307" s="86">
        <v>-0.40814313292503357</v>
      </c>
      <c r="BJ307" s="86">
        <v>-0.41493064165115356</v>
      </c>
      <c r="BK307" s="86">
        <v>-0.4091992974281311</v>
      </c>
      <c r="BL307" s="86">
        <v>-0.35741037130355835</v>
      </c>
      <c r="BM307" s="86">
        <v>-0.30874568223953247</v>
      </c>
      <c r="BN307" s="86">
        <v>-0.1867903470993042</v>
      </c>
      <c r="BO307" s="86">
        <v>-0.15740345418453217</v>
      </c>
      <c r="BP307" s="86">
        <v>-7.2940096259117126E-2</v>
      </c>
      <c r="BQ307" s="86">
        <v>-5.4360289126634598E-2</v>
      </c>
      <c r="BR307" s="86">
        <v>-6.5463170409202576E-2</v>
      </c>
      <c r="BS307" s="86">
        <v>-5.4460804909467697E-2</v>
      </c>
      <c r="BT307" s="86">
        <v>-4.4976584613323212E-2</v>
      </c>
      <c r="BU307" s="86">
        <v>5.9112485498189926E-2</v>
      </c>
      <c r="BV307" s="86">
        <v>6.1162907630205154E-2</v>
      </c>
      <c r="BW307" s="86">
        <v>3.0283214524388313E-2</v>
      </c>
      <c r="BX307" s="86">
        <v>4.171496257185936E-2</v>
      </c>
      <c r="BY307" s="86">
        <v>-5.9234827756881714E-2</v>
      </c>
      <c r="BZ307" s="86">
        <v>-0.20465213060379028</v>
      </c>
      <c r="CA307" s="86">
        <v>-0.33111876249313354</v>
      </c>
      <c r="CB307" s="86">
        <v>-0.36628034710884094</v>
      </c>
      <c r="CC307" s="86">
        <v>-0.23773686587810516</v>
      </c>
      <c r="CD307" s="86">
        <v>-0.24046909809112549</v>
      </c>
      <c r="CE307" s="86">
        <v>-0.23115065693855286</v>
      </c>
      <c r="CF307" s="86">
        <v>-0.25984174013137817</v>
      </c>
      <c r="CG307" s="86">
        <v>-0.30401468276977539</v>
      </c>
      <c r="CH307" s="86">
        <v>-0.31174641847610474</v>
      </c>
      <c r="CI307" s="86">
        <v>-0.30650535225868225</v>
      </c>
      <c r="CJ307" s="86">
        <v>-0.25681522488594055</v>
      </c>
      <c r="CK307" s="86">
        <v>-0.21880906820297241</v>
      </c>
      <c r="CL307" s="86">
        <v>-9.5435909926891327E-2</v>
      </c>
      <c r="CM307" s="86">
        <v>-6.6634073853492737E-2</v>
      </c>
      <c r="CN307" s="86">
        <v>1.9883841741830111E-3</v>
      </c>
      <c r="CO307" s="86">
        <v>1.7841067165136337E-2</v>
      </c>
      <c r="CP307" s="86">
        <v>5.113246850669384E-3</v>
      </c>
      <c r="CQ307" s="86">
        <v>1.5055100433528423E-2</v>
      </c>
      <c r="CR307" s="86">
        <v>2.1409867331385612E-2</v>
      </c>
      <c r="CS307" s="86">
        <v>0.12658149003982544</v>
      </c>
      <c r="CT307" s="86">
        <v>0.15108592808246613</v>
      </c>
      <c r="CU307" s="86">
        <v>0.12853671610355377</v>
      </c>
      <c r="CV307" s="86">
        <v>0.13472127914428711</v>
      </c>
      <c r="CW307" s="86">
        <v>3.6258645355701447E-2</v>
      </c>
      <c r="CX307" s="86">
        <v>-9.7698181867599487E-2</v>
      </c>
      <c r="CY307" s="86">
        <v>-0.22113846242427826</v>
      </c>
      <c r="CZ307" s="86">
        <v>-0.25500938296318054</v>
      </c>
      <c r="DA307" s="86">
        <v>-0.12727841734886169</v>
      </c>
      <c r="DB307" s="86">
        <v>-0.13026005029678345</v>
      </c>
      <c r="DC307" s="86">
        <v>-0.12284917384386063</v>
      </c>
      <c r="DD307" s="86">
        <v>-0.15295812487602234</v>
      </c>
      <c r="DE307" s="86">
        <v>-0.19988623261451721</v>
      </c>
      <c r="DF307" s="86">
        <v>-0.20856218039989471</v>
      </c>
      <c r="DG307" s="86">
        <v>-0.20381142199039459</v>
      </c>
      <c r="DH307" s="86">
        <v>-0.15622009336948395</v>
      </c>
      <c r="DI307" s="86">
        <v>-0.12887242436408997</v>
      </c>
      <c r="DJ307" s="86">
        <v>-4.0814750827848911E-3</v>
      </c>
      <c r="DK307" s="86">
        <v>2.4135328829288483E-2</v>
      </c>
      <c r="DL307" s="86">
        <v>7.6916858553886414E-2</v>
      </c>
      <c r="DM307" s="86">
        <v>9.0042419731616974E-2</v>
      </c>
      <c r="DN307" s="86">
        <v>7.568967342376709E-2</v>
      </c>
      <c r="DO307" s="86">
        <v>8.4571003913879395E-2</v>
      </c>
      <c r="DP307" s="86">
        <v>8.7796308100223541E-2</v>
      </c>
      <c r="DQ307" s="86">
        <v>0.19405050575733185</v>
      </c>
      <c r="DR307" s="86">
        <v>0.2410089522600174</v>
      </c>
      <c r="DS307" s="86">
        <v>0.22679023444652557</v>
      </c>
      <c r="DT307" s="86">
        <v>0.22772759199142456</v>
      </c>
      <c r="DU307" s="86">
        <v>0.13175211846828461</v>
      </c>
      <c r="DV307" s="86">
        <v>9.2557519674301147E-3</v>
      </c>
      <c r="DW307" s="86">
        <v>-0.11115815490484238</v>
      </c>
      <c r="DX307" s="86">
        <v>-0.14373841881752014</v>
      </c>
      <c r="DY307" s="86">
        <v>3.2206058502197266E-2</v>
      </c>
      <c r="DZ307" s="86">
        <v>2.8864322230219841E-2</v>
      </c>
      <c r="EA307" s="86">
        <v>3.3520959317684174E-2</v>
      </c>
      <c r="EB307" s="86">
        <v>1.3648365857079625E-3</v>
      </c>
      <c r="EC307" s="86">
        <v>-4.9541287124156952E-2</v>
      </c>
      <c r="ED307" s="86">
        <v>-5.9580560773611069E-2</v>
      </c>
      <c r="EE307" s="86">
        <v>-5.5537693202495575E-2</v>
      </c>
      <c r="EF307" s="86">
        <v>-1.0976667515933514E-2</v>
      </c>
      <c r="EG307" s="86">
        <v>9.8177662584930658E-4</v>
      </c>
      <c r="EH307" s="86">
        <v>0.12781983613967896</v>
      </c>
      <c r="EI307" s="86">
        <v>0.15519192814826965</v>
      </c>
      <c r="EJ307" s="86">
        <v>0.18510168790817261</v>
      </c>
      <c r="EK307" s="86">
        <v>0.19428971409797668</v>
      </c>
      <c r="EL307" s="86">
        <v>0.17759081721305847</v>
      </c>
      <c r="EM307" s="86">
        <v>0.18494091928005219</v>
      </c>
      <c r="EN307" s="86">
        <v>0.18364781141281128</v>
      </c>
      <c r="EO307" s="86">
        <v>0.29146501421928406</v>
      </c>
      <c r="EP307" s="86">
        <v>0.37084352970123291</v>
      </c>
      <c r="EQ307" s="86">
        <v>0.36865270137786865</v>
      </c>
      <c r="ER307" s="86">
        <v>0.36201393604278564</v>
      </c>
      <c r="ES307" s="86">
        <v>0.26962953805923462</v>
      </c>
      <c r="ET307" s="86">
        <v>0.16368025541305542</v>
      </c>
      <c r="EU307" s="86">
        <v>4.7635946422815323E-2</v>
      </c>
      <c r="EV307" s="86">
        <v>1.6919182613492012E-2</v>
      </c>
      <c r="EW307" s="86">
        <v>58.022647857666016</v>
      </c>
      <c r="EX307" s="86">
        <v>56.910533905029297</v>
      </c>
      <c r="EY307" s="86">
        <v>55.878326416015625</v>
      </c>
      <c r="EZ307" s="86">
        <v>55.082881927490234</v>
      </c>
      <c r="FA307" s="86">
        <v>54.515651702880859</v>
      </c>
      <c r="FB307" s="86">
        <v>53.748344421386719</v>
      </c>
      <c r="FC307" s="86">
        <v>53.335613250732422</v>
      </c>
      <c r="FD307" s="86">
        <v>55.624382019042969</v>
      </c>
      <c r="FE307" s="86">
        <v>59.032882690429688</v>
      </c>
      <c r="FF307" s="86">
        <v>62.335430145263672</v>
      </c>
      <c r="FG307" s="86">
        <v>65.479263305664063</v>
      </c>
      <c r="FH307" s="86">
        <v>68.370193481445313</v>
      </c>
      <c r="FI307" s="86">
        <v>70.463554382324219</v>
      </c>
      <c r="FJ307" s="86">
        <v>72.149887084960938</v>
      </c>
      <c r="FK307" s="86">
        <v>73.483726501464844</v>
      </c>
      <c r="FL307" s="86">
        <v>74.303382873535156</v>
      </c>
      <c r="FM307" s="86">
        <v>74.449295043945313</v>
      </c>
      <c r="FN307" s="86">
        <v>72.93255615234375</v>
      </c>
      <c r="FO307" s="86">
        <v>70.5047607421875</v>
      </c>
      <c r="FP307" s="86">
        <v>67.030303955078125</v>
      </c>
      <c r="FQ307" s="86">
        <v>63.992729187011719</v>
      </c>
      <c r="FR307" s="86">
        <v>62.34429931640625</v>
      </c>
      <c r="FS307" s="86">
        <v>60.698329925537109</v>
      </c>
      <c r="FT307" s="86">
        <v>59.067966461181641</v>
      </c>
      <c r="FU307" s="86">
        <v>0.16117320954799652</v>
      </c>
      <c r="FV307" s="86">
        <v>0.16031277179718018</v>
      </c>
      <c r="FW307" s="86">
        <v>0.16605439782142639</v>
      </c>
      <c r="FX307" s="86">
        <v>227.40908813476563</v>
      </c>
      <c r="FY307" s="86">
        <v>1</v>
      </c>
    </row>
    <row r="308" spans="1:181" x14ac:dyDescent="0.25">
      <c r="A308" t="s">
        <v>186</v>
      </c>
      <c r="B308" t="s">
        <v>236</v>
      </c>
      <c r="C308" t="s">
        <v>194</v>
      </c>
      <c r="D308" t="s">
        <v>202</v>
      </c>
      <c r="E308" t="s">
        <v>205</v>
      </c>
      <c r="F308" t="s">
        <v>184</v>
      </c>
      <c r="G308" t="s">
        <v>1</v>
      </c>
      <c r="H308" s="86">
        <v>2468</v>
      </c>
      <c r="I308" s="86">
        <v>1.6379491090774536</v>
      </c>
      <c r="J308" s="86">
        <v>1.5165723562240601</v>
      </c>
      <c r="K308" s="86">
        <v>1.4952596426010132</v>
      </c>
      <c r="L308" s="86">
        <v>1.4999082088470459</v>
      </c>
      <c r="M308" s="86">
        <v>1.5839335918426514</v>
      </c>
      <c r="N308" s="86">
        <v>1.6440411806106567</v>
      </c>
      <c r="O308" s="86">
        <v>1.9282032251358032</v>
      </c>
      <c r="P308" s="86">
        <v>2.1916139125823975</v>
      </c>
      <c r="Q308" s="86">
        <v>2.1952157020568848</v>
      </c>
      <c r="R308" s="86">
        <v>2.1105999946594238</v>
      </c>
      <c r="S308" s="86">
        <v>2.049138069152832</v>
      </c>
      <c r="T308" s="86">
        <v>2.0577402114868164</v>
      </c>
      <c r="U308" s="86">
        <v>2.0781943798065186</v>
      </c>
      <c r="V308" s="86">
        <v>2.0350167751312256</v>
      </c>
      <c r="W308" s="86">
        <v>2.0036845207214355</v>
      </c>
      <c r="X308" s="86">
        <v>2.0485939979553223</v>
      </c>
      <c r="Y308" s="86">
        <v>2.1581766605377197</v>
      </c>
      <c r="Z308" s="86">
        <v>2.2006654739379883</v>
      </c>
      <c r="AA308" s="86">
        <v>2.3165962696075439</v>
      </c>
      <c r="AB308" s="86">
        <v>2.4140739440917969</v>
      </c>
      <c r="AC308" s="86">
        <v>2.4752485752105713</v>
      </c>
      <c r="AD308" s="86">
        <v>2.4191246032714844</v>
      </c>
      <c r="AE308" s="86">
        <v>2.0953004360198975</v>
      </c>
      <c r="AF308" s="86">
        <v>1.8726416826248169</v>
      </c>
      <c r="AG308" s="86">
        <v>-0.22790509462356567</v>
      </c>
      <c r="AH308" s="86">
        <v>-0.18819859623908997</v>
      </c>
      <c r="AI308" s="86">
        <v>-0.16789436340332031</v>
      </c>
      <c r="AJ308" s="86">
        <v>-0.17231543362140656</v>
      </c>
      <c r="AK308" s="86">
        <v>-0.11308833211660385</v>
      </c>
      <c r="AL308" s="86">
        <v>-0.18033446371555328</v>
      </c>
      <c r="AM308" s="86">
        <v>-0.14545460045337677</v>
      </c>
      <c r="AN308" s="86">
        <v>-9.831169992685318E-2</v>
      </c>
      <c r="AO308" s="86">
        <v>-0.14263038337230682</v>
      </c>
      <c r="AP308" s="86">
        <v>-0.23617503046989441</v>
      </c>
      <c r="AQ308" s="86">
        <v>-0.27485761046409607</v>
      </c>
      <c r="AR308" s="86">
        <v>-0.24905751645565033</v>
      </c>
      <c r="AS308" s="86">
        <v>-0.25099050998687744</v>
      </c>
      <c r="AT308" s="86">
        <v>-0.19102866947650909</v>
      </c>
      <c r="AU308" s="86">
        <v>-0.1902410089969635</v>
      </c>
      <c r="AV308" s="86">
        <v>-0.13619807362556458</v>
      </c>
      <c r="AW308" s="86">
        <v>-4.1532985866069794E-2</v>
      </c>
      <c r="AX308" s="86">
        <v>5.3538638167083263E-3</v>
      </c>
      <c r="AY308" s="86">
        <v>0.13368569314479828</v>
      </c>
      <c r="AZ308" s="86">
        <v>0.17977133393287659</v>
      </c>
      <c r="BA308" s="86">
        <v>0.12325537949800491</v>
      </c>
      <c r="BB308" s="86">
        <v>4.8415577039122581E-3</v>
      </c>
      <c r="BC308" s="86">
        <v>-0.16683095693588257</v>
      </c>
      <c r="BD308" s="86">
        <v>-0.16787201166152954</v>
      </c>
      <c r="BE308" s="86">
        <v>-0.124796062707901</v>
      </c>
      <c r="BF308" s="86">
        <v>-8.9312687516212463E-2</v>
      </c>
      <c r="BG308" s="86">
        <v>-6.8575538694858551E-2</v>
      </c>
      <c r="BH308" s="86">
        <v>-6.6166676580905914E-2</v>
      </c>
      <c r="BI308" s="86">
        <v>-5.686459131538868E-3</v>
      </c>
      <c r="BJ308" s="86">
        <v>-7.4836060404777527E-2</v>
      </c>
      <c r="BK308" s="86">
        <v>-3.6805287003517151E-2</v>
      </c>
      <c r="BL308" s="86">
        <v>1.9658273085951805E-2</v>
      </c>
      <c r="BM308" s="86">
        <v>-3.7903986871242523E-2</v>
      </c>
      <c r="BN308" s="86">
        <v>-0.12260013073682785</v>
      </c>
      <c r="BO308" s="86">
        <v>-0.17172524333000183</v>
      </c>
      <c r="BP308" s="86">
        <v>-0.15193475782871246</v>
      </c>
      <c r="BQ308" s="86">
        <v>-0.14196218550205231</v>
      </c>
      <c r="BR308" s="86">
        <v>-8.6151562631130219E-2</v>
      </c>
      <c r="BS308" s="86">
        <v>-8.809623122215271E-2</v>
      </c>
      <c r="BT308" s="86">
        <v>-3.2068397849798203E-2</v>
      </c>
      <c r="BU308" s="86">
        <v>7.2017721831798553E-2</v>
      </c>
      <c r="BV308" s="86">
        <v>0.12420905381441116</v>
      </c>
      <c r="BW308" s="86">
        <v>0.24586240947246552</v>
      </c>
      <c r="BX308" s="86">
        <v>0.29695945978164673</v>
      </c>
      <c r="BY308" s="86">
        <v>0.24091434478759766</v>
      </c>
      <c r="BZ308" s="86">
        <v>0.11348260939121246</v>
      </c>
      <c r="CA308" s="86">
        <v>-6.0381904244422913E-2</v>
      </c>
      <c r="CB308" s="86">
        <v>-6.0681000351905823E-2</v>
      </c>
      <c r="CC308" s="86">
        <v>-5.3383041173219681E-2</v>
      </c>
      <c r="CD308" s="86">
        <v>-2.0824592560529709E-2</v>
      </c>
      <c r="CE308" s="86">
        <v>2.1238034241832793E-4</v>
      </c>
      <c r="CF308" s="86">
        <v>7.3516145348548889E-3</v>
      </c>
      <c r="CG308" s="86">
        <v>6.8699754774570465E-2</v>
      </c>
      <c r="CH308" s="86">
        <v>-1.7681894823908806E-3</v>
      </c>
      <c r="CI308" s="86">
        <v>3.8444902747869492E-2</v>
      </c>
      <c r="CJ308" s="86">
        <v>0.10136391967535019</v>
      </c>
      <c r="CK308" s="86">
        <v>3.4629184752702713E-2</v>
      </c>
      <c r="CL308" s="86">
        <v>-4.3938513845205307E-2</v>
      </c>
      <c r="CM308" s="86">
        <v>-0.10029608011245728</v>
      </c>
      <c r="CN308" s="86">
        <v>-8.4667831659317017E-2</v>
      </c>
      <c r="CO308" s="86">
        <v>-6.6449500620365143E-2</v>
      </c>
      <c r="CP308" s="86">
        <v>-1.3514007441699505E-2</v>
      </c>
      <c r="CQ308" s="86">
        <v>-1.7351066693663597E-2</v>
      </c>
      <c r="CR308" s="86">
        <v>4.0051497519016266E-2</v>
      </c>
      <c r="CS308" s="86">
        <v>0.15066260099411011</v>
      </c>
      <c r="CT308" s="86">
        <v>0.20652779936790466</v>
      </c>
      <c r="CU308" s="86">
        <v>0.32355567812919617</v>
      </c>
      <c r="CV308" s="86">
        <v>0.37812358140945435</v>
      </c>
      <c r="CW308" s="86">
        <v>0.32240459322929382</v>
      </c>
      <c r="CX308" s="86">
        <v>0.18872706592082977</v>
      </c>
      <c r="CY308" s="86">
        <v>1.3344379141926765E-2</v>
      </c>
      <c r="CZ308" s="86">
        <v>1.3559164479374886E-2</v>
      </c>
      <c r="DA308" s="86">
        <v>1.8029967322945595E-2</v>
      </c>
      <c r="DB308" s="86">
        <v>4.766349121928215E-2</v>
      </c>
      <c r="DC308" s="86">
        <v>6.9000296294689178E-2</v>
      </c>
      <c r="DD308" s="86">
        <v>8.0869905650615692E-2</v>
      </c>
      <c r="DE308" s="86">
        <v>0.14308595657348633</v>
      </c>
      <c r="DF308" s="86">
        <v>7.1299687027931213E-2</v>
      </c>
      <c r="DG308" s="86">
        <v>0.11369508504867554</v>
      </c>
      <c r="DH308" s="86">
        <v>0.18306955695152283</v>
      </c>
      <c r="DI308" s="86">
        <v>0.10716236382722855</v>
      </c>
      <c r="DJ308" s="86">
        <v>3.4723103046417236E-2</v>
      </c>
      <c r="DK308" s="86">
        <v>-2.8866907581686974E-2</v>
      </c>
      <c r="DL308" s="86">
        <v>-1.7400896176695824E-2</v>
      </c>
      <c r="DM308" s="86">
        <v>9.0631768107414246E-3</v>
      </c>
      <c r="DN308" s="86">
        <v>5.9123549610376358E-2</v>
      </c>
      <c r="DO308" s="86">
        <v>5.3394097834825516E-2</v>
      </c>
      <c r="DP308" s="86">
        <v>0.11217138916254044</v>
      </c>
      <c r="DQ308" s="86">
        <v>0.22930747270584106</v>
      </c>
      <c r="DR308" s="86">
        <v>0.28884655237197876</v>
      </c>
      <c r="DS308" s="86">
        <v>0.40124890208244324</v>
      </c>
      <c r="DT308" s="86">
        <v>0.45928770303726196</v>
      </c>
      <c r="DU308" s="86">
        <v>0.40389484167098999</v>
      </c>
      <c r="DV308" s="86">
        <v>0.26397150754928589</v>
      </c>
      <c r="DW308" s="86">
        <v>8.7070658802986145E-2</v>
      </c>
      <c r="DX308" s="86">
        <v>8.7799333035945892E-2</v>
      </c>
      <c r="DY308" s="86">
        <v>0.12113901227712631</v>
      </c>
      <c r="DZ308" s="86">
        <v>0.14654941856861115</v>
      </c>
      <c r="EA308" s="86">
        <v>0.16831913590431213</v>
      </c>
      <c r="EB308" s="86">
        <v>0.18701864778995514</v>
      </c>
      <c r="EC308" s="86">
        <v>0.25048786401748657</v>
      </c>
      <c r="ED308" s="86">
        <v>0.17679810523986816</v>
      </c>
      <c r="EE308" s="86">
        <v>0.22234439849853516</v>
      </c>
      <c r="EF308" s="86">
        <v>0.30103954672813416</v>
      </c>
      <c r="EG308" s="86">
        <v>0.21188873052597046</v>
      </c>
      <c r="EH308" s="86">
        <v>0.148297980427742</v>
      </c>
      <c r="EI308" s="86">
        <v>7.4265472590923309E-2</v>
      </c>
      <c r="EJ308" s="86">
        <v>7.972186803817749E-2</v>
      </c>
      <c r="EK308" s="86">
        <v>0.11809148639440536</v>
      </c>
      <c r="EL308" s="86">
        <v>0.16400064527988434</v>
      </c>
      <c r="EM308" s="86">
        <v>0.15553887188434601</v>
      </c>
      <c r="EN308" s="86">
        <v>0.2163010835647583</v>
      </c>
      <c r="EO308" s="86">
        <v>0.34285819530487061</v>
      </c>
      <c r="EP308" s="86">
        <v>0.4077017605304718</v>
      </c>
      <c r="EQ308" s="86">
        <v>0.51342564821243286</v>
      </c>
      <c r="ER308" s="86">
        <v>0.57647579908370972</v>
      </c>
      <c r="ES308" s="86">
        <v>0.52155387401580811</v>
      </c>
      <c r="ET308" s="86">
        <v>0.37261256575584412</v>
      </c>
      <c r="EU308" s="86">
        <v>0.1935197114944458</v>
      </c>
      <c r="EV308" s="86">
        <v>0.19499033689498901</v>
      </c>
      <c r="EW308" s="86">
        <v>55.830402374267578</v>
      </c>
      <c r="EX308" s="86">
        <v>54.855495452880859</v>
      </c>
      <c r="EY308" s="86">
        <v>53.904449462890625</v>
      </c>
      <c r="EZ308" s="86">
        <v>53.401638031005859</v>
      </c>
      <c r="FA308" s="86">
        <v>52.660648345947266</v>
      </c>
      <c r="FB308" s="86">
        <v>51.718723297119141</v>
      </c>
      <c r="FC308" s="86">
        <v>51.53106689453125</v>
      </c>
      <c r="FD308" s="86">
        <v>54.357391357421875</v>
      </c>
      <c r="FE308" s="86">
        <v>58.685646057128906</v>
      </c>
      <c r="FF308" s="86">
        <v>61.829410552978516</v>
      </c>
      <c r="FG308" s="86">
        <v>64.383094787597656</v>
      </c>
      <c r="FH308" s="86">
        <v>66.4267578125</v>
      </c>
      <c r="FI308" s="86">
        <v>67.852210998535156</v>
      </c>
      <c r="FJ308" s="86">
        <v>69.20782470703125</v>
      </c>
      <c r="FK308" s="86">
        <v>70.495597839355469</v>
      </c>
      <c r="FL308" s="86">
        <v>71.617156982421875</v>
      </c>
      <c r="FM308" s="86">
        <v>71.876945495605469</v>
      </c>
      <c r="FN308" s="86">
        <v>71.544486999511719</v>
      </c>
      <c r="FO308" s="86">
        <v>69.444923400878906</v>
      </c>
      <c r="FP308" s="86">
        <v>65.025047302246094</v>
      </c>
      <c r="FQ308" s="86">
        <v>61.747562408447266</v>
      </c>
      <c r="FR308" s="86">
        <v>59.737350463867188</v>
      </c>
      <c r="FS308" s="86">
        <v>58.288600921630859</v>
      </c>
      <c r="FT308" s="86">
        <v>57.064388275146484</v>
      </c>
      <c r="FU308" s="86">
        <v>0.11685259640216827</v>
      </c>
      <c r="FV308" s="86">
        <v>0.14146390557289124</v>
      </c>
      <c r="FW308" s="86">
        <v>0.11430996656417847</v>
      </c>
      <c r="FX308" s="86">
        <v>205.13636779785156</v>
      </c>
      <c r="FY308" s="86">
        <v>1</v>
      </c>
    </row>
    <row r="309" spans="1:181" x14ac:dyDescent="0.25">
      <c r="A309" t="s">
        <v>186</v>
      </c>
      <c r="B309" t="s">
        <v>236</v>
      </c>
      <c r="C309" t="s">
        <v>194</v>
      </c>
      <c r="D309" t="s">
        <v>202</v>
      </c>
      <c r="E309" t="s">
        <v>205</v>
      </c>
      <c r="F309" t="s">
        <v>185</v>
      </c>
      <c r="G309" t="s">
        <v>1</v>
      </c>
      <c r="H309" s="86">
        <v>1005</v>
      </c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  <c r="BA309" s="86"/>
      <c r="BB309" s="86"/>
      <c r="BC309" s="86"/>
      <c r="BD309" s="86"/>
      <c r="BE309" s="86"/>
      <c r="BF309" s="86"/>
      <c r="BG309" s="86"/>
      <c r="BH309" s="86"/>
      <c r="BI309" s="86"/>
      <c r="BJ309" s="86"/>
      <c r="BK309" s="86"/>
      <c r="BL309" s="86"/>
      <c r="BM309" s="86"/>
      <c r="BN309" s="86"/>
      <c r="BO309" s="86"/>
      <c r="BP309" s="86"/>
      <c r="BQ309" s="86"/>
      <c r="BR309" s="86"/>
      <c r="BS309" s="86"/>
      <c r="BT309" s="86"/>
      <c r="BU309" s="86"/>
      <c r="BV309" s="86"/>
      <c r="BW309" s="86"/>
      <c r="BX309" s="86"/>
      <c r="BY309" s="86"/>
      <c r="BZ309" s="86"/>
      <c r="CA309" s="86"/>
      <c r="CB309" s="86"/>
      <c r="CC309" s="86"/>
      <c r="CD309" s="86"/>
      <c r="CE309" s="86"/>
      <c r="CF309" s="86"/>
      <c r="CG309" s="86"/>
      <c r="CH309" s="86"/>
      <c r="CI309" s="86"/>
      <c r="CJ309" s="86"/>
      <c r="CK309" s="86"/>
      <c r="CL309" s="86"/>
      <c r="CM309" s="86"/>
      <c r="CN309" s="86"/>
      <c r="CO309" s="86"/>
      <c r="CP309" s="86"/>
      <c r="CQ309" s="86"/>
      <c r="CR309" s="86"/>
      <c r="CS309" s="86"/>
      <c r="CT309" s="86"/>
      <c r="CU309" s="86"/>
      <c r="CV309" s="86"/>
      <c r="CW309" s="86"/>
      <c r="CX309" s="86"/>
      <c r="CY309" s="86"/>
      <c r="CZ309" s="86"/>
      <c r="DA309" s="86"/>
      <c r="DB309" s="86"/>
      <c r="DC309" s="86"/>
      <c r="DD309" s="86"/>
      <c r="DE309" s="86"/>
      <c r="DF309" s="86"/>
      <c r="DG309" s="86"/>
      <c r="DH309" s="86"/>
      <c r="DI309" s="86"/>
      <c r="DJ309" s="86"/>
      <c r="DK309" s="86"/>
      <c r="DL309" s="86"/>
      <c r="DM309" s="86"/>
      <c r="DN309" s="86"/>
      <c r="DO309" s="86"/>
      <c r="DP309" s="86"/>
      <c r="DQ309" s="86"/>
      <c r="DR309" s="86"/>
      <c r="DS309" s="86"/>
      <c r="DT309" s="86"/>
      <c r="DU309" s="86"/>
      <c r="DV309" s="86"/>
      <c r="DW309" s="86"/>
      <c r="DX309" s="86"/>
      <c r="DY309" s="86"/>
      <c r="DZ309" s="86"/>
      <c r="EA309" s="86"/>
      <c r="EB309" s="86"/>
      <c r="EC309" s="86"/>
      <c r="ED309" s="86"/>
      <c r="EE309" s="86"/>
      <c r="EF309" s="86"/>
      <c r="EG309" s="86"/>
      <c r="EH309" s="86"/>
      <c r="EI309" s="86"/>
      <c r="EJ309" s="86"/>
      <c r="EK309" s="86"/>
      <c r="EL309" s="86"/>
      <c r="EM309" s="86"/>
      <c r="EN309" s="86"/>
      <c r="EO309" s="86"/>
      <c r="EP309" s="86"/>
      <c r="EQ309" s="86"/>
      <c r="ER309" s="86"/>
      <c r="ES309" s="86"/>
      <c r="ET309" s="86"/>
      <c r="EU309" s="86"/>
      <c r="EV309" s="86"/>
      <c r="EW309" s="86"/>
      <c r="EX309" s="86"/>
      <c r="EY309" s="86"/>
      <c r="EZ309" s="86"/>
      <c r="FA309" s="86"/>
      <c r="FB309" s="86"/>
      <c r="FC309" s="86"/>
      <c r="FD309" s="86"/>
      <c r="FE309" s="86"/>
      <c r="FF309" s="86"/>
      <c r="FG309" s="86"/>
      <c r="FH309" s="86"/>
      <c r="FI309" s="86"/>
      <c r="FJ309" s="86"/>
      <c r="FK309" s="86"/>
      <c r="FL309" s="86"/>
      <c r="FM309" s="86"/>
      <c r="FN309" s="86"/>
      <c r="FO309" s="86"/>
      <c r="FP309" s="86"/>
      <c r="FQ309" s="86"/>
      <c r="FR309" s="86"/>
      <c r="FS309" s="86"/>
      <c r="FT309" s="86"/>
      <c r="FU309" s="86"/>
      <c r="FV309" s="86"/>
      <c r="FW309" s="86"/>
      <c r="FX309" s="86">
        <v>63.909091949462891</v>
      </c>
      <c r="FY309" s="86">
        <v>0</v>
      </c>
    </row>
    <row r="310" spans="1:181" x14ac:dyDescent="0.25">
      <c r="A310" t="s">
        <v>186</v>
      </c>
      <c r="B310" t="s">
        <v>236</v>
      </c>
      <c r="C310" t="s">
        <v>194</v>
      </c>
      <c r="D310" t="s">
        <v>202</v>
      </c>
      <c r="E310" t="s">
        <v>206</v>
      </c>
      <c r="F310" t="s">
        <v>1</v>
      </c>
      <c r="G310" t="s">
        <v>198</v>
      </c>
      <c r="H310" s="86">
        <v>26236</v>
      </c>
      <c r="I310" s="86">
        <v>1.2943023443222046</v>
      </c>
      <c r="J310" s="86">
        <v>1.2121058702468872</v>
      </c>
      <c r="K310" s="86">
        <v>1.1674792766571045</v>
      </c>
      <c r="L310" s="86">
        <v>1.1478936672210693</v>
      </c>
      <c r="M310" s="86">
        <v>1.1587008237838745</v>
      </c>
      <c r="N310" s="86">
        <v>1.2326792478561401</v>
      </c>
      <c r="O310" s="86">
        <v>1.3832004070281982</v>
      </c>
      <c r="P310" s="86">
        <v>1.5124437808990479</v>
      </c>
      <c r="Q310" s="86">
        <v>1.4949973821640015</v>
      </c>
      <c r="R310" s="86">
        <v>1.4712765216827393</v>
      </c>
      <c r="S310" s="86">
        <v>1.4968829154968262</v>
      </c>
      <c r="T310" s="86">
        <v>1.4932519197463989</v>
      </c>
      <c r="U310" s="86">
        <v>1.4484553337097168</v>
      </c>
      <c r="V310" s="86">
        <v>1.4083977937698364</v>
      </c>
      <c r="W310" s="86">
        <v>1.4115341901779175</v>
      </c>
      <c r="X310" s="86">
        <v>1.4195492267608643</v>
      </c>
      <c r="Y310" s="86">
        <v>1.4633888006210327</v>
      </c>
      <c r="Z310" s="86">
        <v>1.5619853734970093</v>
      </c>
      <c r="AA310" s="86">
        <v>1.6738814115524292</v>
      </c>
      <c r="AB310" s="86">
        <v>1.741473913192749</v>
      </c>
      <c r="AC310" s="86">
        <v>1.8538845777511597</v>
      </c>
      <c r="AD310" s="86">
        <v>1.8725486993789673</v>
      </c>
      <c r="AE310" s="86">
        <v>1.6858019828796387</v>
      </c>
      <c r="AF310" s="86">
        <v>1.469146728515625</v>
      </c>
      <c r="AG310" s="86">
        <v>-0.19888822734355927</v>
      </c>
      <c r="AH310" s="86">
        <v>-0.18547943234443665</v>
      </c>
      <c r="AI310" s="86">
        <v>-0.17275650799274445</v>
      </c>
      <c r="AJ310" s="86">
        <v>-0.16700898110866547</v>
      </c>
      <c r="AK310" s="86">
        <v>-0.15157738327980042</v>
      </c>
      <c r="AL310" s="86">
        <v>-0.13629795610904694</v>
      </c>
      <c r="AM310" s="86">
        <v>-0.13587218523025513</v>
      </c>
      <c r="AN310" s="86">
        <v>-0.12557820975780487</v>
      </c>
      <c r="AO310" s="86">
        <v>-0.15946456789970398</v>
      </c>
      <c r="AP310" s="86">
        <v>-0.13560307025909424</v>
      </c>
      <c r="AQ310" s="86">
        <v>-0.10602090507745743</v>
      </c>
      <c r="AR310" s="86">
        <v>-0.1142057478427887</v>
      </c>
      <c r="AS310" s="86">
        <v>-0.13544827699661255</v>
      </c>
      <c r="AT310" s="86">
        <v>-0.13394337892532349</v>
      </c>
      <c r="AU310" s="86">
        <v>-0.1013154461979866</v>
      </c>
      <c r="AV310" s="86">
        <v>-6.1458364129066467E-2</v>
      </c>
      <c r="AW310" s="86">
        <v>-4.7571309842169285E-3</v>
      </c>
      <c r="AX310" s="86">
        <v>2.1009385585784912E-2</v>
      </c>
      <c r="AY310" s="86">
        <v>3.9106264710426331E-2</v>
      </c>
      <c r="AZ310" s="86">
        <v>5.435626208782196E-2</v>
      </c>
      <c r="BA310" s="86">
        <v>6.3417278230190277E-2</v>
      </c>
      <c r="BB310" s="86">
        <v>-4.8965763300657272E-2</v>
      </c>
      <c r="BC310" s="86">
        <v>-0.1380021721124649</v>
      </c>
      <c r="BD310" s="86">
        <v>-0.1770818829536438</v>
      </c>
      <c r="BE310" s="86">
        <v>-0.16844804584980011</v>
      </c>
      <c r="BF310" s="86">
        <v>-0.15579566359519958</v>
      </c>
      <c r="BG310" s="86">
        <v>-0.14332830905914307</v>
      </c>
      <c r="BH310" s="86">
        <v>-0.13770776987075806</v>
      </c>
      <c r="BI310" s="86">
        <v>-0.12227162718772888</v>
      </c>
      <c r="BJ310" s="86">
        <v>-0.10680185258388519</v>
      </c>
      <c r="BK310" s="86">
        <v>-0.1061122864484787</v>
      </c>
      <c r="BL310" s="86">
        <v>-9.5723353326320648E-2</v>
      </c>
      <c r="BM310" s="86">
        <v>-0.13041478395462036</v>
      </c>
      <c r="BN310" s="86">
        <v>-0.10981130599975586</v>
      </c>
      <c r="BO310" s="86">
        <v>-8.042626827955246E-2</v>
      </c>
      <c r="BP310" s="86">
        <v>-8.8671378791332245E-2</v>
      </c>
      <c r="BQ310" s="86">
        <v>-0.11017287522554398</v>
      </c>
      <c r="BR310" s="86">
        <v>-0.10829551517963409</v>
      </c>
      <c r="BS310" s="86">
        <v>-7.5474068522453308E-2</v>
      </c>
      <c r="BT310" s="86">
        <v>-3.5823605954647064E-2</v>
      </c>
      <c r="BU310" s="86">
        <v>2.0085204392671585E-2</v>
      </c>
      <c r="BV310" s="86">
        <v>4.6086922287940979E-2</v>
      </c>
      <c r="BW310" s="86">
        <v>6.680838018655777E-2</v>
      </c>
      <c r="BX310" s="86">
        <v>8.205249160528183E-2</v>
      </c>
      <c r="BY310" s="86">
        <v>9.4236694276332855E-2</v>
      </c>
      <c r="BZ310" s="86">
        <v>-1.7427010461688042E-2</v>
      </c>
      <c r="CA310" s="86">
        <v>-0.10667018592357635</v>
      </c>
      <c r="CB310" s="86">
        <v>-0.14586199820041656</v>
      </c>
      <c r="CC310" s="86">
        <v>-0.14736528694629669</v>
      </c>
      <c r="CD310" s="86">
        <v>-0.13523674011230469</v>
      </c>
      <c r="CE310" s="86">
        <v>-0.12294641137123108</v>
      </c>
      <c r="CF310" s="86">
        <v>-0.11741384863853455</v>
      </c>
      <c r="CG310" s="86">
        <v>-0.10197455435991287</v>
      </c>
      <c r="CH310" s="86">
        <v>-8.637295663356781E-2</v>
      </c>
      <c r="CI310" s="86">
        <v>-8.5500665009021759E-2</v>
      </c>
      <c r="CJ310" s="86">
        <v>-7.5045973062515259E-2</v>
      </c>
      <c r="CK310" s="86">
        <v>-0.11029500514268875</v>
      </c>
      <c r="CL310" s="86">
        <v>-9.19480100274086E-2</v>
      </c>
      <c r="CM310" s="86">
        <v>-6.2699511647224426E-2</v>
      </c>
      <c r="CN310" s="86">
        <v>-7.0986337959766388E-2</v>
      </c>
      <c r="CO310" s="86">
        <v>-9.2667214572429657E-2</v>
      </c>
      <c r="CP310" s="86">
        <v>-9.0531870722770691E-2</v>
      </c>
      <c r="CQ310" s="86">
        <v>-5.7576414197683334E-2</v>
      </c>
      <c r="CR310" s="86">
        <v>-1.8069056794047356E-2</v>
      </c>
      <c r="CS310" s="86">
        <v>3.729093074798584E-2</v>
      </c>
      <c r="CT310" s="86">
        <v>6.3455544412136078E-2</v>
      </c>
      <c r="CU310" s="86">
        <v>8.5994787514209747E-2</v>
      </c>
      <c r="CV310" s="86">
        <v>0.10123482346534729</v>
      </c>
      <c r="CW310" s="86">
        <v>0.11558213084936142</v>
      </c>
      <c r="CX310" s="86">
        <v>4.4166366569697857E-3</v>
      </c>
      <c r="CY310" s="86">
        <v>-8.4969758987426758E-2</v>
      </c>
      <c r="CZ310" s="86">
        <v>-0.12423917651176453</v>
      </c>
      <c r="DA310" s="86">
        <v>-0.12628251314163208</v>
      </c>
      <c r="DB310" s="86">
        <v>-0.11467783898115158</v>
      </c>
      <c r="DC310" s="86">
        <v>-0.10256452113389969</v>
      </c>
      <c r="DD310" s="86">
        <v>-9.7119912505149841E-2</v>
      </c>
      <c r="DE310" s="86">
        <v>-8.1677474081516266E-2</v>
      </c>
      <c r="DF310" s="86">
        <v>-6.594405323266983E-2</v>
      </c>
      <c r="DG310" s="86">
        <v>-6.4889051020145416E-2</v>
      </c>
      <c r="DH310" s="86">
        <v>-5.4368592798709869E-2</v>
      </c>
      <c r="DI310" s="86">
        <v>-9.0175211429595947E-2</v>
      </c>
      <c r="DJ310" s="86">
        <v>-7.408471405506134E-2</v>
      </c>
      <c r="DK310" s="86">
        <v>-4.4972740113735199E-2</v>
      </c>
      <c r="DL310" s="86">
        <v>-5.3301304578781128E-2</v>
      </c>
      <c r="DM310" s="86">
        <v>-7.5161546468734741E-2</v>
      </c>
      <c r="DN310" s="86">
        <v>-7.2768241167068481E-2</v>
      </c>
      <c r="DO310" s="86">
        <v>-3.9678759872913361E-2</v>
      </c>
      <c r="DP310" s="86">
        <v>-3.1450568349100649E-4</v>
      </c>
      <c r="DQ310" s="86">
        <v>5.4496657103300095E-2</v>
      </c>
      <c r="DR310" s="86">
        <v>8.0824166536331177E-2</v>
      </c>
      <c r="DS310" s="86">
        <v>0.10518120229244232</v>
      </c>
      <c r="DT310" s="86">
        <v>0.12041714787483215</v>
      </c>
      <c r="DU310" s="86">
        <v>0.13692755997180939</v>
      </c>
      <c r="DV310" s="86">
        <v>2.6260282844305038E-2</v>
      </c>
      <c r="DW310" s="86">
        <v>-6.3269332051277161E-2</v>
      </c>
      <c r="DX310" s="86">
        <v>-0.10261637717485428</v>
      </c>
      <c r="DY310" s="86">
        <v>-9.5842339098453522E-2</v>
      </c>
      <c r="DZ310" s="86">
        <v>-8.4994040429592133E-2</v>
      </c>
      <c r="EA310" s="86">
        <v>-7.3136299848556519E-2</v>
      </c>
      <c r="EB310" s="86">
        <v>-6.7818708717823029E-2</v>
      </c>
      <c r="EC310" s="86">
        <v>-5.2371732890605927E-2</v>
      </c>
      <c r="ED310" s="86">
        <v>-3.6447968333959579E-2</v>
      </c>
      <c r="EE310" s="86">
        <v>-3.5129152238368988E-2</v>
      </c>
      <c r="EF310" s="86">
        <v>-2.4513732641935349E-2</v>
      </c>
      <c r="EG310" s="86">
        <v>-6.1125427484512329E-2</v>
      </c>
      <c r="EH310" s="86">
        <v>-4.829295352101326E-2</v>
      </c>
      <c r="EI310" s="86">
        <v>-1.9378107041120529E-2</v>
      </c>
      <c r="EJ310" s="86">
        <v>-2.776692807674408E-2</v>
      </c>
      <c r="EK310" s="86">
        <v>-4.9886144697666168E-2</v>
      </c>
      <c r="EL310" s="86">
        <v>-4.7120369970798492E-2</v>
      </c>
      <c r="EM310" s="86">
        <v>-1.3837382197380066E-2</v>
      </c>
      <c r="EN310" s="86">
        <v>2.5320246815681458E-2</v>
      </c>
      <c r="EO310" s="86">
        <v>7.9338990151882172E-2</v>
      </c>
      <c r="EP310" s="86">
        <v>0.10590171068906784</v>
      </c>
      <c r="EQ310" s="86">
        <v>0.13288331031799316</v>
      </c>
      <c r="ER310" s="86">
        <v>0.14811338484287262</v>
      </c>
      <c r="ES310" s="86">
        <v>0.16774699091911316</v>
      </c>
      <c r="ET310" s="86">
        <v>5.7799041271209717E-2</v>
      </c>
      <c r="EU310" s="86">
        <v>-3.1937360763549805E-2</v>
      </c>
      <c r="EV310" s="86">
        <v>-7.1396477520465851E-2</v>
      </c>
      <c r="EW310" s="86">
        <v>55.886150360107422</v>
      </c>
      <c r="EX310" s="86">
        <v>55.237834930419922</v>
      </c>
      <c r="EY310" s="86">
        <v>54.659355163574219</v>
      </c>
      <c r="EZ310" s="86">
        <v>54.201503753662109</v>
      </c>
      <c r="FA310" s="86">
        <v>53.841114044189453</v>
      </c>
      <c r="FB310" s="86">
        <v>53.491588592529297</v>
      </c>
      <c r="FC310" s="86">
        <v>53.782661437988281</v>
      </c>
      <c r="FD310" s="86">
        <v>55.745258331298828</v>
      </c>
      <c r="FE310" s="86">
        <v>58.215030670166016</v>
      </c>
      <c r="FF310" s="86">
        <v>60.723674774169922</v>
      </c>
      <c r="FG310" s="86">
        <v>63.168300628662109</v>
      </c>
      <c r="FH310" s="86">
        <v>65.398368835449219</v>
      </c>
      <c r="FI310" s="86">
        <v>67.21868896484375</v>
      </c>
      <c r="FJ310" s="86">
        <v>68.6475830078125</v>
      </c>
      <c r="FK310" s="86">
        <v>69.595634460449219</v>
      </c>
      <c r="FL310" s="86">
        <v>69.918289184570313</v>
      </c>
      <c r="FM310" s="86">
        <v>69.348472595214844</v>
      </c>
      <c r="FN310" s="86">
        <v>67.945716857910156</v>
      </c>
      <c r="FO310" s="86">
        <v>65.728797912597656</v>
      </c>
      <c r="FP310" s="86">
        <v>62.889167785644531</v>
      </c>
      <c r="FQ310" s="86">
        <v>60.486618041992188</v>
      </c>
      <c r="FR310" s="86">
        <v>59.183422088623047</v>
      </c>
      <c r="FS310" s="86">
        <v>58.051628112792969</v>
      </c>
      <c r="FT310" s="86">
        <v>57.154769897460938</v>
      </c>
      <c r="FU310" s="86">
        <v>3.0218241736292839E-2</v>
      </c>
      <c r="FV310" s="86">
        <v>3.2470148056745529E-2</v>
      </c>
      <c r="FW310" s="86">
        <v>3.1030770391225815E-2</v>
      </c>
      <c r="FX310" s="86">
        <v>2658.772705078125</v>
      </c>
      <c r="FY310" s="86">
        <v>1</v>
      </c>
    </row>
    <row r="311" spans="1:181" x14ac:dyDescent="0.25">
      <c r="A311" t="s">
        <v>186</v>
      </c>
      <c r="B311" t="s">
        <v>236</v>
      </c>
      <c r="C311" t="s">
        <v>194</v>
      </c>
      <c r="D311" t="s">
        <v>202</v>
      </c>
      <c r="E311" t="s">
        <v>206</v>
      </c>
      <c r="F311" t="s">
        <v>1</v>
      </c>
      <c r="G311" t="s">
        <v>200</v>
      </c>
      <c r="H311" s="86">
        <v>5697</v>
      </c>
      <c r="I311" s="86">
        <v>1.0981870889663696</v>
      </c>
      <c r="J311" s="86">
        <v>0.9985387921333313</v>
      </c>
      <c r="K311" s="86">
        <v>0.95736265182495117</v>
      </c>
      <c r="L311" s="86">
        <v>0.93161702156066895</v>
      </c>
      <c r="M311" s="86">
        <v>0.94936633110046387</v>
      </c>
      <c r="N311" s="86">
        <v>0.99133247137069702</v>
      </c>
      <c r="O311" s="86">
        <v>1.0864291191101074</v>
      </c>
      <c r="P311" s="86">
        <v>1.1839835643768311</v>
      </c>
      <c r="Q311" s="86">
        <v>1.1118557453155518</v>
      </c>
      <c r="R311" s="86">
        <v>1.0925843715667725</v>
      </c>
      <c r="S311" s="86">
        <v>1.1070754528045654</v>
      </c>
      <c r="T311" s="86">
        <v>1.1232079267501831</v>
      </c>
      <c r="U311" s="86">
        <v>1.1353719234466553</v>
      </c>
      <c r="V311" s="86">
        <v>1.1420505046844482</v>
      </c>
      <c r="W311" s="86">
        <v>1.1609336137771606</v>
      </c>
      <c r="X311" s="86">
        <v>1.2335782051086426</v>
      </c>
      <c r="Y311" s="86">
        <v>1.3071897029876709</v>
      </c>
      <c r="Z311" s="86">
        <v>1.3826252222061157</v>
      </c>
      <c r="AA311" s="86">
        <v>1.4655275344848633</v>
      </c>
      <c r="AB311" s="86">
        <v>1.5017919540405273</v>
      </c>
      <c r="AC311" s="86">
        <v>1.5717710256576538</v>
      </c>
      <c r="AD311" s="86">
        <v>1.5632531642913818</v>
      </c>
      <c r="AE311" s="86">
        <v>1.4262851476669312</v>
      </c>
      <c r="AF311" s="86">
        <v>1.2577846050262451</v>
      </c>
      <c r="AG311" s="86">
        <v>-0.19544397294521332</v>
      </c>
      <c r="AH311" s="86">
        <v>-0.1986301988363266</v>
      </c>
      <c r="AI311" s="86">
        <v>-0.17528949677944183</v>
      </c>
      <c r="AJ311" s="86">
        <v>-0.18692730367183685</v>
      </c>
      <c r="AK311" s="86">
        <v>-0.17546366155147552</v>
      </c>
      <c r="AL311" s="86">
        <v>-0.17996230721473694</v>
      </c>
      <c r="AM311" s="86">
        <v>-0.23002994060516357</v>
      </c>
      <c r="AN311" s="86">
        <v>-0.20279178023338318</v>
      </c>
      <c r="AO311" s="86">
        <v>-0.19096685945987701</v>
      </c>
      <c r="AP311" s="86">
        <v>-0.1612556129693985</v>
      </c>
      <c r="AQ311" s="86">
        <v>-0.15401285886764526</v>
      </c>
      <c r="AR311" s="86">
        <v>-0.1590845137834549</v>
      </c>
      <c r="AS311" s="86">
        <v>-0.16125606000423431</v>
      </c>
      <c r="AT311" s="86">
        <v>-0.14654205739498138</v>
      </c>
      <c r="AU311" s="86">
        <v>-0.13118638098239899</v>
      </c>
      <c r="AV311" s="86">
        <v>-7.3407985270023346E-2</v>
      </c>
      <c r="AW311" s="86">
        <v>-4.5617587864398956E-2</v>
      </c>
      <c r="AX311" s="86">
        <v>-3.2102383673191071E-2</v>
      </c>
      <c r="AY311" s="86">
        <v>-1.0455393930897117E-3</v>
      </c>
      <c r="AZ311" s="86">
        <v>3.1518150120973587E-2</v>
      </c>
      <c r="BA311" s="86">
        <v>3.0171409249305725E-2</v>
      </c>
      <c r="BB311" s="86">
        <v>-0.1148122102022171</v>
      </c>
      <c r="BC311" s="86">
        <v>-0.16571363806724548</v>
      </c>
      <c r="BD311" s="86">
        <v>-0.16867487132549286</v>
      </c>
      <c r="BE311" s="86">
        <v>-0.16323941946029663</v>
      </c>
      <c r="BF311" s="86">
        <v>-0.16631880402565002</v>
      </c>
      <c r="BG311" s="86">
        <v>-0.14367394149303436</v>
      </c>
      <c r="BH311" s="86">
        <v>-0.15319448709487915</v>
      </c>
      <c r="BI311" s="86">
        <v>-0.14104343950748444</v>
      </c>
      <c r="BJ311" s="86">
        <v>-0.14553594589233398</v>
      </c>
      <c r="BK311" s="86">
        <v>-0.19406977295875549</v>
      </c>
      <c r="BL311" s="86">
        <v>-0.16972701251506805</v>
      </c>
      <c r="BM311" s="86">
        <v>-0.16076402366161346</v>
      </c>
      <c r="BN311" s="86">
        <v>-0.13414894044399261</v>
      </c>
      <c r="BO311" s="86">
        <v>-0.126973956823349</v>
      </c>
      <c r="BP311" s="86">
        <v>-0.13167177140712738</v>
      </c>
      <c r="BQ311" s="86">
        <v>-0.13382630050182343</v>
      </c>
      <c r="BR311" s="86">
        <v>-0.11872788518667221</v>
      </c>
      <c r="BS311" s="86">
        <v>-0.10294683277606964</v>
      </c>
      <c r="BT311" s="86">
        <v>-4.808996245265007E-2</v>
      </c>
      <c r="BU311" s="86">
        <v>-2.0155886188149452E-2</v>
      </c>
      <c r="BV311" s="86">
        <v>-7.1095051243901253E-3</v>
      </c>
      <c r="BW311" s="86">
        <v>2.5309029966592789E-2</v>
      </c>
      <c r="BX311" s="86">
        <v>5.9931952506303787E-2</v>
      </c>
      <c r="BY311" s="86">
        <v>6.1036467552185059E-2</v>
      </c>
      <c r="BZ311" s="86">
        <v>-8.3523750305175781E-2</v>
      </c>
      <c r="CA311" s="86">
        <v>-0.13365024328231812</v>
      </c>
      <c r="CB311" s="86">
        <v>-0.13677750527858734</v>
      </c>
      <c r="CC311" s="86">
        <v>-0.14093466103076935</v>
      </c>
      <c r="CD311" s="86">
        <v>-0.14394001662731171</v>
      </c>
      <c r="CE311" s="86">
        <v>-0.12177709490060806</v>
      </c>
      <c r="CF311" s="86">
        <v>-0.12983125448226929</v>
      </c>
      <c r="CG311" s="86">
        <v>-0.11720408499240875</v>
      </c>
      <c r="CH311" s="86">
        <v>-0.12169235199689865</v>
      </c>
      <c r="CI311" s="86">
        <v>-0.16916385293006897</v>
      </c>
      <c r="CJ311" s="86">
        <v>-0.14682643115520477</v>
      </c>
      <c r="CK311" s="86">
        <v>-0.13984563946723938</v>
      </c>
      <c r="CL311" s="86">
        <v>-0.11537494510412216</v>
      </c>
      <c r="CM311" s="86">
        <v>-0.10824690759181976</v>
      </c>
      <c r="CN311" s="86">
        <v>-0.11268577724695206</v>
      </c>
      <c r="CO311" s="86">
        <v>-0.11482850462198257</v>
      </c>
      <c r="CP311" s="86">
        <v>-9.9463857710361481E-2</v>
      </c>
      <c r="CQ311" s="86">
        <v>-8.3388209342956543E-2</v>
      </c>
      <c r="CR311" s="86">
        <v>-3.0554777011275291E-2</v>
      </c>
      <c r="CS311" s="86">
        <v>-2.5211884640157223E-3</v>
      </c>
      <c r="CT311" s="86">
        <v>1.0200487449765205E-2</v>
      </c>
      <c r="CU311" s="86">
        <v>4.3562125414609909E-2</v>
      </c>
      <c r="CV311" s="86">
        <v>7.9611264169216156E-2</v>
      </c>
      <c r="CW311" s="86">
        <v>8.2413516938686371E-2</v>
      </c>
      <c r="CX311" s="86">
        <v>-6.1853453516960144E-2</v>
      </c>
      <c r="CY311" s="86">
        <v>-0.11144324392080307</v>
      </c>
      <c r="CZ311" s="86">
        <v>-0.11468549817800522</v>
      </c>
      <c r="DA311" s="86">
        <v>-0.11862988770008087</v>
      </c>
      <c r="DB311" s="86">
        <v>-0.12156124413013458</v>
      </c>
      <c r="DC311" s="86">
        <v>-9.9880248308181763E-2</v>
      </c>
      <c r="DD311" s="86">
        <v>-0.10646801441907883</v>
      </c>
      <c r="DE311" s="86">
        <v>-9.3364737927913666E-2</v>
      </c>
      <c r="DF311" s="86">
        <v>-9.7848750650882721E-2</v>
      </c>
      <c r="DG311" s="86">
        <v>-0.14425793290138245</v>
      </c>
      <c r="DH311" s="86">
        <v>-0.12392585724592209</v>
      </c>
      <c r="DI311" s="86">
        <v>-0.1189272478222847</v>
      </c>
      <c r="DJ311" s="86">
        <v>-9.6600949764251709E-2</v>
      </c>
      <c r="DK311" s="86">
        <v>-8.951985090970993E-2</v>
      </c>
      <c r="DL311" s="86">
        <v>-9.369979053735733E-2</v>
      </c>
      <c r="DM311" s="86">
        <v>-9.5830731093883514E-2</v>
      </c>
      <c r="DN311" s="86">
        <v>-8.0199845135211945E-2</v>
      </c>
      <c r="DO311" s="86">
        <v>-6.3829585909843445E-2</v>
      </c>
      <c r="DP311" s="86">
        <v>-1.3019592501223087E-2</v>
      </c>
      <c r="DQ311" s="86">
        <v>1.5113510191440582E-2</v>
      </c>
      <c r="DR311" s="86">
        <v>2.7510480955243111E-2</v>
      </c>
      <c r="DS311" s="86">
        <v>6.1815217137336731E-2</v>
      </c>
      <c r="DT311" s="86">
        <v>9.9290572106838226E-2</v>
      </c>
      <c r="DU311" s="86">
        <v>0.10379055887460709</v>
      </c>
      <c r="DV311" s="86">
        <v>-4.0183160454034805E-2</v>
      </c>
      <c r="DW311" s="86">
        <v>-8.9236244559288025E-2</v>
      </c>
      <c r="DX311" s="86">
        <v>-9.2593491077423096E-2</v>
      </c>
      <c r="DY311" s="86">
        <v>-8.6425334215164185E-2</v>
      </c>
      <c r="DZ311" s="86">
        <v>-8.9249841868877411E-2</v>
      </c>
      <c r="EA311" s="86">
        <v>-6.8264678120613098E-2</v>
      </c>
      <c r="EB311" s="86">
        <v>-7.2735197842121124E-2</v>
      </c>
      <c r="EC311" s="86">
        <v>-5.8944512158632278E-2</v>
      </c>
      <c r="ED311" s="86">
        <v>-6.342238187789917E-2</v>
      </c>
      <c r="EE311" s="86">
        <v>-0.10829775035381317</v>
      </c>
      <c r="EF311" s="86">
        <v>-9.0861082077026367E-2</v>
      </c>
      <c r="EG311" s="86">
        <v>-8.8724419474601746E-2</v>
      </c>
      <c r="EH311" s="86">
        <v>-6.9494284689426422E-2</v>
      </c>
      <c r="EI311" s="86">
        <v>-6.2480960041284561E-2</v>
      </c>
      <c r="EJ311" s="86">
        <v>-6.6287040710449219E-2</v>
      </c>
      <c r="EK311" s="86">
        <v>-6.8400956690311432E-2</v>
      </c>
      <c r="EL311" s="86">
        <v>-5.2385665476322174E-2</v>
      </c>
      <c r="EM311" s="86">
        <v>-3.5590037703514099E-2</v>
      </c>
      <c r="EN311" s="86">
        <v>1.2298430316150188E-2</v>
      </c>
      <c r="EO311" s="86">
        <v>4.0575213730335236E-2</v>
      </c>
      <c r="EP311" s="86">
        <v>5.2503358572721481E-2</v>
      </c>
      <c r="EQ311" s="86">
        <v>8.8169790804386139E-2</v>
      </c>
      <c r="ER311" s="86">
        <v>0.12770438194274902</v>
      </c>
      <c r="ES311" s="86">
        <v>0.13465562462806702</v>
      </c>
      <c r="ET311" s="86">
        <v>-8.8946986943483353E-3</v>
      </c>
      <c r="EU311" s="86">
        <v>-5.7172846049070358E-2</v>
      </c>
      <c r="EV311" s="86">
        <v>-6.0696117579936981E-2</v>
      </c>
      <c r="EW311" s="86">
        <v>57.435626983642578</v>
      </c>
      <c r="EX311" s="86">
        <v>56.663898468017578</v>
      </c>
      <c r="EY311" s="86">
        <v>55.931003570556641</v>
      </c>
      <c r="EZ311" s="86">
        <v>55.363819122314453</v>
      </c>
      <c r="FA311" s="86">
        <v>54.823246002197266</v>
      </c>
      <c r="FB311" s="86">
        <v>54.231166839599609</v>
      </c>
      <c r="FC311" s="86">
        <v>54.438095092773438</v>
      </c>
      <c r="FD311" s="86">
        <v>56.586891174316406</v>
      </c>
      <c r="FE311" s="86">
        <v>59.157352447509766</v>
      </c>
      <c r="FF311" s="86">
        <v>61.815887451171875</v>
      </c>
      <c r="FG311" s="86">
        <v>64.313430786132813</v>
      </c>
      <c r="FH311" s="86">
        <v>66.78448486328125</v>
      </c>
      <c r="FI311" s="86">
        <v>68.864425659179688</v>
      </c>
      <c r="FJ311" s="86">
        <v>70.601211547851563</v>
      </c>
      <c r="FK311" s="86">
        <v>71.941108703613281</v>
      </c>
      <c r="FL311" s="86">
        <v>72.620208740234375</v>
      </c>
      <c r="FM311" s="86">
        <v>72.434982299804688</v>
      </c>
      <c r="FN311" s="86">
        <v>71.263427734375</v>
      </c>
      <c r="FO311" s="86">
        <v>69.1793212890625</v>
      </c>
      <c r="FP311" s="86">
        <v>66.236099243164063</v>
      </c>
      <c r="FQ311" s="86">
        <v>63.591976165771484</v>
      </c>
      <c r="FR311" s="86">
        <v>61.886283874511719</v>
      </c>
      <c r="FS311" s="86">
        <v>60.421394348144531</v>
      </c>
      <c r="FT311" s="86">
        <v>59.299270629882813</v>
      </c>
      <c r="FU311" s="86">
        <v>3.051479160785675E-2</v>
      </c>
      <c r="FV311" s="86">
        <v>3.1467720866203308E-2</v>
      </c>
      <c r="FW311" s="86">
        <v>3.2702885568141937E-2</v>
      </c>
      <c r="FX311" s="86">
        <v>1060.9090576171875</v>
      </c>
      <c r="FY311" s="86">
        <v>1</v>
      </c>
    </row>
    <row r="312" spans="1:181" x14ac:dyDescent="0.25">
      <c r="A312" t="s">
        <v>186</v>
      </c>
      <c r="B312" t="s">
        <v>236</v>
      </c>
      <c r="C312" t="s">
        <v>194</v>
      </c>
      <c r="D312" t="s">
        <v>202</v>
      </c>
      <c r="E312" t="s">
        <v>206</v>
      </c>
      <c r="F312" t="s">
        <v>1</v>
      </c>
      <c r="G312" t="s">
        <v>1</v>
      </c>
      <c r="H312" s="86">
        <v>31933</v>
      </c>
      <c r="I312" s="86">
        <v>1.2593144178390503</v>
      </c>
      <c r="J312" s="86">
        <v>1.1740044355392456</v>
      </c>
      <c r="K312" s="86">
        <v>1.1299935579299927</v>
      </c>
      <c r="L312" s="86">
        <v>1.1093089580535889</v>
      </c>
      <c r="M312" s="86">
        <v>1.1213545799255371</v>
      </c>
      <c r="N312" s="86">
        <v>1.1896218061447144</v>
      </c>
      <c r="O312" s="86">
        <v>1.3302550315856934</v>
      </c>
      <c r="P312" s="86">
        <v>1.4538447856903076</v>
      </c>
      <c r="Q312" s="86">
        <v>1.4266431331634521</v>
      </c>
      <c r="R312" s="86">
        <v>1.4037160873413086</v>
      </c>
      <c r="S312" s="86">
        <v>1.4273394346237183</v>
      </c>
      <c r="T312" s="86">
        <v>1.427234411239624</v>
      </c>
      <c r="U312" s="86">
        <v>1.3925999402999878</v>
      </c>
      <c r="V312" s="86">
        <v>1.3608802556991577</v>
      </c>
      <c r="W312" s="86">
        <v>1.3668258190155029</v>
      </c>
      <c r="X312" s="86">
        <v>1.3863711357116699</v>
      </c>
      <c r="Y312" s="86">
        <v>1.4355220794677734</v>
      </c>
      <c r="Z312" s="86">
        <v>1.5299866199493408</v>
      </c>
      <c r="AA312" s="86">
        <v>1.6367102861404419</v>
      </c>
      <c r="AB312" s="86">
        <v>1.6987135410308838</v>
      </c>
      <c r="AC312" s="86">
        <v>1.8035541772842407</v>
      </c>
      <c r="AD312" s="86">
        <v>1.8173688650131226</v>
      </c>
      <c r="AE312" s="86">
        <v>1.6395028829574585</v>
      </c>
      <c r="AF312" s="86">
        <v>1.431438684463501</v>
      </c>
      <c r="AG312" s="86">
        <v>-0.18965171277523041</v>
      </c>
      <c r="AH312" s="86">
        <v>-0.17920604348182678</v>
      </c>
      <c r="AI312" s="86">
        <v>-0.16476035118103027</v>
      </c>
      <c r="AJ312" s="86">
        <v>-0.16163019835948944</v>
      </c>
      <c r="AK312" s="86">
        <v>-0.14674954116344452</v>
      </c>
      <c r="AL312" s="86">
        <v>-0.13498906791210175</v>
      </c>
      <c r="AM312" s="86">
        <v>-0.1432124525308609</v>
      </c>
      <c r="AN312" s="86">
        <v>-0.13055270910263062</v>
      </c>
      <c r="AO312" s="86">
        <v>-0.15698117017745972</v>
      </c>
      <c r="AP312" s="86">
        <v>-0.13291642069816589</v>
      </c>
      <c r="AQ312" s="86">
        <v>-0.10734252631664276</v>
      </c>
      <c r="AR312" s="86">
        <v>-0.11488665640354156</v>
      </c>
      <c r="AS312" s="86">
        <v>-0.13273239135742188</v>
      </c>
      <c r="AT312" s="86">
        <v>-0.12876763939857483</v>
      </c>
      <c r="AU312" s="86">
        <v>-9.9115051329135895E-2</v>
      </c>
      <c r="AV312" s="86">
        <v>-5.675559863448143E-2</v>
      </c>
      <c r="AW312" s="86">
        <v>-5.2034691907465458E-3</v>
      </c>
      <c r="AX312" s="86">
        <v>1.8273741006851196E-2</v>
      </c>
      <c r="AY312" s="86">
        <v>3.9087787270545959E-2</v>
      </c>
      <c r="AZ312" s="86">
        <v>5.7917758822441101E-2</v>
      </c>
      <c r="BA312" s="86">
        <v>6.580459326505661E-2</v>
      </c>
      <c r="BB312" s="86">
        <v>-5.2271109074354172E-2</v>
      </c>
      <c r="BC312" s="86">
        <v>-0.13432671129703522</v>
      </c>
      <c r="BD312" s="86">
        <v>-0.16700568795204163</v>
      </c>
      <c r="BE312" s="86">
        <v>-0.16399073600769043</v>
      </c>
      <c r="BF312" s="86">
        <v>-0.1541459709405899</v>
      </c>
      <c r="BG312" s="86">
        <v>-0.13993309438228607</v>
      </c>
      <c r="BH312" s="86">
        <v>-0.13681566715240479</v>
      </c>
      <c r="BI312" s="86">
        <v>-0.12190135568380356</v>
      </c>
      <c r="BJ312" s="86">
        <v>-0.10998903959989548</v>
      </c>
      <c r="BK312" s="86">
        <v>-0.1179342120885849</v>
      </c>
      <c r="BL312" s="86">
        <v>-0.10532475262880325</v>
      </c>
      <c r="BM312" s="86">
        <v>-0.13251332938671112</v>
      </c>
      <c r="BN312" s="86">
        <v>-0.11118122190237045</v>
      </c>
      <c r="BO312" s="86">
        <v>-8.5767894983291626E-2</v>
      </c>
      <c r="BP312" s="86">
        <v>-9.3345239758491516E-2</v>
      </c>
      <c r="BQ312" s="86">
        <v>-0.11139742285013199</v>
      </c>
      <c r="BR312" s="86">
        <v>-0.10711909830570221</v>
      </c>
      <c r="BS312" s="86">
        <v>-7.7294334769248962E-2</v>
      </c>
      <c r="BT312" s="86">
        <v>-3.5215307027101517E-2</v>
      </c>
      <c r="BU312" s="86">
        <v>1.5706248581409454E-2</v>
      </c>
      <c r="BV312" s="86">
        <v>3.9354279637336731E-2</v>
      </c>
      <c r="BW312" s="86">
        <v>6.2328297644853592E-2</v>
      </c>
      <c r="BX312" s="86">
        <v>8.123064786195755E-2</v>
      </c>
      <c r="BY312" s="86">
        <v>9.1717489063739777E-2</v>
      </c>
      <c r="BZ312" s="86">
        <v>-2.5764597579836845E-2</v>
      </c>
      <c r="CA312" s="86">
        <v>-0.10795660316944122</v>
      </c>
      <c r="CB312" s="86">
        <v>-0.14073190093040466</v>
      </c>
      <c r="CC312" s="86">
        <v>-0.14621803164482117</v>
      </c>
      <c r="CD312" s="86">
        <v>-0.13678944110870361</v>
      </c>
      <c r="CE312" s="86">
        <v>-0.12273779511451721</v>
      </c>
      <c r="CF312" s="86">
        <v>-0.11962917447090149</v>
      </c>
      <c r="CG312" s="86">
        <v>-0.10469157248735428</v>
      </c>
      <c r="CH312" s="86">
        <v>-9.2674106359481812E-2</v>
      </c>
      <c r="CI312" s="86">
        <v>-0.1004265770316124</v>
      </c>
      <c r="CJ312" s="86">
        <v>-8.7851949036121368E-2</v>
      </c>
      <c r="CK312" s="86">
        <v>-0.11556698381900787</v>
      </c>
      <c r="CL312" s="86">
        <v>-9.612748771905899E-2</v>
      </c>
      <c r="CM312" s="86">
        <v>-7.0825375616550446E-2</v>
      </c>
      <c r="CN312" s="86">
        <v>-7.8425712883472443E-2</v>
      </c>
      <c r="CO312" s="86">
        <v>-9.6620894968509674E-2</v>
      </c>
      <c r="CP312" s="86">
        <v>-9.2125385999679565E-2</v>
      </c>
      <c r="CQ312" s="86">
        <v>-6.2181361019611359E-2</v>
      </c>
      <c r="CR312" s="86">
        <v>-2.0296568050980568E-2</v>
      </c>
      <c r="CS312" s="86">
        <v>3.0188256874680519E-2</v>
      </c>
      <c r="CT312" s="86">
        <v>5.3954590111970901E-2</v>
      </c>
      <c r="CU312" s="86">
        <v>7.8424602746963501E-2</v>
      </c>
      <c r="CV312" s="86">
        <v>9.7377069294452667E-2</v>
      </c>
      <c r="CW312" s="86">
        <v>0.109664686024189</v>
      </c>
      <c r="CX312" s="86">
        <v>-7.4062645435333252E-3</v>
      </c>
      <c r="CY312" s="86">
        <v>-8.9692756533622742E-2</v>
      </c>
      <c r="CZ312" s="86">
        <v>-0.12253475189208984</v>
      </c>
      <c r="DA312" s="86">
        <v>-0.12844531238079071</v>
      </c>
      <c r="DB312" s="86">
        <v>-0.11943291872739792</v>
      </c>
      <c r="DC312" s="86">
        <v>-0.10554251074790955</v>
      </c>
      <c r="DD312" s="86">
        <v>-0.10244268923997879</v>
      </c>
      <c r="DE312" s="86">
        <v>-8.7481789290904999E-2</v>
      </c>
      <c r="DF312" s="86">
        <v>-7.5359165668487549E-2</v>
      </c>
      <c r="DG312" s="86">
        <v>-8.2918941974639893E-2</v>
      </c>
      <c r="DH312" s="86">
        <v>-7.0379145443439484E-2</v>
      </c>
      <c r="DI312" s="86">
        <v>-9.8620623350143433E-2</v>
      </c>
      <c r="DJ312" s="86">
        <v>-8.1073746085166931E-2</v>
      </c>
      <c r="DK312" s="86">
        <v>-5.5882856249809265E-2</v>
      </c>
      <c r="DL312" s="86">
        <v>-6.3506186008453369E-2</v>
      </c>
      <c r="DM312" s="86">
        <v>-8.1844374537467957E-2</v>
      </c>
      <c r="DN312" s="86">
        <v>-7.7131673693656921E-2</v>
      </c>
      <c r="DO312" s="86">
        <v>-4.7068394720554352E-2</v>
      </c>
      <c r="DP312" s="86">
        <v>-5.3778281435370445E-3</v>
      </c>
      <c r="DQ312" s="86">
        <v>4.4670261442661285E-2</v>
      </c>
      <c r="DR312" s="86">
        <v>6.8554908037185669E-2</v>
      </c>
      <c r="DS312" s="86">
        <v>9.4520904123783112E-2</v>
      </c>
      <c r="DT312" s="86">
        <v>0.11352350562810898</v>
      </c>
      <c r="DU312" s="86">
        <v>0.12761189043521881</v>
      </c>
      <c r="DV312" s="86">
        <v>1.0952065698802471E-2</v>
      </c>
      <c r="DW312" s="86">
        <v>-7.1428902447223663E-2</v>
      </c>
      <c r="DX312" s="86">
        <v>-0.10433761030435562</v>
      </c>
      <c r="DY312" s="86">
        <v>-0.10278435796499252</v>
      </c>
      <c r="DZ312" s="86">
        <v>-9.4372846186161041E-2</v>
      </c>
      <c r="EA312" s="86">
        <v>-8.0715231597423553E-2</v>
      </c>
      <c r="EB312" s="86">
        <v>-7.7628135681152344E-2</v>
      </c>
      <c r="EC312" s="86">
        <v>-6.2633596360683441E-2</v>
      </c>
      <c r="ED312" s="86">
        <v>-5.0359141081571579E-2</v>
      </c>
      <c r="EE312" s="86">
        <v>-5.764070525765419E-2</v>
      </c>
      <c r="EF312" s="86">
        <v>-4.5151185244321823E-2</v>
      </c>
      <c r="EG312" s="86">
        <v>-7.415277510881424E-2</v>
      </c>
      <c r="EH312" s="86">
        <v>-5.9338543564081192E-2</v>
      </c>
      <c r="EI312" s="86">
        <v>-3.4308232367038727E-2</v>
      </c>
      <c r="EJ312" s="86">
        <v>-4.196476936340332E-2</v>
      </c>
      <c r="EK312" s="86">
        <v>-6.0509413480758667E-2</v>
      </c>
      <c r="EL312" s="86">
        <v>-5.5483125150203705E-2</v>
      </c>
      <c r="EM312" s="86">
        <v>-2.5247674435377121E-2</v>
      </c>
      <c r="EN312" s="86">
        <v>1.6162462532520294E-2</v>
      </c>
      <c r="EO312" s="86">
        <v>6.5579980611801147E-2</v>
      </c>
      <c r="EP312" s="86">
        <v>8.9635439217090607E-2</v>
      </c>
      <c r="EQ312" s="86">
        <v>0.11776141077280045</v>
      </c>
      <c r="ER312" s="86">
        <v>0.13683639466762543</v>
      </c>
      <c r="ES312" s="86">
        <v>0.15352480113506317</v>
      </c>
      <c r="ET312" s="86">
        <v>3.7458579987287521E-2</v>
      </c>
      <c r="EU312" s="86">
        <v>-4.5058809220790863E-2</v>
      </c>
      <c r="EV312" s="86">
        <v>-7.8063823282718658E-2</v>
      </c>
      <c r="EW312" s="86">
        <v>56.129856109619141</v>
      </c>
      <c r="EX312" s="86">
        <v>55.459583282470703</v>
      </c>
      <c r="EY312" s="86">
        <v>54.854785919189453</v>
      </c>
      <c r="EZ312" s="86">
        <v>54.380607604980469</v>
      </c>
      <c r="FA312" s="86">
        <v>53.993541717529297</v>
      </c>
      <c r="FB312" s="86">
        <v>53.606113433837891</v>
      </c>
      <c r="FC312" s="86">
        <v>53.885284423828125</v>
      </c>
      <c r="FD312" s="86">
        <v>55.874870300292969</v>
      </c>
      <c r="FE312" s="86">
        <v>58.351478576660156</v>
      </c>
      <c r="FF312" s="86">
        <v>60.880611419677734</v>
      </c>
      <c r="FG312" s="86">
        <v>63.334030151367188</v>
      </c>
      <c r="FH312" s="86">
        <v>65.601348876953125</v>
      </c>
      <c r="FI312" s="86">
        <v>67.465171813964844</v>
      </c>
      <c r="FJ312" s="86">
        <v>68.945388793945313</v>
      </c>
      <c r="FK312" s="86">
        <v>69.959999084472656</v>
      </c>
      <c r="FL312" s="86">
        <v>70.351478576660156</v>
      </c>
      <c r="FM312" s="86">
        <v>69.861656188964844</v>
      </c>
      <c r="FN312" s="86">
        <v>68.496063232421875</v>
      </c>
      <c r="FO312" s="86">
        <v>66.290534973144531</v>
      </c>
      <c r="FP312" s="86">
        <v>63.419471740722656</v>
      </c>
      <c r="FQ312" s="86">
        <v>60.973731994628906</v>
      </c>
      <c r="FR312" s="86">
        <v>59.612861633300781</v>
      </c>
      <c r="FS312" s="86">
        <v>58.427593231201172</v>
      </c>
      <c r="FT312" s="86">
        <v>57.492671966552734</v>
      </c>
      <c r="FU312" s="86">
        <v>2.5417022407054901E-2</v>
      </c>
      <c r="FV312" s="86">
        <v>2.7261624112725258E-2</v>
      </c>
      <c r="FW312" s="86">
        <v>2.6153795421123505E-2</v>
      </c>
      <c r="FX312" s="86">
        <v>3719.681884765625</v>
      </c>
      <c r="FY312" s="86">
        <v>1</v>
      </c>
    </row>
    <row r="313" spans="1:181" x14ac:dyDescent="0.25">
      <c r="A313" t="s">
        <v>186</v>
      </c>
      <c r="B313" t="s">
        <v>236</v>
      </c>
      <c r="C313" t="s">
        <v>194</v>
      </c>
      <c r="D313" t="s">
        <v>202</v>
      </c>
      <c r="E313" t="s">
        <v>206</v>
      </c>
      <c r="F313" t="s">
        <v>178</v>
      </c>
      <c r="G313" t="s">
        <v>1</v>
      </c>
      <c r="H313" s="86">
        <v>17646</v>
      </c>
      <c r="I313" s="86">
        <v>1.0921764373779297</v>
      </c>
      <c r="J313" s="86">
        <v>1.0055714845657349</v>
      </c>
      <c r="K313" s="86">
        <v>0.95468515157699585</v>
      </c>
      <c r="L313" s="86">
        <v>0.93001347780227661</v>
      </c>
      <c r="M313" s="86">
        <v>0.93763488531112671</v>
      </c>
      <c r="N313" s="86">
        <v>0.99135643243789673</v>
      </c>
      <c r="O313" s="86">
        <v>1.1157684326171875</v>
      </c>
      <c r="P313" s="86">
        <v>1.2481962442398071</v>
      </c>
      <c r="Q313" s="86">
        <v>1.2219293117523193</v>
      </c>
      <c r="R313" s="86">
        <v>1.2333089113235474</v>
      </c>
      <c r="S313" s="86">
        <v>1.2569842338562012</v>
      </c>
      <c r="T313" s="86">
        <v>1.2748740911483765</v>
      </c>
      <c r="U313" s="86">
        <v>1.2569072246551514</v>
      </c>
      <c r="V313" s="86">
        <v>1.2195920944213867</v>
      </c>
      <c r="W313" s="86">
        <v>1.2192789316177368</v>
      </c>
      <c r="X313" s="86">
        <v>1.2268450260162354</v>
      </c>
      <c r="Y313" s="86">
        <v>1.2648981809616089</v>
      </c>
      <c r="Z313" s="86">
        <v>1.336220383644104</v>
      </c>
      <c r="AA313" s="86">
        <v>1.419137716293335</v>
      </c>
      <c r="AB313" s="86">
        <v>1.4888582229614258</v>
      </c>
      <c r="AC313" s="86">
        <v>1.6084270477294922</v>
      </c>
      <c r="AD313" s="86">
        <v>1.6130373477935791</v>
      </c>
      <c r="AE313" s="86">
        <v>1.456778883934021</v>
      </c>
      <c r="AF313" s="86">
        <v>1.2529889345169067</v>
      </c>
      <c r="AG313" s="86">
        <v>-0.1769004613161087</v>
      </c>
      <c r="AH313" s="86">
        <v>-0.16117490828037262</v>
      </c>
      <c r="AI313" s="86">
        <v>-0.14913412928581238</v>
      </c>
      <c r="AJ313" s="86">
        <v>-0.13619974255561829</v>
      </c>
      <c r="AK313" s="86">
        <v>-0.12022546678781509</v>
      </c>
      <c r="AL313" s="86">
        <v>-0.11062686890363693</v>
      </c>
      <c r="AM313" s="86">
        <v>-0.12649624049663544</v>
      </c>
      <c r="AN313" s="86">
        <v>-0.12395565956830978</v>
      </c>
      <c r="AO313" s="86">
        <v>-0.12334363162517548</v>
      </c>
      <c r="AP313" s="86">
        <v>-9.3245044350624084E-2</v>
      </c>
      <c r="AQ313" s="86">
        <v>-8.4746859967708588E-2</v>
      </c>
      <c r="AR313" s="86">
        <v>-8.1664472818374634E-2</v>
      </c>
      <c r="AS313" s="86">
        <v>-7.8881017863750458E-2</v>
      </c>
      <c r="AT313" s="86">
        <v>-7.7918574213981628E-2</v>
      </c>
      <c r="AU313" s="86">
        <v>-3.9823513478040695E-2</v>
      </c>
      <c r="AV313" s="86">
        <v>-7.0133027620613575E-3</v>
      </c>
      <c r="AW313" s="86">
        <v>3.8321617990732193E-2</v>
      </c>
      <c r="AX313" s="86">
        <v>4.8941198736429214E-2</v>
      </c>
      <c r="AY313" s="86">
        <v>3.6221444606781006E-2</v>
      </c>
      <c r="AZ313" s="86">
        <v>4.5124281197786331E-2</v>
      </c>
      <c r="BA313" s="86">
        <v>5.2200485020875931E-2</v>
      </c>
      <c r="BB313" s="86">
        <v>-5.058993399143219E-2</v>
      </c>
      <c r="BC313" s="86">
        <v>-0.12477529793977737</v>
      </c>
      <c r="BD313" s="86">
        <v>-0.1580606997013092</v>
      </c>
      <c r="BE313" s="86">
        <v>-0.15838336944580078</v>
      </c>
      <c r="BF313" s="86">
        <v>-0.1429889053106308</v>
      </c>
      <c r="BG313" s="86">
        <v>-0.13143639266490936</v>
      </c>
      <c r="BH313" s="86">
        <v>-0.11879829317331314</v>
      </c>
      <c r="BI313" s="86">
        <v>-0.1030091717839241</v>
      </c>
      <c r="BJ313" s="86">
        <v>-9.313560277223587E-2</v>
      </c>
      <c r="BK313" s="86">
        <v>-0.10702422261238098</v>
      </c>
      <c r="BL313" s="86">
        <v>-0.10375379770994186</v>
      </c>
      <c r="BM313" s="86">
        <v>-0.10456956177949905</v>
      </c>
      <c r="BN313" s="86">
        <v>-7.616974413394928E-2</v>
      </c>
      <c r="BO313" s="86">
        <v>-6.8098843097686768E-2</v>
      </c>
      <c r="BP313" s="86">
        <v>-6.5054342150688171E-2</v>
      </c>
      <c r="BQ313" s="86">
        <v>-6.2382221221923828E-2</v>
      </c>
      <c r="BR313" s="86">
        <v>-6.1852354556322098E-2</v>
      </c>
      <c r="BS313" s="86">
        <v>-2.4000521749258041E-2</v>
      </c>
      <c r="BT313" s="86">
        <v>8.4845991805195808E-3</v>
      </c>
      <c r="BU313" s="86">
        <v>5.5127184838056564E-2</v>
      </c>
      <c r="BV313" s="86">
        <v>6.5766796469688416E-2</v>
      </c>
      <c r="BW313" s="86">
        <v>5.3744431585073471E-2</v>
      </c>
      <c r="BX313" s="86">
        <v>6.274016946554184E-2</v>
      </c>
      <c r="BY313" s="86">
        <v>7.0956811308860779E-2</v>
      </c>
      <c r="BZ313" s="86">
        <v>-3.2291386276483536E-2</v>
      </c>
      <c r="CA313" s="86">
        <v>-0.10556917637586594</v>
      </c>
      <c r="CB313" s="86">
        <v>-0.13944230973720551</v>
      </c>
      <c r="CC313" s="86">
        <v>-0.14555847644805908</v>
      </c>
      <c r="CD313" s="86">
        <v>-0.13039334118366241</v>
      </c>
      <c r="CE313" s="86">
        <v>-0.11917900294065475</v>
      </c>
      <c r="CF313" s="86">
        <v>-0.10674609243869781</v>
      </c>
      <c r="CG313" s="86">
        <v>-9.1085217893123627E-2</v>
      </c>
      <c r="CH313" s="86">
        <v>-8.1021197140216827E-2</v>
      </c>
      <c r="CI313" s="86">
        <v>-9.3537971377372742E-2</v>
      </c>
      <c r="CJ313" s="86">
        <v>-8.9762061834335327E-2</v>
      </c>
      <c r="CK313" s="86">
        <v>-9.1566696763038635E-2</v>
      </c>
      <c r="CL313" s="86">
        <v>-6.4343437552452087E-2</v>
      </c>
      <c r="CM313" s="86">
        <v>-5.6568469852209091E-2</v>
      </c>
      <c r="CN313" s="86">
        <v>-5.3550217300653458E-2</v>
      </c>
      <c r="CO313" s="86">
        <v>-5.0955198705196381E-2</v>
      </c>
      <c r="CP313" s="86">
        <v>-5.0724934786558151E-2</v>
      </c>
      <c r="CQ313" s="86">
        <v>-1.304156705737114E-2</v>
      </c>
      <c r="CR313" s="86">
        <v>1.9218398258090019E-2</v>
      </c>
      <c r="CS313" s="86">
        <v>6.676667183637619E-2</v>
      </c>
      <c r="CT313" s="86">
        <v>7.7420152723789215E-2</v>
      </c>
      <c r="CU313" s="86">
        <v>6.5880797803401947E-2</v>
      </c>
      <c r="CV313" s="86">
        <v>7.4940882623195648E-2</v>
      </c>
      <c r="CW313" s="86">
        <v>8.394739031791687E-2</v>
      </c>
      <c r="CX313" s="86">
        <v>-1.9617870450019836E-2</v>
      </c>
      <c r="CY313" s="86">
        <v>-9.2267073690891266E-2</v>
      </c>
      <c r="CZ313" s="86">
        <v>-0.12654726207256317</v>
      </c>
      <c r="DA313" s="86">
        <v>-0.13273358345031738</v>
      </c>
      <c r="DB313" s="86">
        <v>-0.11779777705669403</v>
      </c>
      <c r="DC313" s="86">
        <v>-0.10692160576581955</v>
      </c>
      <c r="DD313" s="86">
        <v>-9.4693891704082489E-2</v>
      </c>
      <c r="DE313" s="86">
        <v>-7.9161264002323151E-2</v>
      </c>
      <c r="DF313" s="86">
        <v>-6.8906798958778381E-2</v>
      </c>
      <c r="DG313" s="86">
        <v>-8.0051727592945099E-2</v>
      </c>
      <c r="DH313" s="86">
        <v>-7.577032595872879E-2</v>
      </c>
      <c r="DI313" s="86">
        <v>-7.8563831746578217E-2</v>
      </c>
      <c r="DJ313" s="86">
        <v>-5.2517138421535492E-2</v>
      </c>
      <c r="DK313" s="86">
        <v>-4.5038104057312012E-2</v>
      </c>
      <c r="DL313" s="86">
        <v>-4.2046092450618744E-2</v>
      </c>
      <c r="DM313" s="86">
        <v>-3.9528179913759232E-2</v>
      </c>
      <c r="DN313" s="86">
        <v>-3.9597518742084503E-2</v>
      </c>
      <c r="DO313" s="86">
        <v>-2.0826118998229504E-3</v>
      </c>
      <c r="DP313" s="86">
        <v>2.9952196404337883E-2</v>
      </c>
      <c r="DQ313" s="86">
        <v>7.8406147658824921E-2</v>
      </c>
      <c r="DR313" s="86">
        <v>8.9073501527309418E-2</v>
      </c>
      <c r="DS313" s="86">
        <v>7.8017160296440125E-2</v>
      </c>
      <c r="DT313" s="86">
        <v>8.714158833026886E-2</v>
      </c>
      <c r="DU313" s="86">
        <v>9.6937969326972961E-2</v>
      </c>
      <c r="DV313" s="86">
        <v>-6.9443513639271259E-3</v>
      </c>
      <c r="DW313" s="86">
        <v>-7.8964963555335999E-2</v>
      </c>
      <c r="DX313" s="86">
        <v>-0.11365222930908203</v>
      </c>
      <c r="DY313" s="86">
        <v>-0.11421648412942886</v>
      </c>
      <c r="DZ313" s="86">
        <v>-9.9611781537532806E-2</v>
      </c>
      <c r="EA313" s="86">
        <v>-8.9223876595497131E-2</v>
      </c>
      <c r="EB313" s="86">
        <v>-7.7292434871196747E-2</v>
      </c>
      <c r="EC313" s="86">
        <v>-6.1944965273141861E-2</v>
      </c>
      <c r="ED313" s="86">
        <v>-5.1415532827377319E-2</v>
      </c>
      <c r="EE313" s="86">
        <v>-6.0579720884561539E-2</v>
      </c>
      <c r="EF313" s="86">
        <v>-5.5568479001522064E-2</v>
      </c>
      <c r="EG313" s="86">
        <v>-5.9789761900901794E-2</v>
      </c>
      <c r="EH313" s="86">
        <v>-3.5441834479570389E-2</v>
      </c>
      <c r="EI313" s="86">
        <v>-2.8390085324645042E-2</v>
      </c>
      <c r="EJ313" s="86">
        <v>-2.5435963645577431E-2</v>
      </c>
      <c r="EK313" s="86">
        <v>-2.3029373958706856E-2</v>
      </c>
      <c r="EL313" s="86">
        <v>-2.3531297221779823E-2</v>
      </c>
      <c r="EM313" s="86">
        <v>1.3740378431975842E-2</v>
      </c>
      <c r="EN313" s="86">
        <v>4.5450098812580109E-2</v>
      </c>
      <c r="EO313" s="86">
        <v>9.5211714506149292E-2</v>
      </c>
      <c r="EP313" s="86">
        <v>0.10589909553527832</v>
      </c>
      <c r="EQ313" s="86">
        <v>9.5540158450603485E-2</v>
      </c>
      <c r="ER313" s="86">
        <v>0.10475748032331467</v>
      </c>
      <c r="ES313" s="86">
        <v>0.11569429934024811</v>
      </c>
      <c r="ET313" s="86">
        <v>1.1354195885360241E-2</v>
      </c>
      <c r="EU313" s="86">
        <v>-5.9758841991424561E-2</v>
      </c>
      <c r="EV313" s="86">
        <v>-9.5033846795558929E-2</v>
      </c>
      <c r="EW313" s="86">
        <v>55.578426361083984</v>
      </c>
      <c r="EX313" s="86">
        <v>55.215450286865234</v>
      </c>
      <c r="EY313" s="86">
        <v>54.918781280517578</v>
      </c>
      <c r="EZ313" s="86">
        <v>54.634452819824219</v>
      </c>
      <c r="FA313" s="86">
        <v>54.448013305664063</v>
      </c>
      <c r="FB313" s="86">
        <v>54.259628295898438</v>
      </c>
      <c r="FC313" s="86">
        <v>54.486392974853516</v>
      </c>
      <c r="FD313" s="86">
        <v>56.127445220947266</v>
      </c>
      <c r="FE313" s="86">
        <v>58.170921325683594</v>
      </c>
      <c r="FF313" s="86">
        <v>60.241722106933594</v>
      </c>
      <c r="FG313" s="86">
        <v>62.471511840820313</v>
      </c>
      <c r="FH313" s="86">
        <v>64.331657409667969</v>
      </c>
      <c r="FI313" s="86">
        <v>65.897392272949219</v>
      </c>
      <c r="FJ313" s="86">
        <v>67.069206237792969</v>
      </c>
      <c r="FK313" s="86">
        <v>67.567092895507813</v>
      </c>
      <c r="FL313" s="86">
        <v>67.486778259277344</v>
      </c>
      <c r="FM313" s="86">
        <v>66.584419250488281</v>
      </c>
      <c r="FN313" s="86">
        <v>64.901954650878906</v>
      </c>
      <c r="FO313" s="86">
        <v>62.578117370605469</v>
      </c>
      <c r="FP313" s="86">
        <v>60.147380828857422</v>
      </c>
      <c r="FQ313" s="86">
        <v>58.360321044921875</v>
      </c>
      <c r="FR313" s="86">
        <v>57.496734619140625</v>
      </c>
      <c r="FS313" s="86">
        <v>56.811759948730469</v>
      </c>
      <c r="FT313" s="86">
        <v>56.196762084960938</v>
      </c>
      <c r="FU313" s="86">
        <v>1.7605284228920937E-2</v>
      </c>
      <c r="FV313" s="86">
        <v>2.0873364061117172E-2</v>
      </c>
      <c r="FW313" s="86">
        <v>1.8278621137142181E-2</v>
      </c>
      <c r="FX313" s="86">
        <v>2432.5908203125</v>
      </c>
      <c r="FY313" s="86">
        <v>1</v>
      </c>
    </row>
    <row r="314" spans="1:181" x14ac:dyDescent="0.25">
      <c r="A314" t="s">
        <v>186</v>
      </c>
      <c r="B314" t="s">
        <v>236</v>
      </c>
      <c r="C314" t="s">
        <v>194</v>
      </c>
      <c r="D314" t="s">
        <v>202</v>
      </c>
      <c r="E314" t="s">
        <v>206</v>
      </c>
      <c r="F314" t="s">
        <v>179</v>
      </c>
      <c r="G314" t="s">
        <v>1</v>
      </c>
      <c r="H314" s="86">
        <v>2155</v>
      </c>
      <c r="I314" s="86">
        <v>1.3612263202667236</v>
      </c>
      <c r="J314" s="86">
        <v>1.2974450588226318</v>
      </c>
      <c r="K314" s="86">
        <v>1.2601349353790283</v>
      </c>
      <c r="L314" s="86">
        <v>1.2580795288085938</v>
      </c>
      <c r="M314" s="86">
        <v>1.2903969287872314</v>
      </c>
      <c r="N314" s="86">
        <v>1.3428443670272827</v>
      </c>
      <c r="O314" s="86">
        <v>1.4000943899154663</v>
      </c>
      <c r="P314" s="86">
        <v>1.4270645380020142</v>
      </c>
      <c r="Q314" s="86">
        <v>1.3644468784332275</v>
      </c>
      <c r="R314" s="86">
        <v>1.3363680839538574</v>
      </c>
      <c r="S314" s="86">
        <v>1.3204108476638794</v>
      </c>
      <c r="T314" s="86">
        <v>1.2891544103622437</v>
      </c>
      <c r="U314" s="86">
        <v>1.2356346845626831</v>
      </c>
      <c r="V314" s="86">
        <v>1.2596721649169922</v>
      </c>
      <c r="W314" s="86">
        <v>1.3158625364303589</v>
      </c>
      <c r="X314" s="86">
        <v>1.374286413192749</v>
      </c>
      <c r="Y314" s="86">
        <v>1.4098997116088867</v>
      </c>
      <c r="Z314" s="86">
        <v>1.5073678493499756</v>
      </c>
      <c r="AA314" s="86">
        <v>1.6372883319854736</v>
      </c>
      <c r="AB314" s="86">
        <v>1.7179096937179565</v>
      </c>
      <c r="AC314" s="86">
        <v>1.9648743867874146</v>
      </c>
      <c r="AD314" s="86">
        <v>1.9651350975036621</v>
      </c>
      <c r="AE314" s="86">
        <v>1.784220814704895</v>
      </c>
      <c r="AF314" s="86">
        <v>1.515489935874939</v>
      </c>
      <c r="AG314" s="86">
        <v>-0.14010702073574066</v>
      </c>
      <c r="AH314" s="86">
        <v>-0.11430172622203827</v>
      </c>
      <c r="AI314" s="86">
        <v>-9.4866722822189331E-2</v>
      </c>
      <c r="AJ314" s="86">
        <v>-0.1365736722946167</v>
      </c>
      <c r="AK314" s="86">
        <v>-0.12963901460170746</v>
      </c>
      <c r="AL314" s="86">
        <v>-8.1811212003231049E-2</v>
      </c>
      <c r="AM314" s="86">
        <v>-0.16655915975570679</v>
      </c>
      <c r="AN314" s="86">
        <v>-0.11367904394865036</v>
      </c>
      <c r="AO314" s="86">
        <v>-0.29071235656738281</v>
      </c>
      <c r="AP314" s="86">
        <v>-0.29088222980499268</v>
      </c>
      <c r="AQ314" s="86">
        <v>-0.27578544616699219</v>
      </c>
      <c r="AR314" s="86">
        <v>-0.23145076632499695</v>
      </c>
      <c r="AS314" s="86">
        <v>-0.32571202516555786</v>
      </c>
      <c r="AT314" s="86">
        <v>-0.29386556148529053</v>
      </c>
      <c r="AU314" s="86">
        <v>-0.29540404677391052</v>
      </c>
      <c r="AV314" s="86">
        <v>-0.16668790578842163</v>
      </c>
      <c r="AW314" s="86">
        <v>-0.19785253703594208</v>
      </c>
      <c r="AX314" s="86">
        <v>-0.17958837747573853</v>
      </c>
      <c r="AY314" s="86">
        <v>-0.10243549942970276</v>
      </c>
      <c r="AZ314" s="86">
        <v>-9.4697646796703339E-2</v>
      </c>
      <c r="BA314" s="86">
        <v>-3.3096459228545427E-3</v>
      </c>
      <c r="BB314" s="86">
        <v>-6.6542257554829121E-3</v>
      </c>
      <c r="BC314" s="86">
        <v>-7.2354160249233246E-2</v>
      </c>
      <c r="BD314" s="86">
        <v>-0.12922269105911255</v>
      </c>
      <c r="BE314" s="86">
        <v>-2.3175282403826714E-2</v>
      </c>
      <c r="BF314" s="86">
        <v>-3.6747818812727928E-3</v>
      </c>
      <c r="BG314" s="86">
        <v>1.6193142160773277E-2</v>
      </c>
      <c r="BH314" s="86">
        <v>-2.0011244341731071E-2</v>
      </c>
      <c r="BI314" s="86">
        <v>-1.0839787311851978E-2</v>
      </c>
      <c r="BJ314" s="86">
        <v>3.3626306802034378E-2</v>
      </c>
      <c r="BK314" s="86">
        <v>-5.6694280356168747E-2</v>
      </c>
      <c r="BL314" s="86">
        <v>-2.863737940788269E-2</v>
      </c>
      <c r="BM314" s="86">
        <v>-0.19425049424171448</v>
      </c>
      <c r="BN314" s="86">
        <v>-0.20497465133666992</v>
      </c>
      <c r="BO314" s="86">
        <v>-0.18720406293869019</v>
      </c>
      <c r="BP314" s="86">
        <v>-0.1562516987323761</v>
      </c>
      <c r="BQ314" s="86">
        <v>-0.25014930963516235</v>
      </c>
      <c r="BR314" s="86">
        <v>-0.20729909837245941</v>
      </c>
      <c r="BS314" s="86">
        <v>-0.20120346546173096</v>
      </c>
      <c r="BT314" s="86">
        <v>-9.3366935849189758E-2</v>
      </c>
      <c r="BU314" s="86">
        <v>-0.1204456090927124</v>
      </c>
      <c r="BV314" s="86">
        <v>-0.10792481154203415</v>
      </c>
      <c r="BW314" s="86">
        <v>-2.2864094004034996E-2</v>
      </c>
      <c r="BX314" s="86">
        <v>2.3813908919692039E-2</v>
      </c>
      <c r="BY314" s="86">
        <v>0.17397144436836243</v>
      </c>
      <c r="BZ314" s="86">
        <v>0.12668575346469879</v>
      </c>
      <c r="CA314" s="86">
        <v>5.3190119564533234E-2</v>
      </c>
      <c r="CB314" s="86">
        <v>-7.3435488156974316E-3</v>
      </c>
      <c r="CC314" s="86">
        <v>5.7811286300420761E-2</v>
      </c>
      <c r="CD314" s="86">
        <v>7.2945103049278259E-2</v>
      </c>
      <c r="CE314" s="86">
        <v>9.3112863600254059E-2</v>
      </c>
      <c r="CF314" s="86">
        <v>6.071954220533371E-2</v>
      </c>
      <c r="CG314" s="86">
        <v>7.1440190076828003E-2</v>
      </c>
      <c r="CH314" s="86">
        <v>0.11357797682285309</v>
      </c>
      <c r="CI314" s="86">
        <v>1.9397800788283348E-2</v>
      </c>
      <c r="CJ314" s="86">
        <v>3.0262215062975883E-2</v>
      </c>
      <c r="CK314" s="86">
        <v>-0.12744127213954926</v>
      </c>
      <c r="CL314" s="86">
        <v>-0.14547532796859741</v>
      </c>
      <c r="CM314" s="86">
        <v>-0.12585283815860748</v>
      </c>
      <c r="CN314" s="86">
        <v>-0.10416905581951141</v>
      </c>
      <c r="CO314" s="86">
        <v>-0.19781485199928284</v>
      </c>
      <c r="CP314" s="86">
        <v>-0.14734345674514771</v>
      </c>
      <c r="CQ314" s="86">
        <v>-0.13596044480800629</v>
      </c>
      <c r="CR314" s="86">
        <v>-4.2585048824548721E-2</v>
      </c>
      <c r="CS314" s="86">
        <v>-6.6833809018135071E-2</v>
      </c>
      <c r="CT314" s="86">
        <v>-5.8290846645832062E-2</v>
      </c>
      <c r="CU314" s="86">
        <v>3.2246813178062439E-2</v>
      </c>
      <c r="CV314" s="86">
        <v>0.10589464753866196</v>
      </c>
      <c r="CW314" s="86">
        <v>0.29675579071044922</v>
      </c>
      <c r="CX314" s="86">
        <v>0.21903662383556366</v>
      </c>
      <c r="CY314" s="86">
        <v>0.14014171063899994</v>
      </c>
      <c r="CZ314" s="86">
        <v>7.7069573104381561E-2</v>
      </c>
      <c r="DA314" s="86">
        <v>0.13879784941673279</v>
      </c>
      <c r="DB314" s="86">
        <v>0.14956499636173248</v>
      </c>
      <c r="DC314" s="86">
        <v>0.17003259062767029</v>
      </c>
      <c r="DD314" s="86">
        <v>0.14145031571388245</v>
      </c>
      <c r="DE314" s="86">
        <v>0.15372017025947571</v>
      </c>
      <c r="DF314" s="86">
        <v>0.19352966547012329</v>
      </c>
      <c r="DG314" s="86">
        <v>9.5489881932735443E-2</v>
      </c>
      <c r="DH314" s="86">
        <v>8.9161813259124756E-2</v>
      </c>
      <c r="DI314" s="86">
        <v>-6.0632094740867615E-2</v>
      </c>
      <c r="DJ314" s="86">
        <v>-8.5976004600524902E-2</v>
      </c>
      <c r="DK314" s="86">
        <v>-6.4501628279685974E-2</v>
      </c>
      <c r="DL314" s="86">
        <v>-5.208640918135643E-2</v>
      </c>
      <c r="DM314" s="86">
        <v>-0.14548034965991974</v>
      </c>
      <c r="DN314" s="86">
        <v>-8.7387800216674805E-2</v>
      </c>
      <c r="DO314" s="86">
        <v>-7.0717416703701019E-2</v>
      </c>
      <c r="DP314" s="86">
        <v>8.1968335434794426E-3</v>
      </c>
      <c r="DQ314" s="86">
        <v>-1.3222006149590015E-2</v>
      </c>
      <c r="DR314" s="86">
        <v>-8.6568854749202728E-3</v>
      </c>
      <c r="DS314" s="86">
        <v>8.7357722222805023E-2</v>
      </c>
      <c r="DT314" s="86">
        <v>0.18797537684440613</v>
      </c>
      <c r="DU314" s="86">
        <v>0.41954013705253601</v>
      </c>
      <c r="DV314" s="86">
        <v>0.31138747930526733</v>
      </c>
      <c r="DW314" s="86">
        <v>0.22709329426288605</v>
      </c>
      <c r="DX314" s="86">
        <v>0.16148270666599274</v>
      </c>
      <c r="DY314" s="86">
        <v>0.25572958588600159</v>
      </c>
      <c r="DZ314" s="86">
        <v>0.26019194722175598</v>
      </c>
      <c r="EA314" s="86">
        <v>0.28109243512153625</v>
      </c>
      <c r="EB314" s="86">
        <v>0.25801277160644531</v>
      </c>
      <c r="EC314" s="86">
        <v>0.27251937985420227</v>
      </c>
      <c r="ED314" s="86">
        <v>0.30896717309951782</v>
      </c>
      <c r="EE314" s="86">
        <v>0.20535475015640259</v>
      </c>
      <c r="EF314" s="86">
        <v>0.17420347034931183</v>
      </c>
      <c r="EG314" s="86">
        <v>3.5829775035381317E-2</v>
      </c>
      <c r="EH314" s="86">
        <v>-6.8428729719016701E-5</v>
      </c>
      <c r="EI314" s="86">
        <v>2.407977357506752E-2</v>
      </c>
      <c r="EJ314" s="86">
        <v>2.3112660273909569E-2</v>
      </c>
      <c r="EK314" s="86">
        <v>-6.9917663931846619E-2</v>
      </c>
      <c r="EL314" s="86">
        <v>-8.2136201672255993E-4</v>
      </c>
      <c r="EM314" s="86">
        <v>2.3483147844672203E-2</v>
      </c>
      <c r="EN314" s="86">
        <v>8.1517808139324188E-2</v>
      </c>
      <c r="EO314" s="86">
        <v>6.4184926450252533E-2</v>
      </c>
      <c r="EP314" s="86">
        <v>6.3006669282913208E-2</v>
      </c>
      <c r="EQ314" s="86">
        <v>0.16692912578582764</v>
      </c>
      <c r="ER314" s="86">
        <v>0.30648693442344666</v>
      </c>
      <c r="ES314" s="86">
        <v>0.59682124853134155</v>
      </c>
      <c r="ET314" s="86">
        <v>0.44472745060920715</v>
      </c>
      <c r="EU314" s="86">
        <v>0.35263758897781372</v>
      </c>
      <c r="EV314" s="86">
        <v>0.28336185216903687</v>
      </c>
      <c r="EW314" s="86">
        <v>61.547069549560547</v>
      </c>
      <c r="EX314" s="86">
        <v>60.465793609619141</v>
      </c>
      <c r="EY314" s="86">
        <v>59.244560241699219</v>
      </c>
      <c r="EZ314" s="86">
        <v>58.234443664550781</v>
      </c>
      <c r="FA314" s="86">
        <v>57.441051483154297</v>
      </c>
      <c r="FB314" s="86">
        <v>56.618503570556641</v>
      </c>
      <c r="FC314" s="86">
        <v>56.866916656494141</v>
      </c>
      <c r="FD314" s="86">
        <v>58.979328155517578</v>
      </c>
      <c r="FE314" s="86">
        <v>61.689620971679688</v>
      </c>
      <c r="FF314" s="86">
        <v>64.660400390625</v>
      </c>
      <c r="FG314" s="86">
        <v>67.235946655273438</v>
      </c>
      <c r="FH314" s="86">
        <v>69.839035034179688</v>
      </c>
      <c r="FI314" s="86">
        <v>72.453300476074219</v>
      </c>
      <c r="FJ314" s="86">
        <v>74.201995849609375</v>
      </c>
      <c r="FK314" s="86">
        <v>75.542556762695313</v>
      </c>
      <c r="FL314" s="86">
        <v>76.553886413574219</v>
      </c>
      <c r="FM314" s="86">
        <v>76.622451782226563</v>
      </c>
      <c r="FN314" s="86">
        <v>75.791999816894531</v>
      </c>
      <c r="FO314" s="86">
        <v>74.4376220703125</v>
      </c>
      <c r="FP314" s="86">
        <v>72.271369934082031</v>
      </c>
      <c r="FQ314" s="86">
        <v>69.776229858398438</v>
      </c>
      <c r="FR314" s="86">
        <v>67.725975036621094</v>
      </c>
      <c r="FS314" s="86">
        <v>66.020889282226563</v>
      </c>
      <c r="FT314" s="86">
        <v>64.568122863769531</v>
      </c>
      <c r="FU314" s="86">
        <v>9.5619827508926392E-2</v>
      </c>
      <c r="FV314" s="86">
        <v>0.11775706708431244</v>
      </c>
      <c r="FW314" s="86">
        <v>9.6114717423915863E-2</v>
      </c>
      <c r="FX314" s="86">
        <v>161.72727966308594</v>
      </c>
      <c r="FY314" s="86">
        <v>1</v>
      </c>
    </row>
    <row r="315" spans="1:181" x14ac:dyDescent="0.25">
      <c r="A315" t="s">
        <v>186</v>
      </c>
      <c r="B315" t="s">
        <v>236</v>
      </c>
      <c r="C315" t="s">
        <v>194</v>
      </c>
      <c r="D315" t="s">
        <v>202</v>
      </c>
      <c r="E315" t="s">
        <v>206</v>
      </c>
      <c r="F315" t="s">
        <v>180</v>
      </c>
      <c r="G315" t="s">
        <v>1</v>
      </c>
      <c r="H315" s="86">
        <v>1250</v>
      </c>
      <c r="I315" s="86">
        <v>2.2474243640899658</v>
      </c>
      <c r="J315" s="86">
        <v>2.1866118907928467</v>
      </c>
      <c r="K315" s="86">
        <v>2.1664912700653076</v>
      </c>
      <c r="L315" s="86">
        <v>2.161543607711792</v>
      </c>
      <c r="M315" s="86">
        <v>2.1750648021697998</v>
      </c>
      <c r="N315" s="86">
        <v>2.2077577114105225</v>
      </c>
      <c r="O315" s="86">
        <v>2.3164927959442139</v>
      </c>
      <c r="P315" s="86">
        <v>2.469799280166626</v>
      </c>
      <c r="Q315" s="86">
        <v>2.3784480094909668</v>
      </c>
      <c r="R315" s="86">
        <v>2.2224636077880859</v>
      </c>
      <c r="S315" s="86">
        <v>2.1875514984130859</v>
      </c>
      <c r="T315" s="86">
        <v>2.1341564655303955</v>
      </c>
      <c r="U315" s="86">
        <v>1.8336982727050781</v>
      </c>
      <c r="V315" s="86">
        <v>1.7325704097747803</v>
      </c>
      <c r="W315" s="86">
        <v>1.7215527296066284</v>
      </c>
      <c r="X315" s="86">
        <v>1.7309585809707642</v>
      </c>
      <c r="Y315" s="86">
        <v>1.9246044158935547</v>
      </c>
      <c r="Z315" s="86">
        <v>2.0625121593475342</v>
      </c>
      <c r="AA315" s="86">
        <v>2.4965107440948486</v>
      </c>
      <c r="AB315" s="86">
        <v>2.6240608692169189</v>
      </c>
      <c r="AC315" s="86">
        <v>2.7481200695037842</v>
      </c>
      <c r="AD315" s="86">
        <v>2.7982661724090576</v>
      </c>
      <c r="AE315" s="86">
        <v>2.5639200210571289</v>
      </c>
      <c r="AF315" s="86">
        <v>2.4014205932617188</v>
      </c>
      <c r="AG315" s="86">
        <v>-0.58466178178787231</v>
      </c>
      <c r="AH315" s="86">
        <v>-0.5778430700302124</v>
      </c>
      <c r="AI315" s="86">
        <v>-0.57867693901062012</v>
      </c>
      <c r="AJ315" s="86">
        <v>-0.5534355640411377</v>
      </c>
      <c r="AK315" s="86">
        <v>-0.54215377569198608</v>
      </c>
      <c r="AL315" s="86">
        <v>-0.55901521444320679</v>
      </c>
      <c r="AM315" s="86">
        <v>-0.55182862281799316</v>
      </c>
      <c r="AN315" s="86">
        <v>-0.46159425377845764</v>
      </c>
      <c r="AO315" s="86">
        <v>-0.55780792236328125</v>
      </c>
      <c r="AP315" s="86">
        <v>-0.45000734925270081</v>
      </c>
      <c r="AQ315" s="86">
        <v>-0.3710256814956665</v>
      </c>
      <c r="AR315" s="86">
        <v>-0.34821659326553345</v>
      </c>
      <c r="AS315" s="86">
        <v>-0.44460472464561462</v>
      </c>
      <c r="AT315" s="86">
        <v>-0.37456727027893066</v>
      </c>
      <c r="AU315" s="86">
        <v>-0.31976839900016785</v>
      </c>
      <c r="AV315" s="86">
        <v>-0.17312239110469818</v>
      </c>
      <c r="AW315" s="86">
        <v>-5.7166632264852524E-2</v>
      </c>
      <c r="AX315" s="86">
        <v>-3.5493560135364532E-2</v>
      </c>
      <c r="AY315" s="86">
        <v>0.1278531402349472</v>
      </c>
      <c r="AZ315" s="86">
        <v>-2.9645206406712532E-2</v>
      </c>
      <c r="BA315" s="86">
        <v>6.0050636529922485E-3</v>
      </c>
      <c r="BB315" s="86">
        <v>-0.28394511342048645</v>
      </c>
      <c r="BC315" s="86">
        <v>-0.49904623627662659</v>
      </c>
      <c r="BD315" s="86">
        <v>-0.49106490612030029</v>
      </c>
      <c r="BE315" s="86">
        <v>-0.39941468834877014</v>
      </c>
      <c r="BF315" s="86">
        <v>-0.39307284355163574</v>
      </c>
      <c r="BG315" s="86">
        <v>-0.39568355679512024</v>
      </c>
      <c r="BH315" s="86">
        <v>-0.37116503715515137</v>
      </c>
      <c r="BI315" s="86">
        <v>-0.36979424953460693</v>
      </c>
      <c r="BJ315" s="86">
        <v>-0.38772472739219666</v>
      </c>
      <c r="BK315" s="86">
        <v>-0.38223236799240112</v>
      </c>
      <c r="BL315" s="86">
        <v>-0.29785683751106262</v>
      </c>
      <c r="BM315" s="86">
        <v>-0.38617178797721863</v>
      </c>
      <c r="BN315" s="86">
        <v>-0.28605616092681885</v>
      </c>
      <c r="BO315" s="86">
        <v>-0.20830303430557251</v>
      </c>
      <c r="BP315" s="86">
        <v>-0.18308579921722412</v>
      </c>
      <c r="BQ315" s="86">
        <v>-0.3009922206401825</v>
      </c>
      <c r="BR315" s="86">
        <v>-0.2371068000793457</v>
      </c>
      <c r="BS315" s="86">
        <v>-0.17781816422939301</v>
      </c>
      <c r="BT315" s="86">
        <v>-2.7588892728090286E-2</v>
      </c>
      <c r="BU315" s="86">
        <v>0.10386214405298233</v>
      </c>
      <c r="BV315" s="86">
        <v>0.14018052816390991</v>
      </c>
      <c r="BW315" s="86">
        <v>0.31800061464309692</v>
      </c>
      <c r="BX315" s="86">
        <v>0.1569606214761734</v>
      </c>
      <c r="BY315" s="86">
        <v>0.19031183421611786</v>
      </c>
      <c r="BZ315" s="86">
        <v>-9.8007790744304657E-2</v>
      </c>
      <c r="CA315" s="86">
        <v>-0.31534332036972046</v>
      </c>
      <c r="CB315" s="86">
        <v>-0.30742418766021729</v>
      </c>
      <c r="CC315" s="86">
        <v>-0.27111312747001648</v>
      </c>
      <c r="CD315" s="86">
        <v>-0.26510155200958252</v>
      </c>
      <c r="CE315" s="86">
        <v>-0.26894289255142212</v>
      </c>
      <c r="CF315" s="86">
        <v>-0.24492503702640533</v>
      </c>
      <c r="CG315" s="86">
        <v>-0.25041857361793518</v>
      </c>
      <c r="CH315" s="86">
        <v>-0.2690894603729248</v>
      </c>
      <c r="CI315" s="86">
        <v>-0.2647705078125</v>
      </c>
      <c r="CJ315" s="86">
        <v>-0.18445277214050293</v>
      </c>
      <c r="CK315" s="86">
        <v>-0.26729711890220642</v>
      </c>
      <c r="CL315" s="86">
        <v>-0.17250406742095947</v>
      </c>
      <c r="CM315" s="86">
        <v>-9.5601849257946014E-2</v>
      </c>
      <c r="CN315" s="86">
        <v>-6.871669739484787E-2</v>
      </c>
      <c r="CO315" s="86">
        <v>-0.20152664184570313</v>
      </c>
      <c r="CP315" s="86">
        <v>-0.14190210402011871</v>
      </c>
      <c r="CQ315" s="86">
        <v>-7.9503878951072693E-2</v>
      </c>
      <c r="CR315" s="86">
        <v>7.3207162320613861E-2</v>
      </c>
      <c r="CS315" s="86">
        <v>0.21539019048213959</v>
      </c>
      <c r="CT315" s="86">
        <v>0.26185187697410583</v>
      </c>
      <c r="CU315" s="86">
        <v>0.44969621300697327</v>
      </c>
      <c r="CV315" s="86">
        <v>0.28620326519012451</v>
      </c>
      <c r="CW315" s="86">
        <v>0.31796213984489441</v>
      </c>
      <c r="CX315" s="86">
        <v>3.0771829187870026E-2</v>
      </c>
      <c r="CY315" s="86">
        <v>-0.18811126053333282</v>
      </c>
      <c r="CZ315" s="86">
        <v>-0.18023520708084106</v>
      </c>
      <c r="DA315" s="86">
        <v>-0.14281153678894043</v>
      </c>
      <c r="DB315" s="86">
        <v>-0.1371302604675293</v>
      </c>
      <c r="DC315" s="86">
        <v>-0.14220219850540161</v>
      </c>
      <c r="DD315" s="86">
        <v>-0.1186850294470787</v>
      </c>
      <c r="DE315" s="86">
        <v>-0.13104291260242462</v>
      </c>
      <c r="DF315" s="86">
        <v>-0.15045422315597534</v>
      </c>
      <c r="DG315" s="86">
        <v>-0.14730864763259888</v>
      </c>
      <c r="DH315" s="86">
        <v>-7.1048721671104431E-2</v>
      </c>
      <c r="DI315" s="86">
        <v>-0.14842244982719421</v>
      </c>
      <c r="DJ315" s="86">
        <v>-5.8951981365680695E-2</v>
      </c>
      <c r="DK315" s="86">
        <v>1.7099346965551376E-2</v>
      </c>
      <c r="DL315" s="86">
        <v>4.5652393251657486E-2</v>
      </c>
      <c r="DM315" s="86">
        <v>-0.10206107050180435</v>
      </c>
      <c r="DN315" s="86">
        <v>-4.6697411686182022E-2</v>
      </c>
      <c r="DO315" s="86">
        <v>1.8810417503118515E-2</v>
      </c>
      <c r="DP315" s="86">
        <v>0.17400321364402771</v>
      </c>
      <c r="DQ315" s="86">
        <v>0.32691824436187744</v>
      </c>
      <c r="DR315" s="86">
        <v>0.38352322578430176</v>
      </c>
      <c r="DS315" s="86">
        <v>0.58139175176620483</v>
      </c>
      <c r="DT315" s="86">
        <v>0.41544589400291443</v>
      </c>
      <c r="DU315" s="86">
        <v>0.44561246037483215</v>
      </c>
      <c r="DV315" s="86">
        <v>0.15955144166946411</v>
      </c>
      <c r="DW315" s="86">
        <v>-6.0879196971654892E-2</v>
      </c>
      <c r="DX315" s="86">
        <v>-5.3046200424432755E-2</v>
      </c>
      <c r="DY315" s="86">
        <v>4.2435545474290848E-2</v>
      </c>
      <c r="DZ315" s="86">
        <v>4.7639947384595871E-2</v>
      </c>
      <c r="EA315" s="86">
        <v>4.0791179984807968E-2</v>
      </c>
      <c r="EB315" s="86">
        <v>6.3585497438907623E-2</v>
      </c>
      <c r="EC315" s="86">
        <v>4.1316606104373932E-2</v>
      </c>
      <c r="ED315" s="86">
        <v>2.0836245268583298E-2</v>
      </c>
      <c r="EE315" s="86">
        <v>2.228761650621891E-2</v>
      </c>
      <c r="EF315" s="86">
        <v>9.2688716948032379E-2</v>
      </c>
      <c r="EG315" s="86">
        <v>2.3213677108287811E-2</v>
      </c>
      <c r="EH315" s="86">
        <v>0.10499919950962067</v>
      </c>
      <c r="EI315" s="86">
        <v>0.17982196807861328</v>
      </c>
      <c r="EJ315" s="86">
        <v>0.21078319847583771</v>
      </c>
      <c r="EK315" s="86">
        <v>4.1551429778337479E-2</v>
      </c>
      <c r="EL315" s="86">
        <v>9.0763039886951447E-2</v>
      </c>
      <c r="EM315" s="86">
        <v>0.16076064109802246</v>
      </c>
      <c r="EN315" s="86">
        <v>0.3195367157459259</v>
      </c>
      <c r="EO315" s="86">
        <v>0.48794698715209961</v>
      </c>
      <c r="EP315" s="86">
        <v>0.55919730663299561</v>
      </c>
      <c r="EQ315" s="86">
        <v>0.77153927087783813</v>
      </c>
      <c r="ER315" s="86">
        <v>0.60205173492431641</v>
      </c>
      <c r="ES315" s="86">
        <v>0.62991923093795776</v>
      </c>
      <c r="ET315" s="86">
        <v>0.3454887866973877</v>
      </c>
      <c r="EU315" s="86">
        <v>0.12282370775938034</v>
      </c>
      <c r="EV315" s="86">
        <v>0.13059452176094055</v>
      </c>
      <c r="EW315" s="86">
        <v>52.011344909667969</v>
      </c>
      <c r="EX315" s="86">
        <v>51.338386535644531</v>
      </c>
      <c r="EY315" s="86">
        <v>50.770256042480469</v>
      </c>
      <c r="EZ315" s="86">
        <v>50.459419250488281</v>
      </c>
      <c r="FA315" s="86">
        <v>50.169929504394531</v>
      </c>
      <c r="FB315" s="86">
        <v>49.87591552734375</v>
      </c>
      <c r="FC315" s="86">
        <v>49.900661468505859</v>
      </c>
      <c r="FD315" s="86">
        <v>51.478237152099609</v>
      </c>
      <c r="FE315" s="86">
        <v>53.566482543945313</v>
      </c>
      <c r="FF315" s="86">
        <v>55.929935455322266</v>
      </c>
      <c r="FG315" s="86">
        <v>58.141262054443359</v>
      </c>
      <c r="FH315" s="86">
        <v>60.360073089599609</v>
      </c>
      <c r="FI315" s="86">
        <v>61.629932403564453</v>
      </c>
      <c r="FJ315" s="86">
        <v>62.722244262695313</v>
      </c>
      <c r="FK315" s="86">
        <v>63.475776672363281</v>
      </c>
      <c r="FL315" s="86">
        <v>63.970069885253906</v>
      </c>
      <c r="FM315" s="86">
        <v>62.933681488037109</v>
      </c>
      <c r="FN315" s="86">
        <v>61.984622955322266</v>
      </c>
      <c r="FO315" s="86">
        <v>60.801860809326172</v>
      </c>
      <c r="FP315" s="86">
        <v>58.740623474121094</v>
      </c>
      <c r="FQ315" s="86">
        <v>56.496940612792969</v>
      </c>
      <c r="FR315" s="86">
        <v>54.981475830078125</v>
      </c>
      <c r="FS315" s="86">
        <v>53.762569427490234</v>
      </c>
      <c r="FT315" s="86">
        <v>53.060649871826172</v>
      </c>
      <c r="FU315" s="86">
        <v>0.18900014460086823</v>
      </c>
      <c r="FV315" s="86">
        <v>0.21911972761154175</v>
      </c>
      <c r="FW315" s="86">
        <v>0.18880893290042877</v>
      </c>
      <c r="FX315" s="86">
        <v>199.04545593261719</v>
      </c>
      <c r="FY315" s="86">
        <v>1</v>
      </c>
    </row>
    <row r="316" spans="1:181" x14ac:dyDescent="0.25">
      <c r="A316" t="s">
        <v>186</v>
      </c>
      <c r="B316" t="s">
        <v>236</v>
      </c>
      <c r="C316" t="s">
        <v>194</v>
      </c>
      <c r="D316" t="s">
        <v>202</v>
      </c>
      <c r="E316" t="s">
        <v>206</v>
      </c>
      <c r="F316" t="s">
        <v>181</v>
      </c>
      <c r="G316" t="s">
        <v>1</v>
      </c>
      <c r="H316" s="86">
        <v>605</v>
      </c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86"/>
      <c r="AT316" s="86"/>
      <c r="AU316" s="86"/>
      <c r="AV316" s="86"/>
      <c r="AW316" s="86"/>
      <c r="AX316" s="86"/>
      <c r="AY316" s="86"/>
      <c r="AZ316" s="86"/>
      <c r="BA316" s="86"/>
      <c r="BB316" s="86"/>
      <c r="BC316" s="86"/>
      <c r="BD316" s="86"/>
      <c r="BE316" s="86"/>
      <c r="BF316" s="86"/>
      <c r="BG316" s="86"/>
      <c r="BH316" s="86"/>
      <c r="BI316" s="86"/>
      <c r="BJ316" s="86"/>
      <c r="BK316" s="86"/>
      <c r="BL316" s="86"/>
      <c r="BM316" s="86"/>
      <c r="BN316" s="86"/>
      <c r="BO316" s="86"/>
      <c r="BP316" s="86"/>
      <c r="BQ316" s="86"/>
      <c r="BR316" s="86"/>
      <c r="BS316" s="86"/>
      <c r="BT316" s="86"/>
      <c r="BU316" s="86"/>
      <c r="BV316" s="86"/>
      <c r="BW316" s="86"/>
      <c r="BX316" s="86"/>
      <c r="BY316" s="86"/>
      <c r="BZ316" s="86"/>
      <c r="CA316" s="86"/>
      <c r="CB316" s="86"/>
      <c r="CC316" s="86"/>
      <c r="CD316" s="86"/>
      <c r="CE316" s="86"/>
      <c r="CF316" s="86"/>
      <c r="CG316" s="86"/>
      <c r="CH316" s="86"/>
      <c r="CI316" s="86"/>
      <c r="CJ316" s="86"/>
      <c r="CK316" s="86"/>
      <c r="CL316" s="86"/>
      <c r="CM316" s="86"/>
      <c r="CN316" s="86"/>
      <c r="CO316" s="86"/>
      <c r="CP316" s="86"/>
      <c r="CQ316" s="86"/>
      <c r="CR316" s="86"/>
      <c r="CS316" s="86"/>
      <c r="CT316" s="86"/>
      <c r="CU316" s="86"/>
      <c r="CV316" s="86"/>
      <c r="CW316" s="86"/>
      <c r="CX316" s="86"/>
      <c r="CY316" s="86"/>
      <c r="CZ316" s="86"/>
      <c r="DA316" s="86"/>
      <c r="DB316" s="86"/>
      <c r="DC316" s="86"/>
      <c r="DD316" s="86"/>
      <c r="DE316" s="86"/>
      <c r="DF316" s="86"/>
      <c r="DG316" s="86"/>
      <c r="DH316" s="86"/>
      <c r="DI316" s="86"/>
      <c r="DJ316" s="86"/>
      <c r="DK316" s="86"/>
      <c r="DL316" s="86"/>
      <c r="DM316" s="86"/>
      <c r="DN316" s="86"/>
      <c r="DO316" s="86"/>
      <c r="DP316" s="86"/>
      <c r="DQ316" s="86"/>
      <c r="DR316" s="86"/>
      <c r="DS316" s="86"/>
      <c r="DT316" s="86"/>
      <c r="DU316" s="86"/>
      <c r="DV316" s="86"/>
      <c r="DW316" s="86"/>
      <c r="DX316" s="86"/>
      <c r="DY316" s="86"/>
      <c r="DZ316" s="86"/>
      <c r="EA316" s="86"/>
      <c r="EB316" s="86"/>
      <c r="EC316" s="86"/>
      <c r="ED316" s="86"/>
      <c r="EE316" s="86"/>
      <c r="EF316" s="86"/>
      <c r="EG316" s="86"/>
      <c r="EH316" s="86"/>
      <c r="EI316" s="86"/>
      <c r="EJ316" s="86"/>
      <c r="EK316" s="86"/>
      <c r="EL316" s="86"/>
      <c r="EM316" s="86"/>
      <c r="EN316" s="86"/>
      <c r="EO316" s="86"/>
      <c r="EP316" s="86"/>
      <c r="EQ316" s="86"/>
      <c r="ER316" s="86"/>
      <c r="ES316" s="86"/>
      <c r="ET316" s="86"/>
      <c r="EU316" s="86"/>
      <c r="EV316" s="86"/>
      <c r="EW316" s="86"/>
      <c r="EX316" s="86"/>
      <c r="EY316" s="86"/>
      <c r="EZ316" s="86"/>
      <c r="FA316" s="86"/>
      <c r="FB316" s="86"/>
      <c r="FC316" s="86"/>
      <c r="FD316" s="86"/>
      <c r="FE316" s="86"/>
      <c r="FF316" s="86"/>
      <c r="FG316" s="86"/>
      <c r="FH316" s="86"/>
      <c r="FI316" s="86"/>
      <c r="FJ316" s="86"/>
      <c r="FK316" s="86"/>
      <c r="FL316" s="86"/>
      <c r="FM316" s="86"/>
      <c r="FN316" s="86"/>
      <c r="FO316" s="86"/>
      <c r="FP316" s="86"/>
      <c r="FQ316" s="86"/>
      <c r="FR316" s="86"/>
      <c r="FS316" s="86"/>
      <c r="FT316" s="86"/>
      <c r="FU316" s="86"/>
      <c r="FV316" s="86"/>
      <c r="FW316" s="86"/>
      <c r="FX316" s="86">
        <v>35.090908050537109</v>
      </c>
      <c r="FY316" s="86">
        <v>0</v>
      </c>
    </row>
    <row r="317" spans="1:181" x14ac:dyDescent="0.25">
      <c r="A317" t="s">
        <v>186</v>
      </c>
      <c r="B317" t="s">
        <v>236</v>
      </c>
      <c r="C317" t="s">
        <v>194</v>
      </c>
      <c r="D317" t="s">
        <v>202</v>
      </c>
      <c r="E317" t="s">
        <v>206</v>
      </c>
      <c r="F317" t="s">
        <v>182</v>
      </c>
      <c r="G317" t="s">
        <v>1</v>
      </c>
      <c r="H317" s="86">
        <v>3091</v>
      </c>
      <c r="I317" s="86">
        <v>1.0692614316940308</v>
      </c>
      <c r="J317" s="86">
        <v>0.9981418251991272</v>
      </c>
      <c r="K317" s="86">
        <v>0.96543258428573608</v>
      </c>
      <c r="L317" s="86">
        <v>0.95435202121734619</v>
      </c>
      <c r="M317" s="86">
        <v>0.99129253625869751</v>
      </c>
      <c r="N317" s="86">
        <v>1.1054009199142456</v>
      </c>
      <c r="O317" s="86">
        <v>1.3102085590362549</v>
      </c>
      <c r="P317" s="86">
        <v>1.5050532817840576</v>
      </c>
      <c r="Q317" s="86">
        <v>1.4691727161407471</v>
      </c>
      <c r="R317" s="86">
        <v>1.4290338754653931</v>
      </c>
      <c r="S317" s="86">
        <v>1.4117045402526855</v>
      </c>
      <c r="T317" s="86">
        <v>1.3785477876663208</v>
      </c>
      <c r="U317" s="86">
        <v>1.3670697212219238</v>
      </c>
      <c r="V317" s="86">
        <v>1.3019012212753296</v>
      </c>
      <c r="W317" s="86">
        <v>1.2817176580429077</v>
      </c>
      <c r="X317" s="86">
        <v>1.2932358980178833</v>
      </c>
      <c r="Y317" s="86">
        <v>1.3355828523635864</v>
      </c>
      <c r="Z317" s="86">
        <v>1.441771388053894</v>
      </c>
      <c r="AA317" s="86">
        <v>1.5332611799240112</v>
      </c>
      <c r="AB317" s="86">
        <v>1.5930540561676025</v>
      </c>
      <c r="AC317" s="86">
        <v>1.6551370620727539</v>
      </c>
      <c r="AD317" s="86">
        <v>1.5965726375579834</v>
      </c>
      <c r="AE317" s="86">
        <v>1.4066885709762573</v>
      </c>
      <c r="AF317" s="86">
        <v>1.2168444395065308</v>
      </c>
      <c r="AG317" s="86">
        <v>-0.37466254830360413</v>
      </c>
      <c r="AH317" s="86">
        <v>-0.38183730840682983</v>
      </c>
      <c r="AI317" s="86">
        <v>-0.36337566375732422</v>
      </c>
      <c r="AJ317" s="86">
        <v>-0.35412159562110901</v>
      </c>
      <c r="AK317" s="86">
        <v>-0.31687048077583313</v>
      </c>
      <c r="AL317" s="86">
        <v>-0.27930381894111633</v>
      </c>
      <c r="AM317" s="86">
        <v>-0.27891165018081665</v>
      </c>
      <c r="AN317" s="86">
        <v>-0.22487710416316986</v>
      </c>
      <c r="AO317" s="86">
        <v>-0.16742478311061859</v>
      </c>
      <c r="AP317" s="86">
        <v>-0.17745319008827209</v>
      </c>
      <c r="AQ317" s="86">
        <v>-0.19340460002422333</v>
      </c>
      <c r="AR317" s="86">
        <v>-0.21520282328128815</v>
      </c>
      <c r="AS317" s="86">
        <v>-0.19684471189975739</v>
      </c>
      <c r="AT317" s="86">
        <v>-0.20252251625061035</v>
      </c>
      <c r="AU317" s="86">
        <v>-0.19168230891227722</v>
      </c>
      <c r="AV317" s="86">
        <v>-0.16311138868331909</v>
      </c>
      <c r="AW317" s="86">
        <v>-0.12496467679738998</v>
      </c>
      <c r="AX317" s="86">
        <v>-0.10411743074655533</v>
      </c>
      <c r="AY317" s="86">
        <v>-0.10482779145240784</v>
      </c>
      <c r="AZ317" s="86">
        <v>-0.12027780711650848</v>
      </c>
      <c r="BA317" s="86">
        <v>-0.17047888040542603</v>
      </c>
      <c r="BB317" s="86">
        <v>-0.33043128252029419</v>
      </c>
      <c r="BC317" s="86">
        <v>-0.33733773231506348</v>
      </c>
      <c r="BD317" s="86">
        <v>-0.32606339454650879</v>
      </c>
      <c r="BE317" s="86">
        <v>-0.31944811344146729</v>
      </c>
      <c r="BF317" s="86">
        <v>-0.3272956907749176</v>
      </c>
      <c r="BG317" s="86">
        <v>-0.31151783466339111</v>
      </c>
      <c r="BH317" s="86">
        <v>-0.30097842216491699</v>
      </c>
      <c r="BI317" s="86">
        <v>-0.26587226986885071</v>
      </c>
      <c r="BJ317" s="86">
        <v>-0.22906598448753357</v>
      </c>
      <c r="BK317" s="86">
        <v>-0.22896686196327209</v>
      </c>
      <c r="BL317" s="86">
        <v>-0.17650502920150757</v>
      </c>
      <c r="BM317" s="86">
        <v>-0.12070845067501068</v>
      </c>
      <c r="BN317" s="86">
        <v>-0.1392730176448822</v>
      </c>
      <c r="BO317" s="86">
        <v>-0.15444523096084595</v>
      </c>
      <c r="BP317" s="86">
        <v>-0.17166338860988617</v>
      </c>
      <c r="BQ317" s="86">
        <v>-0.15332803130149841</v>
      </c>
      <c r="BR317" s="86">
        <v>-0.16141270101070404</v>
      </c>
      <c r="BS317" s="86">
        <v>-0.15504196286201477</v>
      </c>
      <c r="BT317" s="86">
        <v>-0.12584851682186127</v>
      </c>
      <c r="BU317" s="86">
        <v>-8.8204555213451385E-2</v>
      </c>
      <c r="BV317" s="86">
        <v>-6.5889671444892883E-2</v>
      </c>
      <c r="BW317" s="86">
        <v>-6.4591594040393829E-2</v>
      </c>
      <c r="BX317" s="86">
        <v>-7.6855167746543884E-2</v>
      </c>
      <c r="BY317" s="86">
        <v>-0.1189715787768364</v>
      </c>
      <c r="BZ317" s="86">
        <v>-0.27757760882377625</v>
      </c>
      <c r="CA317" s="86">
        <v>-0.28725942969322205</v>
      </c>
      <c r="CB317" s="86">
        <v>-0.27405336499214172</v>
      </c>
      <c r="CC317" s="86">
        <v>-0.28120678663253784</v>
      </c>
      <c r="CD317" s="86">
        <v>-0.28952035307884216</v>
      </c>
      <c r="CE317" s="86">
        <v>-0.27560123801231384</v>
      </c>
      <c r="CF317" s="86">
        <v>-0.26417163014411926</v>
      </c>
      <c r="CG317" s="86">
        <v>-0.23055107891559601</v>
      </c>
      <c r="CH317" s="86">
        <v>-0.19427141547203064</v>
      </c>
      <c r="CI317" s="86">
        <v>-0.19437524676322937</v>
      </c>
      <c r="CJ317" s="86">
        <v>-0.14300267398357391</v>
      </c>
      <c r="CK317" s="86">
        <v>-8.8352866470813751E-2</v>
      </c>
      <c r="CL317" s="86">
        <v>-0.1128295436501503</v>
      </c>
      <c r="CM317" s="86">
        <v>-0.12746208906173706</v>
      </c>
      <c r="CN317" s="86">
        <v>-0.14150811731815338</v>
      </c>
      <c r="CO317" s="86">
        <v>-0.12318849563598633</v>
      </c>
      <c r="CP317" s="86">
        <v>-0.13294015824794769</v>
      </c>
      <c r="CQ317" s="86">
        <v>-0.12966497242450714</v>
      </c>
      <c r="CR317" s="86">
        <v>-0.10004034638404846</v>
      </c>
      <c r="CS317" s="86">
        <v>-6.2744610011577606E-2</v>
      </c>
      <c r="CT317" s="86">
        <v>-3.9413239806890488E-2</v>
      </c>
      <c r="CU317" s="86">
        <v>-3.672412782907486E-2</v>
      </c>
      <c r="CV317" s="86">
        <v>-4.67807836830616E-2</v>
      </c>
      <c r="CW317" s="86">
        <v>-8.3297781646251678E-2</v>
      </c>
      <c r="CX317" s="86">
        <v>-0.24097132682800293</v>
      </c>
      <c r="CY317" s="86">
        <v>-0.25257536768913269</v>
      </c>
      <c r="CZ317" s="86">
        <v>-0.23803137242794037</v>
      </c>
      <c r="DA317" s="86">
        <v>-0.2429654598236084</v>
      </c>
      <c r="DB317" s="86">
        <v>-0.25174501538276672</v>
      </c>
      <c r="DC317" s="86">
        <v>-0.23968461155891418</v>
      </c>
      <c r="DD317" s="86">
        <v>-0.22736480832099915</v>
      </c>
      <c r="DE317" s="86">
        <v>-0.19522987306118011</v>
      </c>
      <c r="DF317" s="86">
        <v>-0.15947684645652771</v>
      </c>
      <c r="DG317" s="86">
        <v>-0.15978361666202545</v>
      </c>
      <c r="DH317" s="86">
        <v>-0.10950031876564026</v>
      </c>
      <c r="DI317" s="86">
        <v>-5.5997274816036224E-2</v>
      </c>
      <c r="DJ317" s="86">
        <v>-8.6386054754257202E-2</v>
      </c>
      <c r="DK317" s="86">
        <v>-0.10047893971204758</v>
      </c>
      <c r="DL317" s="86">
        <v>-0.11135283857584</v>
      </c>
      <c r="DM317" s="86">
        <v>-9.304896742105484E-2</v>
      </c>
      <c r="DN317" s="86">
        <v>-0.10446761548519135</v>
      </c>
      <c r="DO317" s="86">
        <v>-0.10428798943758011</v>
      </c>
      <c r="DP317" s="86">
        <v>-7.4232198297977448E-2</v>
      </c>
      <c r="DQ317" s="86">
        <v>-3.7284661084413528E-2</v>
      </c>
      <c r="DR317" s="86">
        <v>-1.2936806306242943E-2</v>
      </c>
      <c r="DS317" s="86">
        <v>-8.856658823788166E-3</v>
      </c>
      <c r="DT317" s="86">
        <v>-1.6706403344869614E-2</v>
      </c>
      <c r="DU317" s="86">
        <v>-4.762398824095726E-2</v>
      </c>
      <c r="DV317" s="86">
        <v>-0.20436502993106842</v>
      </c>
      <c r="DW317" s="86">
        <v>-0.21789132058620453</v>
      </c>
      <c r="DX317" s="86">
        <v>-0.20200937986373901</v>
      </c>
      <c r="DY317" s="86">
        <v>-0.18775105476379395</v>
      </c>
      <c r="DZ317" s="86">
        <v>-0.19720342755317688</v>
      </c>
      <c r="EA317" s="86">
        <v>-0.18782675266265869</v>
      </c>
      <c r="EB317" s="86">
        <v>-0.17422163486480713</v>
      </c>
      <c r="EC317" s="86">
        <v>-0.14423166215419769</v>
      </c>
      <c r="ED317" s="86">
        <v>-0.10923901200294495</v>
      </c>
      <c r="EE317" s="86">
        <v>-0.1098388209939003</v>
      </c>
      <c r="EF317" s="86">
        <v>-6.1128236353397369E-2</v>
      </c>
      <c r="EG317" s="86">
        <v>-9.2809507623314857E-3</v>
      </c>
      <c r="EH317" s="86">
        <v>-4.8205878585577011E-2</v>
      </c>
      <c r="EI317" s="86">
        <v>-6.1519574373960495E-2</v>
      </c>
      <c r="EJ317" s="86">
        <v>-6.7813418805599213E-2</v>
      </c>
      <c r="EK317" s="86">
        <v>-4.9532286822795868E-2</v>
      </c>
      <c r="EL317" s="86">
        <v>-6.3357800245285034E-2</v>
      </c>
      <c r="EM317" s="86">
        <v>-6.7647650837898254E-2</v>
      </c>
      <c r="EN317" s="86">
        <v>-3.6969326436519623E-2</v>
      </c>
      <c r="EO317" s="86">
        <v>-5.245399079285562E-4</v>
      </c>
      <c r="EP317" s="86">
        <v>2.5290956720709801E-2</v>
      </c>
      <c r="EQ317" s="86">
        <v>3.1379539519548416E-2</v>
      </c>
      <c r="ER317" s="86">
        <v>2.6716232299804688E-2</v>
      </c>
      <c r="ES317" s="86">
        <v>3.8833098951727152E-3</v>
      </c>
      <c r="ET317" s="86">
        <v>-0.15151137113571167</v>
      </c>
      <c r="EU317" s="86">
        <v>-0.16781306266784668</v>
      </c>
      <c r="EV317" s="86">
        <v>-0.14999935030937195</v>
      </c>
      <c r="EW317" s="86">
        <v>53.284160614013672</v>
      </c>
      <c r="EX317" s="86">
        <v>52.612922668457031</v>
      </c>
      <c r="EY317" s="86">
        <v>52.020606994628906</v>
      </c>
      <c r="EZ317" s="86">
        <v>51.611976623535156</v>
      </c>
      <c r="FA317" s="86">
        <v>51.311878204345703</v>
      </c>
      <c r="FB317" s="86">
        <v>50.992012023925781</v>
      </c>
      <c r="FC317" s="86">
        <v>51.271640777587891</v>
      </c>
      <c r="FD317" s="86">
        <v>53.150547027587891</v>
      </c>
      <c r="FE317" s="86">
        <v>55.575729370117188</v>
      </c>
      <c r="FF317" s="86">
        <v>58.510799407958984</v>
      </c>
      <c r="FG317" s="86">
        <v>61.482383728027344</v>
      </c>
      <c r="FH317" s="86">
        <v>64.44049072265625</v>
      </c>
      <c r="FI317" s="86">
        <v>66.661651611328125</v>
      </c>
      <c r="FJ317" s="86">
        <v>68.445449829101563</v>
      </c>
      <c r="FK317" s="86">
        <v>69.639434814453125</v>
      </c>
      <c r="FL317" s="86">
        <v>69.359420776367188</v>
      </c>
      <c r="FM317" s="86">
        <v>67.916191101074219</v>
      </c>
      <c r="FN317" s="86">
        <v>66.177093505859375</v>
      </c>
      <c r="FO317" s="86">
        <v>63.817054748535156</v>
      </c>
      <c r="FP317" s="86">
        <v>60.652252197265625</v>
      </c>
      <c r="FQ317" s="86">
        <v>57.868679046630859</v>
      </c>
      <c r="FR317" s="86">
        <v>56.374530792236328</v>
      </c>
      <c r="FS317" s="86">
        <v>54.993007659912109</v>
      </c>
      <c r="FT317" s="86">
        <v>54.299480438232422</v>
      </c>
      <c r="FU317" s="86">
        <v>4.1895996779203415E-2</v>
      </c>
      <c r="FV317" s="86">
        <v>4.5456182211637497E-2</v>
      </c>
      <c r="FW317" s="86">
        <v>4.504862055182457E-2</v>
      </c>
      <c r="FX317" s="86">
        <v>325.22726440429688</v>
      </c>
      <c r="FY317" s="86">
        <v>1</v>
      </c>
    </row>
    <row r="318" spans="1:181" x14ac:dyDescent="0.25">
      <c r="A318" t="s">
        <v>186</v>
      </c>
      <c r="B318" t="s">
        <v>236</v>
      </c>
      <c r="C318" t="s">
        <v>194</v>
      </c>
      <c r="D318" t="s">
        <v>202</v>
      </c>
      <c r="E318" t="s">
        <v>206</v>
      </c>
      <c r="F318" t="s">
        <v>183</v>
      </c>
      <c r="G318" t="s">
        <v>1</v>
      </c>
      <c r="H318" s="86">
        <v>3655</v>
      </c>
      <c r="I318" s="86">
        <v>1.4981834888458252</v>
      </c>
      <c r="J318" s="86">
        <v>1.3931374549865723</v>
      </c>
      <c r="K318" s="86">
        <v>1.3373980522155762</v>
      </c>
      <c r="L318" s="86">
        <v>1.295474648475647</v>
      </c>
      <c r="M318" s="86">
        <v>1.2770525217056274</v>
      </c>
      <c r="N318" s="86">
        <v>1.407589316368103</v>
      </c>
      <c r="O318" s="86">
        <v>1.5578006505966187</v>
      </c>
      <c r="P318" s="86">
        <v>1.6088733673095703</v>
      </c>
      <c r="Q318" s="86">
        <v>1.5196640491485596</v>
      </c>
      <c r="R318" s="86">
        <v>1.4177048206329346</v>
      </c>
      <c r="S318" s="86">
        <v>1.4678903818130493</v>
      </c>
      <c r="T318" s="86">
        <v>1.4773629903793335</v>
      </c>
      <c r="U318" s="86">
        <v>1.4522961378097534</v>
      </c>
      <c r="V318" s="86">
        <v>1.4598736763000488</v>
      </c>
      <c r="W318" s="86">
        <v>1.5203536748886108</v>
      </c>
      <c r="X318" s="86">
        <v>1.5771727561950684</v>
      </c>
      <c r="Y318" s="86">
        <v>1.6062021255493164</v>
      </c>
      <c r="Z318" s="86">
        <v>1.7357863187789917</v>
      </c>
      <c r="AA318" s="86">
        <v>1.848737359046936</v>
      </c>
      <c r="AB318" s="86">
        <v>1.9068739414215088</v>
      </c>
      <c r="AC318" s="86">
        <v>2.0014364719390869</v>
      </c>
      <c r="AD318" s="86">
        <v>2.09676194190979</v>
      </c>
      <c r="AE318" s="86">
        <v>1.932034969329834</v>
      </c>
      <c r="AF318" s="86">
        <v>1.7223629951477051</v>
      </c>
      <c r="AG318" s="86">
        <v>-0.46264916658401489</v>
      </c>
      <c r="AH318" s="86">
        <v>-0.45377707481384277</v>
      </c>
      <c r="AI318" s="86">
        <v>-0.44254302978515625</v>
      </c>
      <c r="AJ318" s="86">
        <v>-0.4792085587978363</v>
      </c>
      <c r="AK318" s="86">
        <v>-0.50306141376495361</v>
      </c>
      <c r="AL318" s="86">
        <v>-0.43328189849853516</v>
      </c>
      <c r="AM318" s="86">
        <v>-0.4050661027431488</v>
      </c>
      <c r="AN318" s="86">
        <v>-0.4205603301525116</v>
      </c>
      <c r="AO318" s="86">
        <v>-0.45045599341392517</v>
      </c>
      <c r="AP318" s="86">
        <v>-0.37715038657188416</v>
      </c>
      <c r="AQ318" s="86">
        <v>-0.30780479311943054</v>
      </c>
      <c r="AR318" s="86">
        <v>-0.32422637939453125</v>
      </c>
      <c r="AS318" s="86">
        <v>-0.36549198627471924</v>
      </c>
      <c r="AT318" s="86">
        <v>-0.36565157771110535</v>
      </c>
      <c r="AU318" s="86">
        <v>-0.3028697669506073</v>
      </c>
      <c r="AV318" s="86">
        <v>-0.26379019021987915</v>
      </c>
      <c r="AW318" s="86">
        <v>-0.23228487372398376</v>
      </c>
      <c r="AX318" s="86">
        <v>-0.24825619161128998</v>
      </c>
      <c r="AY318" s="86">
        <v>-0.19645889103412628</v>
      </c>
      <c r="AZ318" s="86">
        <v>-7.4753358960151672E-2</v>
      </c>
      <c r="BA318" s="86">
        <v>-0.11507391184568405</v>
      </c>
      <c r="BB318" s="86">
        <v>-0.22232422232627869</v>
      </c>
      <c r="BC318" s="86">
        <v>-0.34786921739578247</v>
      </c>
      <c r="BD318" s="86">
        <v>-0.43135073781013489</v>
      </c>
      <c r="BE318" s="86">
        <v>-0.32181346416473389</v>
      </c>
      <c r="BF318" s="86">
        <v>-0.31223085522651672</v>
      </c>
      <c r="BG318" s="86">
        <v>-0.30173796415328979</v>
      </c>
      <c r="BH318" s="86">
        <v>-0.33818000555038452</v>
      </c>
      <c r="BI318" s="86">
        <v>-0.36005669832229614</v>
      </c>
      <c r="BJ318" s="86">
        <v>-0.29164087772369385</v>
      </c>
      <c r="BK318" s="86">
        <v>-0.25959569215774536</v>
      </c>
      <c r="BL318" s="86">
        <v>-0.28106039762496948</v>
      </c>
      <c r="BM318" s="86">
        <v>-0.32105013728141785</v>
      </c>
      <c r="BN318" s="86">
        <v>-0.2659849226474762</v>
      </c>
      <c r="BO318" s="86">
        <v>-0.19349038600921631</v>
      </c>
      <c r="BP318" s="86">
        <v>-0.20937541127204895</v>
      </c>
      <c r="BQ318" s="86">
        <v>-0.25278735160827637</v>
      </c>
      <c r="BR318" s="86">
        <v>-0.24921071529388428</v>
      </c>
      <c r="BS318" s="86">
        <v>-0.18466271460056305</v>
      </c>
      <c r="BT318" s="86">
        <v>-0.14463627338409424</v>
      </c>
      <c r="BU318" s="86">
        <v>-0.11762357503175735</v>
      </c>
      <c r="BV318" s="86">
        <v>-0.13409440219402313</v>
      </c>
      <c r="BW318" s="86">
        <v>-7.3466487228870392E-2</v>
      </c>
      <c r="BX318" s="86">
        <v>3.5936135798692703E-2</v>
      </c>
      <c r="BY318" s="86">
        <v>4.6916278079152107E-3</v>
      </c>
      <c r="BZ318" s="86">
        <v>-7.9437196254730225E-2</v>
      </c>
      <c r="CA318" s="86">
        <v>-0.20259636640548706</v>
      </c>
      <c r="CB318" s="86">
        <v>-0.28525540232658386</v>
      </c>
      <c r="CC318" s="86">
        <v>-0.22427104413509369</v>
      </c>
      <c r="CD318" s="86">
        <v>-0.21419642865657806</v>
      </c>
      <c r="CE318" s="86">
        <v>-0.20421682298183441</v>
      </c>
      <c r="CF318" s="86">
        <v>-0.24050410091876984</v>
      </c>
      <c r="CG318" s="86">
        <v>-0.26101207733154297</v>
      </c>
      <c r="CH318" s="86">
        <v>-0.19354072213172913</v>
      </c>
      <c r="CI318" s="86">
        <v>-0.15884332358837128</v>
      </c>
      <c r="CJ318" s="86">
        <v>-0.18444317579269409</v>
      </c>
      <c r="CK318" s="86">
        <v>-0.23142404854297638</v>
      </c>
      <c r="CL318" s="86">
        <v>-0.18899202346801758</v>
      </c>
      <c r="CM318" s="86">
        <v>-0.11431659013032913</v>
      </c>
      <c r="CN318" s="86">
        <v>-0.12982995808124542</v>
      </c>
      <c r="CO318" s="86">
        <v>-0.17472846806049347</v>
      </c>
      <c r="CP318" s="86">
        <v>-0.16856412589550018</v>
      </c>
      <c r="CQ318" s="86">
        <v>-0.10279286652803421</v>
      </c>
      <c r="CR318" s="86">
        <v>-6.2110621482133865E-2</v>
      </c>
      <c r="CS318" s="86">
        <v>-3.8209512829780579E-2</v>
      </c>
      <c r="CT318" s="86">
        <v>-5.5026285350322723E-2</v>
      </c>
      <c r="CU318" s="86">
        <v>1.1717674322426319E-2</v>
      </c>
      <c r="CV318" s="86">
        <v>0.11259934306144714</v>
      </c>
      <c r="CW318" s="86">
        <v>8.7640874087810516E-2</v>
      </c>
      <c r="CX318" s="86">
        <v>1.9525911659002304E-2</v>
      </c>
      <c r="CY318" s="86">
        <v>-0.10198082774877548</v>
      </c>
      <c r="CZ318" s="86">
        <v>-0.18407022953033447</v>
      </c>
      <c r="DA318" s="86">
        <v>-0.12672865390777588</v>
      </c>
      <c r="DB318" s="86">
        <v>-0.11616195738315582</v>
      </c>
      <c r="DC318" s="86">
        <v>-0.10669564455747604</v>
      </c>
      <c r="DD318" s="86">
        <v>-0.14282816648483276</v>
      </c>
      <c r="DE318" s="86">
        <v>-0.16196747124195099</v>
      </c>
      <c r="DF318" s="86">
        <v>-9.5440559089183807E-2</v>
      </c>
      <c r="DG318" s="86">
        <v>-5.8090973645448685E-2</v>
      </c>
      <c r="DH318" s="86">
        <v>-8.7825968861579895E-2</v>
      </c>
      <c r="DI318" s="86">
        <v>-0.14179795980453491</v>
      </c>
      <c r="DJ318" s="86">
        <v>-0.11199914664030075</v>
      </c>
      <c r="DK318" s="86">
        <v>-3.5142794251441956E-2</v>
      </c>
      <c r="DL318" s="86">
        <v>-5.0284519791603088E-2</v>
      </c>
      <c r="DM318" s="86">
        <v>-9.6669577062129974E-2</v>
      </c>
      <c r="DN318" s="86">
        <v>-8.7917551398277283E-2</v>
      </c>
      <c r="DO318" s="86">
        <v>-2.092302218079567E-2</v>
      </c>
      <c r="DP318" s="86">
        <v>2.0415019243955612E-2</v>
      </c>
      <c r="DQ318" s="86">
        <v>4.1204556822776794E-2</v>
      </c>
      <c r="DR318" s="86">
        <v>2.4041825905442238E-2</v>
      </c>
      <c r="DS318" s="86">
        <v>9.6901826560497284E-2</v>
      </c>
      <c r="DT318" s="86">
        <v>0.18926255404949188</v>
      </c>
      <c r="DU318" s="86">
        <v>0.1705901175737381</v>
      </c>
      <c r="DV318" s="86">
        <v>0.11848901957273483</v>
      </c>
      <c r="DW318" s="86">
        <v>-1.36528629809618E-3</v>
      </c>
      <c r="DX318" s="86">
        <v>-8.2885049283504486E-2</v>
      </c>
      <c r="DY318" s="86">
        <v>1.4107066206634045E-2</v>
      </c>
      <c r="DZ318" s="86">
        <v>2.5384247303009033E-2</v>
      </c>
      <c r="EA318" s="86">
        <v>3.4109428524971008E-2</v>
      </c>
      <c r="EB318" s="86">
        <v>-1.7996425740420818E-3</v>
      </c>
      <c r="EC318" s="86">
        <v>-1.8962793052196503E-2</v>
      </c>
      <c r="ED318" s="86">
        <v>4.6200484037399292E-2</v>
      </c>
      <c r="EE318" s="86">
        <v>8.7379433214664459E-2</v>
      </c>
      <c r="EF318" s="86">
        <v>5.1673948764801025E-2</v>
      </c>
      <c r="EG318" s="86">
        <v>-1.2392138130962849E-2</v>
      </c>
      <c r="EH318" s="86">
        <v>-8.3366094622761011E-4</v>
      </c>
      <c r="EI318" s="86">
        <v>7.9171590507030487E-2</v>
      </c>
      <c r="EJ318" s="86">
        <v>6.4566470682621002E-2</v>
      </c>
      <c r="EK318" s="86">
        <v>1.6035055741667747E-2</v>
      </c>
      <c r="EL318" s="86">
        <v>2.8523307293653488E-2</v>
      </c>
      <c r="EM318" s="86">
        <v>9.7284026443958282E-2</v>
      </c>
      <c r="EN318" s="86">
        <v>0.13956893980503082</v>
      </c>
      <c r="EO318" s="86">
        <v>0.15586584806442261</v>
      </c>
      <c r="EP318" s="86">
        <v>0.13820362091064453</v>
      </c>
      <c r="EQ318" s="86">
        <v>0.21989424526691437</v>
      </c>
      <c r="ER318" s="86">
        <v>0.29995208978652954</v>
      </c>
      <c r="ES318" s="86">
        <v>0.29035568237304688</v>
      </c>
      <c r="ET318" s="86">
        <v>0.2613760232925415</v>
      </c>
      <c r="EU318" s="86">
        <v>0.14390756189823151</v>
      </c>
      <c r="EV318" s="86">
        <v>6.3210293650627136E-2</v>
      </c>
      <c r="EW318" s="86">
        <v>57.916107177734375</v>
      </c>
      <c r="EX318" s="86">
        <v>56.820362091064453</v>
      </c>
      <c r="EY318" s="86">
        <v>55.915416717529297</v>
      </c>
      <c r="EZ318" s="86">
        <v>55.021404266357422</v>
      </c>
      <c r="FA318" s="86">
        <v>54.469085693359375</v>
      </c>
      <c r="FB318" s="86">
        <v>53.888530731201172</v>
      </c>
      <c r="FC318" s="86">
        <v>54.368106842041016</v>
      </c>
      <c r="FD318" s="86">
        <v>56.813098907470703</v>
      </c>
      <c r="FE318" s="86">
        <v>59.65374755859375</v>
      </c>
      <c r="FF318" s="86">
        <v>62.670463562011719</v>
      </c>
      <c r="FG318" s="86">
        <v>65.59405517578125</v>
      </c>
      <c r="FH318" s="86">
        <v>68.423515319824219</v>
      </c>
      <c r="FI318" s="86">
        <v>70.612213134765625</v>
      </c>
      <c r="FJ318" s="86">
        <v>72.224021911621094</v>
      </c>
      <c r="FK318" s="86">
        <v>73.661384582519531</v>
      </c>
      <c r="FL318" s="86">
        <v>74.53839111328125</v>
      </c>
      <c r="FM318" s="86">
        <v>74.786567687988281</v>
      </c>
      <c r="FN318" s="86">
        <v>73.594696044921875</v>
      </c>
      <c r="FO318" s="86">
        <v>71.553230285644531</v>
      </c>
      <c r="FP318" s="86">
        <v>68.460586547851563</v>
      </c>
      <c r="FQ318" s="86">
        <v>65.379951477050781</v>
      </c>
      <c r="FR318" s="86">
        <v>63.659259796142578</v>
      </c>
      <c r="FS318" s="86">
        <v>61.674995422363281</v>
      </c>
      <c r="FT318" s="86">
        <v>60.175727844238281</v>
      </c>
      <c r="FU318" s="86">
        <v>0.1488661915063858</v>
      </c>
      <c r="FV318" s="86">
        <v>0.14432185888290405</v>
      </c>
      <c r="FW318" s="86">
        <v>0.15422897040843964</v>
      </c>
      <c r="FX318" s="86">
        <v>258.22726440429688</v>
      </c>
      <c r="FY318" s="86">
        <v>1</v>
      </c>
    </row>
    <row r="319" spans="1:181" x14ac:dyDescent="0.25">
      <c r="A319" t="s">
        <v>186</v>
      </c>
      <c r="B319" t="s">
        <v>236</v>
      </c>
      <c r="C319" t="s">
        <v>194</v>
      </c>
      <c r="D319" t="s">
        <v>202</v>
      </c>
      <c r="E319" t="s">
        <v>206</v>
      </c>
      <c r="F319" t="s">
        <v>184</v>
      </c>
      <c r="G319" t="s">
        <v>1</v>
      </c>
      <c r="H319" s="86">
        <v>2522</v>
      </c>
      <c r="I319" s="86">
        <v>1.4354884624481201</v>
      </c>
      <c r="J319" s="86">
        <v>1.3767226934432983</v>
      </c>
      <c r="K319" s="86">
        <v>1.3783417940139771</v>
      </c>
      <c r="L319" s="86">
        <v>1.3964111804962158</v>
      </c>
      <c r="M319" s="86">
        <v>1.4715619087219238</v>
      </c>
      <c r="N319" s="86">
        <v>1.5101145505905151</v>
      </c>
      <c r="O319" s="86">
        <v>1.8010772466659546</v>
      </c>
      <c r="P319" s="86">
        <v>1.9630616903305054</v>
      </c>
      <c r="Q319" s="86">
        <v>1.9663923978805542</v>
      </c>
      <c r="R319" s="86">
        <v>1.9282553195953369</v>
      </c>
      <c r="S319" s="86">
        <v>2.0003480911254883</v>
      </c>
      <c r="T319" s="86">
        <v>2.0209672451019287</v>
      </c>
      <c r="U319" s="86">
        <v>1.9681085348129272</v>
      </c>
      <c r="V319" s="86">
        <v>1.9242606163024902</v>
      </c>
      <c r="W319" s="86">
        <v>1.8969591856002808</v>
      </c>
      <c r="X319" s="86">
        <v>1.9220854043960571</v>
      </c>
      <c r="Y319" s="86">
        <v>2.0320444107055664</v>
      </c>
      <c r="Z319" s="86">
        <v>2.1180145740509033</v>
      </c>
      <c r="AA319" s="86">
        <v>2.1357672214508057</v>
      </c>
      <c r="AB319" s="86">
        <v>2.1364264488220215</v>
      </c>
      <c r="AC319" s="86">
        <v>2.1703660488128662</v>
      </c>
      <c r="AD319" s="86">
        <v>2.1595501899719238</v>
      </c>
      <c r="AE319" s="86">
        <v>1.9083744287490845</v>
      </c>
      <c r="AF319" s="86">
        <v>1.6679391860961914</v>
      </c>
      <c r="AG319" s="86">
        <v>-0.29904180765151978</v>
      </c>
      <c r="AH319" s="86">
        <v>-0.27522841095924377</v>
      </c>
      <c r="AI319" s="86">
        <v>-0.23746615648269653</v>
      </c>
      <c r="AJ319" s="86">
        <v>-0.18054831027984619</v>
      </c>
      <c r="AK319" s="86">
        <v>-0.12381171435117722</v>
      </c>
      <c r="AL319" s="86">
        <v>-0.20576973259449005</v>
      </c>
      <c r="AM319" s="86">
        <v>-0.14502613246440887</v>
      </c>
      <c r="AN319" s="86">
        <v>-0.18417741358280182</v>
      </c>
      <c r="AO319" s="86">
        <v>-0.27867612242698669</v>
      </c>
      <c r="AP319" s="86">
        <v>-0.30147403478622437</v>
      </c>
      <c r="AQ319" s="86">
        <v>-0.20142333209514618</v>
      </c>
      <c r="AR319" s="86">
        <v>-0.22751767933368683</v>
      </c>
      <c r="AS319" s="86">
        <v>-0.28880774974822998</v>
      </c>
      <c r="AT319" s="86">
        <v>-0.25520280003547668</v>
      </c>
      <c r="AU319" s="86">
        <v>-0.2577192485332489</v>
      </c>
      <c r="AV319" s="86">
        <v>-0.21231764554977417</v>
      </c>
      <c r="AW319" s="86">
        <v>-9.4515502452850342E-2</v>
      </c>
      <c r="AX319" s="86">
        <v>-1.6422469168901443E-2</v>
      </c>
      <c r="AY319" s="86">
        <v>-4.7387994825839996E-2</v>
      </c>
      <c r="AZ319" s="86">
        <v>2.3239873349666595E-2</v>
      </c>
      <c r="BA319" s="86">
        <v>-2.4031687527894974E-2</v>
      </c>
      <c r="BB319" s="86">
        <v>-0.20005351305007935</v>
      </c>
      <c r="BC319" s="86">
        <v>-0.26873904466629028</v>
      </c>
      <c r="BD319" s="86">
        <v>-0.3160746693611145</v>
      </c>
      <c r="BE319" s="86">
        <v>-0.20640331506729126</v>
      </c>
      <c r="BF319" s="86">
        <v>-0.18109570443630219</v>
      </c>
      <c r="BG319" s="86">
        <v>-0.1437220573425293</v>
      </c>
      <c r="BH319" s="86">
        <v>-8.7782539427280426E-2</v>
      </c>
      <c r="BI319" s="86">
        <v>-2.6418287307024002E-2</v>
      </c>
      <c r="BJ319" s="86">
        <v>-0.10504463315010071</v>
      </c>
      <c r="BK319" s="86">
        <v>-4.9349412322044373E-2</v>
      </c>
      <c r="BL319" s="86">
        <v>-6.1956774443387985E-2</v>
      </c>
      <c r="BM319" s="86">
        <v>-0.1773621141910553</v>
      </c>
      <c r="BN319" s="86">
        <v>-0.20494192838668823</v>
      </c>
      <c r="BO319" s="86">
        <v>-0.1141027957201004</v>
      </c>
      <c r="BP319" s="86">
        <v>-0.14008678495883942</v>
      </c>
      <c r="BQ319" s="86">
        <v>-0.20083850622177124</v>
      </c>
      <c r="BR319" s="86">
        <v>-0.16940636932849884</v>
      </c>
      <c r="BS319" s="86">
        <v>-0.17057180404663086</v>
      </c>
      <c r="BT319" s="86">
        <v>-0.12222816050052643</v>
      </c>
      <c r="BU319" s="86">
        <v>-3.1193823087960482E-3</v>
      </c>
      <c r="BV319" s="86">
        <v>7.517116516828537E-2</v>
      </c>
      <c r="BW319" s="86">
        <v>5.1003314554691315E-2</v>
      </c>
      <c r="BX319" s="86">
        <v>0.11206240952014923</v>
      </c>
      <c r="BY319" s="86">
        <v>6.9650359451770782E-2</v>
      </c>
      <c r="BZ319" s="86">
        <v>-9.9775224924087524E-2</v>
      </c>
      <c r="CA319" s="86">
        <v>-0.17121486365795135</v>
      </c>
      <c r="CB319" s="86">
        <v>-0.21643222868442535</v>
      </c>
      <c r="CC319" s="86">
        <v>-0.1422421783208847</v>
      </c>
      <c r="CD319" s="86">
        <v>-0.11589967459440231</v>
      </c>
      <c r="CE319" s="86">
        <v>-7.8795202076435089E-2</v>
      </c>
      <c r="CF319" s="86">
        <v>-2.353324182331562E-2</v>
      </c>
      <c r="CG319" s="86">
        <v>4.1036106646060944E-2</v>
      </c>
      <c r="CH319" s="86">
        <v>-3.5282749682664871E-2</v>
      </c>
      <c r="CI319" s="86">
        <v>1.6915995627641678E-2</v>
      </c>
      <c r="CJ319" s="86">
        <v>2.269287034869194E-2</v>
      </c>
      <c r="CK319" s="86">
        <v>-0.10719234496355057</v>
      </c>
      <c r="CL319" s="86">
        <v>-0.13808408379554749</v>
      </c>
      <c r="CM319" s="86">
        <v>-5.3624853491783142E-2</v>
      </c>
      <c r="CN319" s="86">
        <v>-7.953239232301712E-2</v>
      </c>
      <c r="CO319" s="86">
        <v>-0.13991127908229828</v>
      </c>
      <c r="CP319" s="86">
        <v>-0.10998404026031494</v>
      </c>
      <c r="CQ319" s="86">
        <v>-0.11021376401185989</v>
      </c>
      <c r="CR319" s="86">
        <v>-5.9832457453012466E-2</v>
      </c>
      <c r="CS319" s="86">
        <v>6.018129363656044E-2</v>
      </c>
      <c r="CT319" s="86">
        <v>0.13860863447189331</v>
      </c>
      <c r="CU319" s="86">
        <v>0.11914883553981781</v>
      </c>
      <c r="CV319" s="86">
        <v>0.17358063161373138</v>
      </c>
      <c r="CW319" s="86">
        <v>0.13453425467014313</v>
      </c>
      <c r="CX319" s="86">
        <v>-3.0322784557938576E-2</v>
      </c>
      <c r="CY319" s="86">
        <v>-0.1036699190735817</v>
      </c>
      <c r="CZ319" s="86">
        <v>-0.14742018282413483</v>
      </c>
      <c r="DA319" s="86">
        <v>-7.8081056475639343E-2</v>
      </c>
      <c r="DB319" s="86">
        <v>-5.0703633576631546E-2</v>
      </c>
      <c r="DC319" s="86">
        <v>-1.3868332840502262E-2</v>
      </c>
      <c r="DD319" s="86">
        <v>4.0716048330068588E-2</v>
      </c>
      <c r="DE319" s="86">
        <v>0.10849049687385559</v>
      </c>
      <c r="DF319" s="86">
        <v>3.4479141235351563E-2</v>
      </c>
      <c r="DG319" s="86">
        <v>8.3181403577327728E-2</v>
      </c>
      <c r="DH319" s="86">
        <v>0.10734251141548157</v>
      </c>
      <c r="DI319" s="86">
        <v>-3.7022579461336136E-2</v>
      </c>
      <c r="DJ319" s="86">
        <v>-7.1226246654987335E-2</v>
      </c>
      <c r="DK319" s="86">
        <v>6.8530868738889694E-3</v>
      </c>
      <c r="DL319" s="86">
        <v>-1.897800900042057E-2</v>
      </c>
      <c r="DM319" s="86">
        <v>-7.8984051942825317E-2</v>
      </c>
      <c r="DN319" s="86">
        <v>-5.0561707466840744E-2</v>
      </c>
      <c r="DO319" s="86">
        <v>-4.9855709075927734E-2</v>
      </c>
      <c r="DP319" s="86">
        <v>2.5632514152675867E-3</v>
      </c>
      <c r="DQ319" s="86">
        <v>0.12348196655511856</v>
      </c>
      <c r="DR319" s="86">
        <v>0.20204611122608185</v>
      </c>
      <c r="DS319" s="86">
        <v>0.18729434907436371</v>
      </c>
      <c r="DT319" s="86">
        <v>0.23509885370731354</v>
      </c>
      <c r="DU319" s="86">
        <v>0.19941817224025726</v>
      </c>
      <c r="DV319" s="86">
        <v>3.9129652082920074E-2</v>
      </c>
      <c r="DW319" s="86">
        <v>-3.6124981939792633E-2</v>
      </c>
      <c r="DX319" s="86">
        <v>-7.8408144414424896E-2</v>
      </c>
      <c r="DY319" s="86">
        <v>1.4557421207427979E-2</v>
      </c>
      <c r="DZ319" s="86">
        <v>4.3429084122180939E-2</v>
      </c>
      <c r="EA319" s="86">
        <v>7.9875752329826355E-2</v>
      </c>
      <c r="EB319" s="86">
        <v>0.13348180055618286</v>
      </c>
      <c r="EC319" s="86">
        <v>0.20588392019271851</v>
      </c>
      <c r="ED319" s="86">
        <v>0.13520422577857971</v>
      </c>
      <c r="EE319" s="86">
        <v>0.17885811626911163</v>
      </c>
      <c r="EF319" s="86">
        <v>0.22956313192844391</v>
      </c>
      <c r="EG319" s="86">
        <v>6.4291425049304962E-2</v>
      </c>
      <c r="EH319" s="86">
        <v>2.5305856019258499E-2</v>
      </c>
      <c r="EI319" s="86">
        <v>9.4173632562160492E-2</v>
      </c>
      <c r="EJ319" s="86">
        <v>6.8452902138233185E-2</v>
      </c>
      <c r="EK319" s="86">
        <v>8.985200896859169E-3</v>
      </c>
      <c r="EL319" s="86">
        <v>3.5234697163105011E-2</v>
      </c>
      <c r="EM319" s="86">
        <v>3.7291724234819412E-2</v>
      </c>
      <c r="EN319" s="86">
        <v>9.2652745544910431E-2</v>
      </c>
      <c r="EO319" s="86">
        <v>0.21487811207771301</v>
      </c>
      <c r="EP319" s="86">
        <v>0.29363974928855896</v>
      </c>
      <c r="EQ319" s="86">
        <v>0.28568565845489502</v>
      </c>
      <c r="ER319" s="86">
        <v>0.32392138242721558</v>
      </c>
      <c r="ES319" s="86">
        <v>0.29310023784637451</v>
      </c>
      <c r="ET319" s="86">
        <v>0.13940794765949249</v>
      </c>
      <c r="EU319" s="86">
        <v>6.13991878926754E-2</v>
      </c>
      <c r="EV319" s="86">
        <v>2.1234294399619102E-2</v>
      </c>
      <c r="EW319" s="86">
        <v>55.795803070068359</v>
      </c>
      <c r="EX319" s="86">
        <v>54.687759399414063</v>
      </c>
      <c r="EY319" s="86">
        <v>53.801437377929688</v>
      </c>
      <c r="EZ319" s="86">
        <v>53.03082275390625</v>
      </c>
      <c r="FA319" s="86">
        <v>52.413196563720703</v>
      </c>
      <c r="FB319" s="86">
        <v>51.641643524169922</v>
      </c>
      <c r="FC319" s="86">
        <v>52.180397033691406</v>
      </c>
      <c r="FD319" s="86">
        <v>55.656513214111328</v>
      </c>
      <c r="FE319" s="86">
        <v>59.158008575439453</v>
      </c>
      <c r="FF319" s="86">
        <v>62.370349884033203</v>
      </c>
      <c r="FG319" s="86">
        <v>64.866104125976563</v>
      </c>
      <c r="FH319" s="86">
        <v>67.304534912109375</v>
      </c>
      <c r="FI319" s="86">
        <v>69.072669982910156</v>
      </c>
      <c r="FJ319" s="86">
        <v>70.856559753417969</v>
      </c>
      <c r="FK319" s="86">
        <v>72.367668151855469</v>
      </c>
      <c r="FL319" s="86">
        <v>73.481208801269531</v>
      </c>
      <c r="FM319" s="86">
        <v>74.029777526855469</v>
      </c>
      <c r="FN319" s="86">
        <v>73.002906799316406</v>
      </c>
      <c r="FO319" s="86">
        <v>71.227149963378906</v>
      </c>
      <c r="FP319" s="86">
        <v>67.295562744140625</v>
      </c>
      <c r="FQ319" s="86">
        <v>63.706382751464844</v>
      </c>
      <c r="FR319" s="86">
        <v>61.430587768554688</v>
      </c>
      <c r="FS319" s="86">
        <v>59.714469909667969</v>
      </c>
      <c r="FT319" s="86">
        <v>58.273406982421875</v>
      </c>
      <c r="FU319" s="86">
        <v>9.5698222517967224E-2</v>
      </c>
      <c r="FV319" s="86">
        <v>0.10550367087125778</v>
      </c>
      <c r="FW319" s="86">
        <v>9.759172797203064E-2</v>
      </c>
      <c r="FX319" s="86">
        <v>231.77272033691406</v>
      </c>
      <c r="FY319" s="86">
        <v>1</v>
      </c>
    </row>
    <row r="320" spans="1:181" x14ac:dyDescent="0.25">
      <c r="A320" t="s">
        <v>186</v>
      </c>
      <c r="B320" t="s">
        <v>236</v>
      </c>
      <c r="C320" t="s">
        <v>194</v>
      </c>
      <c r="D320" t="s">
        <v>202</v>
      </c>
      <c r="E320" t="s">
        <v>206</v>
      </c>
      <c r="F320" t="s">
        <v>185</v>
      </c>
      <c r="G320" t="s">
        <v>1</v>
      </c>
      <c r="H320" s="86">
        <v>1009</v>
      </c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86"/>
      <c r="AT320" s="86"/>
      <c r="AU320" s="86"/>
      <c r="AV320" s="86"/>
      <c r="AW320" s="86"/>
      <c r="AX320" s="86"/>
      <c r="AY320" s="86"/>
      <c r="AZ320" s="86"/>
      <c r="BA320" s="86"/>
      <c r="BB320" s="86"/>
      <c r="BC320" s="86"/>
      <c r="BD320" s="86"/>
      <c r="BE320" s="86"/>
      <c r="BF320" s="86"/>
      <c r="BG320" s="86"/>
      <c r="BH320" s="86"/>
      <c r="BI320" s="86"/>
      <c r="BJ320" s="86"/>
      <c r="BK320" s="86"/>
      <c r="BL320" s="86"/>
      <c r="BM320" s="86"/>
      <c r="BN320" s="86"/>
      <c r="BO320" s="86"/>
      <c r="BP320" s="86"/>
      <c r="BQ320" s="86"/>
      <c r="BR320" s="86"/>
      <c r="BS320" s="86"/>
      <c r="BT320" s="86"/>
      <c r="BU320" s="86"/>
      <c r="BV320" s="86"/>
      <c r="BW320" s="86"/>
      <c r="BX320" s="86"/>
      <c r="BY320" s="86"/>
      <c r="BZ320" s="86"/>
      <c r="CA320" s="86"/>
      <c r="CB320" s="86"/>
      <c r="CC320" s="86"/>
      <c r="CD320" s="86"/>
      <c r="CE320" s="86"/>
      <c r="CF320" s="86"/>
      <c r="CG320" s="86"/>
      <c r="CH320" s="86"/>
      <c r="CI320" s="86"/>
      <c r="CJ320" s="86"/>
      <c r="CK320" s="86"/>
      <c r="CL320" s="86"/>
      <c r="CM320" s="86"/>
      <c r="CN320" s="86"/>
      <c r="CO320" s="86"/>
      <c r="CP320" s="86"/>
      <c r="CQ320" s="86"/>
      <c r="CR320" s="86"/>
      <c r="CS320" s="86"/>
      <c r="CT320" s="86"/>
      <c r="CU320" s="86"/>
      <c r="CV320" s="86"/>
      <c r="CW320" s="86"/>
      <c r="CX320" s="86"/>
      <c r="CY320" s="86"/>
      <c r="CZ320" s="86"/>
      <c r="DA320" s="86"/>
      <c r="DB320" s="86"/>
      <c r="DC320" s="86"/>
      <c r="DD320" s="86"/>
      <c r="DE320" s="86"/>
      <c r="DF320" s="86"/>
      <c r="DG320" s="86"/>
      <c r="DH320" s="86"/>
      <c r="DI320" s="86"/>
      <c r="DJ320" s="86"/>
      <c r="DK320" s="86"/>
      <c r="DL320" s="86"/>
      <c r="DM320" s="86"/>
      <c r="DN320" s="86"/>
      <c r="DO320" s="86"/>
      <c r="DP320" s="86"/>
      <c r="DQ320" s="86"/>
      <c r="DR320" s="86"/>
      <c r="DS320" s="86"/>
      <c r="DT320" s="86"/>
      <c r="DU320" s="86"/>
      <c r="DV320" s="86"/>
      <c r="DW320" s="86"/>
      <c r="DX320" s="86"/>
      <c r="DY320" s="86"/>
      <c r="DZ320" s="86"/>
      <c r="EA320" s="86"/>
      <c r="EB320" s="86"/>
      <c r="EC320" s="86"/>
      <c r="ED320" s="86"/>
      <c r="EE320" s="86"/>
      <c r="EF320" s="86"/>
      <c r="EG320" s="86"/>
      <c r="EH320" s="86"/>
      <c r="EI320" s="86"/>
      <c r="EJ320" s="86"/>
      <c r="EK320" s="86"/>
      <c r="EL320" s="86"/>
      <c r="EM320" s="86"/>
      <c r="EN320" s="86"/>
      <c r="EO320" s="86"/>
      <c r="EP320" s="86"/>
      <c r="EQ320" s="86"/>
      <c r="ER320" s="86"/>
      <c r="ES320" s="86"/>
      <c r="ET320" s="86"/>
      <c r="EU320" s="86"/>
      <c r="EV320" s="86"/>
      <c r="EW320" s="86"/>
      <c r="EX320" s="86"/>
      <c r="EY320" s="86"/>
      <c r="EZ320" s="86"/>
      <c r="FA320" s="86"/>
      <c r="FB320" s="86"/>
      <c r="FC320" s="86"/>
      <c r="FD320" s="86"/>
      <c r="FE320" s="86"/>
      <c r="FF320" s="86"/>
      <c r="FG320" s="86"/>
      <c r="FH320" s="86"/>
      <c r="FI320" s="86"/>
      <c r="FJ320" s="86"/>
      <c r="FK320" s="86"/>
      <c r="FL320" s="86"/>
      <c r="FM320" s="86"/>
      <c r="FN320" s="86"/>
      <c r="FO320" s="86"/>
      <c r="FP320" s="86"/>
      <c r="FQ320" s="86"/>
      <c r="FR320" s="86"/>
      <c r="FS320" s="86"/>
      <c r="FT320" s="86"/>
      <c r="FU320" s="86"/>
      <c r="FV320" s="86"/>
      <c r="FW320" s="86"/>
      <c r="FX320" s="86">
        <v>76</v>
      </c>
      <c r="FY320" s="86">
        <v>0</v>
      </c>
    </row>
    <row r="321" spans="1:181" x14ac:dyDescent="0.25">
      <c r="A321" t="s">
        <v>186</v>
      </c>
      <c r="B321" t="s">
        <v>236</v>
      </c>
      <c r="C321" t="s">
        <v>194</v>
      </c>
      <c r="D321" t="s">
        <v>202</v>
      </c>
      <c r="E321" t="s">
        <v>207</v>
      </c>
      <c r="F321" t="s">
        <v>1</v>
      </c>
      <c r="G321" t="s">
        <v>198</v>
      </c>
      <c r="H321" s="86">
        <v>26516</v>
      </c>
      <c r="I321" s="86">
        <v>1.5177316665649414</v>
      </c>
      <c r="J321" s="86">
        <v>1.3877671957015991</v>
      </c>
      <c r="K321" s="86">
        <v>1.2923970222473145</v>
      </c>
      <c r="L321" s="86">
        <v>1.2426024675369263</v>
      </c>
      <c r="M321" s="86">
        <v>1.2230958938598633</v>
      </c>
      <c r="N321" s="86">
        <v>1.2487183809280396</v>
      </c>
      <c r="O321" s="86">
        <v>1.3623559474945068</v>
      </c>
      <c r="P321" s="86">
        <v>1.4772498607635498</v>
      </c>
      <c r="Q321" s="86">
        <v>1.5661383867263794</v>
      </c>
      <c r="R321" s="86">
        <v>1.617242693901062</v>
      </c>
      <c r="S321" s="86">
        <v>1.7080729007720947</v>
      </c>
      <c r="T321" s="86">
        <v>1.7866445779800415</v>
      </c>
      <c r="U321" s="86">
        <v>1.8379223346710205</v>
      </c>
      <c r="V321" s="86">
        <v>1.8997673988342285</v>
      </c>
      <c r="W321" s="86">
        <v>1.9695123434066772</v>
      </c>
      <c r="X321" s="86">
        <v>2.0385167598724365</v>
      </c>
      <c r="Y321" s="86">
        <v>2.1036930084228516</v>
      </c>
      <c r="Z321" s="86">
        <v>2.1930034160614014</v>
      </c>
      <c r="AA321" s="86">
        <v>2.2525026798248291</v>
      </c>
      <c r="AB321" s="86">
        <v>2.2204954624176025</v>
      </c>
      <c r="AC321" s="86">
        <v>2.2150802612304688</v>
      </c>
      <c r="AD321" s="86">
        <v>2.2095284461975098</v>
      </c>
      <c r="AE321" s="86">
        <v>1.9845583438873291</v>
      </c>
      <c r="AF321" s="86">
        <v>1.7050716876983643</v>
      </c>
      <c r="AG321" s="86">
        <v>-0.17117345333099365</v>
      </c>
      <c r="AH321" s="86">
        <v>-0.15459500253200531</v>
      </c>
      <c r="AI321" s="86">
        <v>-0.15133529901504517</v>
      </c>
      <c r="AJ321" s="86">
        <v>-0.13359637558460236</v>
      </c>
      <c r="AK321" s="86">
        <v>-0.12930722534656525</v>
      </c>
      <c r="AL321" s="86">
        <v>-0.12241785228252411</v>
      </c>
      <c r="AM321" s="86">
        <v>-0.10683836042881012</v>
      </c>
      <c r="AN321" s="86">
        <v>-0.10850352048873901</v>
      </c>
      <c r="AO321" s="86">
        <v>-0.12140935659408569</v>
      </c>
      <c r="AP321" s="86">
        <v>-7.8700818121433258E-2</v>
      </c>
      <c r="AQ321" s="86">
        <v>-5.2218526601791382E-2</v>
      </c>
      <c r="AR321" s="86">
        <v>-5.7084638625383377E-2</v>
      </c>
      <c r="AS321" s="86">
        <v>-6.5324790775775909E-2</v>
      </c>
      <c r="AT321" s="86">
        <v>-6.7245304584503174E-2</v>
      </c>
      <c r="AU321" s="86">
        <v>-4.9929965287446976E-2</v>
      </c>
      <c r="AV321" s="86">
        <v>-3.0752304941415787E-2</v>
      </c>
      <c r="AW321" s="86">
        <v>4.3132312595844269E-2</v>
      </c>
      <c r="AX321" s="86">
        <v>6.6147342324256897E-2</v>
      </c>
      <c r="AY321" s="86">
        <v>7.0250160992145538E-2</v>
      </c>
      <c r="AZ321" s="86">
        <v>9.1485284268856049E-2</v>
      </c>
      <c r="BA321" s="86">
        <v>0.10887978971004486</v>
      </c>
      <c r="BB321" s="86">
        <v>-3.7869434803724289E-2</v>
      </c>
      <c r="BC321" s="86">
        <v>-0.14015330374240875</v>
      </c>
      <c r="BD321" s="86">
        <v>-0.17926694452762604</v>
      </c>
      <c r="BE321" s="86">
        <v>-0.14516688883304596</v>
      </c>
      <c r="BF321" s="86">
        <v>-0.12917071580886841</v>
      </c>
      <c r="BG321" s="86">
        <v>-0.12716357409954071</v>
      </c>
      <c r="BH321" s="86">
        <v>-0.11007491499185562</v>
      </c>
      <c r="BI321" s="86">
        <v>-0.10628857463598251</v>
      </c>
      <c r="BJ321" s="86">
        <v>-9.9379144608974457E-2</v>
      </c>
      <c r="BK321" s="86">
        <v>-8.2997389137744904E-2</v>
      </c>
      <c r="BL321" s="86">
        <v>-8.4314785897731781E-2</v>
      </c>
      <c r="BM321" s="86">
        <v>-9.6007242798805237E-2</v>
      </c>
      <c r="BN321" s="86">
        <v>-5.6469343602657318E-2</v>
      </c>
      <c r="BO321" s="86">
        <v>-3.0448941513895988E-2</v>
      </c>
      <c r="BP321" s="86">
        <v>-3.4638695418834686E-2</v>
      </c>
      <c r="BQ321" s="86">
        <v>-4.2135033756494522E-2</v>
      </c>
      <c r="BR321" s="86">
        <v>-4.4199615716934204E-2</v>
      </c>
      <c r="BS321" s="86">
        <v>-2.6181681081652641E-2</v>
      </c>
      <c r="BT321" s="86">
        <v>-6.4298035576939583E-3</v>
      </c>
      <c r="BU321" s="86">
        <v>6.747184693813324E-2</v>
      </c>
      <c r="BV321" s="86">
        <v>9.1278769075870514E-2</v>
      </c>
      <c r="BW321" s="86">
        <v>9.6138864755630493E-2</v>
      </c>
      <c r="BX321" s="86">
        <v>0.1163891926407814</v>
      </c>
      <c r="BY321" s="86">
        <v>0.13696229457855225</v>
      </c>
      <c r="BZ321" s="86">
        <v>-1.0767665691673756E-2</v>
      </c>
      <c r="CA321" s="86">
        <v>-0.11169706284999847</v>
      </c>
      <c r="CB321" s="86">
        <v>-0.15148648619651794</v>
      </c>
      <c r="CC321" s="86">
        <v>-0.12715484201908112</v>
      </c>
      <c r="CD321" s="86">
        <v>-0.11156193912029266</v>
      </c>
      <c r="CE321" s="86">
        <v>-0.11042231321334839</v>
      </c>
      <c r="CF321" s="86">
        <v>-9.3784026801586151E-2</v>
      </c>
      <c r="CG321" s="86">
        <v>-9.0345919132232666E-2</v>
      </c>
      <c r="CH321" s="86">
        <v>-8.3422616124153137E-2</v>
      </c>
      <c r="CI321" s="86">
        <v>-6.6485196352005005E-2</v>
      </c>
      <c r="CJ321" s="86">
        <v>-6.7561745643615723E-2</v>
      </c>
      <c r="CK321" s="86">
        <v>-7.8413806855678558E-2</v>
      </c>
      <c r="CL321" s="86">
        <v>-4.1071895509958267E-2</v>
      </c>
      <c r="CM321" s="86">
        <v>-1.5371393412351608E-2</v>
      </c>
      <c r="CN321" s="86">
        <v>-1.9092705100774765E-2</v>
      </c>
      <c r="CO321" s="86">
        <v>-2.6073884218931198E-2</v>
      </c>
      <c r="CP321" s="86">
        <v>-2.8238244354724884E-2</v>
      </c>
      <c r="CQ321" s="86">
        <v>-9.7336918115615845E-3</v>
      </c>
      <c r="CR321" s="86">
        <v>1.0415887460112572E-2</v>
      </c>
      <c r="CS321" s="86">
        <v>8.4329329431056976E-2</v>
      </c>
      <c r="CT321" s="86">
        <v>0.1086847111582756</v>
      </c>
      <c r="CU321" s="86">
        <v>0.11406929790973663</v>
      </c>
      <c r="CV321" s="86">
        <v>0.13363756239414215</v>
      </c>
      <c r="CW321" s="86">
        <v>0.15641213953495026</v>
      </c>
      <c r="CX321" s="86">
        <v>8.002936840057373E-3</v>
      </c>
      <c r="CY321" s="86">
        <v>-9.1988354921340942E-2</v>
      </c>
      <c r="CZ321" s="86">
        <v>-0.13224583864212036</v>
      </c>
      <c r="DA321" s="86">
        <v>-0.10914278030395508</v>
      </c>
      <c r="DB321" s="86">
        <v>-9.3953162431716919E-2</v>
      </c>
      <c r="DC321" s="86">
        <v>-9.368104487657547E-2</v>
      </c>
      <c r="DD321" s="86">
        <v>-7.7493123710155487E-2</v>
      </c>
      <c r="DE321" s="86">
        <v>-7.4403271079063416E-2</v>
      </c>
      <c r="DF321" s="86">
        <v>-6.7466080188751221E-2</v>
      </c>
      <c r="DG321" s="86">
        <v>-4.99730184674263E-2</v>
      </c>
      <c r="DH321" s="86">
        <v>-5.0808709114789963E-2</v>
      </c>
      <c r="DI321" s="86">
        <v>-6.0820378363132477E-2</v>
      </c>
      <c r="DJ321" s="86">
        <v>-2.5674449279904366E-2</v>
      </c>
      <c r="DK321" s="86">
        <v>-2.9384638764895499E-4</v>
      </c>
      <c r="DL321" s="86">
        <v>-3.5467143170535564E-3</v>
      </c>
      <c r="DM321" s="86">
        <v>-1.0012730024755001E-2</v>
      </c>
      <c r="DN321" s="86">
        <v>-1.2276872992515564E-2</v>
      </c>
      <c r="DO321" s="86">
        <v>6.7142960615456104E-3</v>
      </c>
      <c r="DP321" s="86">
        <v>2.7261575683951378E-2</v>
      </c>
      <c r="DQ321" s="86">
        <v>0.10118681937456131</v>
      </c>
      <c r="DR321" s="86">
        <v>0.12609066069126129</v>
      </c>
      <c r="DS321" s="86">
        <v>0.13199974596500397</v>
      </c>
      <c r="DT321" s="86">
        <v>0.1508859246969223</v>
      </c>
      <c r="DU321" s="86">
        <v>0.17586198449134827</v>
      </c>
      <c r="DV321" s="86">
        <v>2.6773542165756226E-2</v>
      </c>
      <c r="DW321" s="86">
        <v>-7.2279646992683411E-2</v>
      </c>
      <c r="DX321" s="86">
        <v>-0.11300518363714218</v>
      </c>
      <c r="DY321" s="86">
        <v>-8.3136223256587982E-2</v>
      </c>
      <c r="DZ321" s="86">
        <v>-6.8528875708580017E-2</v>
      </c>
      <c r="EA321" s="86">
        <v>-6.9509327411651611E-2</v>
      </c>
      <c r="EB321" s="86">
        <v>-5.3971663117408752E-2</v>
      </c>
      <c r="EC321" s="86">
        <v>-5.1384616643190384E-2</v>
      </c>
      <c r="ED321" s="86">
        <v>-4.4427372515201569E-2</v>
      </c>
      <c r="EE321" s="86">
        <v>-2.6132049039006233E-2</v>
      </c>
      <c r="EF321" s="86">
        <v>-2.6619981974363327E-2</v>
      </c>
      <c r="EG321" s="86">
        <v>-3.5418257117271423E-2</v>
      </c>
      <c r="EH321" s="86">
        <v>-3.4429787192493677E-3</v>
      </c>
      <c r="EI321" s="86">
        <v>2.1475737914443016E-2</v>
      </c>
      <c r="EJ321" s="86">
        <v>1.8899228423833847E-2</v>
      </c>
      <c r="EK321" s="86">
        <v>1.3177025131881237E-2</v>
      </c>
      <c r="EL321" s="86">
        <v>1.0768812149763107E-2</v>
      </c>
      <c r="EM321" s="86">
        <v>3.0462577939033508E-2</v>
      </c>
      <c r="EN321" s="86">
        <v>5.158407986164093E-2</v>
      </c>
      <c r="EO321" s="86">
        <v>0.12552635371685028</v>
      </c>
      <c r="EP321" s="86">
        <v>0.1512221097946167</v>
      </c>
      <c r="EQ321" s="86">
        <v>0.15788844227790833</v>
      </c>
      <c r="ER321" s="86">
        <v>0.17578984797000885</v>
      </c>
      <c r="ES321" s="86">
        <v>0.20394448935985565</v>
      </c>
      <c r="ET321" s="86">
        <v>5.3875308483839035E-2</v>
      </c>
      <c r="EU321" s="86">
        <v>-4.3823406100273132E-2</v>
      </c>
      <c r="EV321" s="86">
        <v>-8.5224732756614685E-2</v>
      </c>
      <c r="EW321" s="86">
        <v>65.480476379394531</v>
      </c>
      <c r="EX321" s="86">
        <v>65.409446716308594</v>
      </c>
      <c r="EY321" s="86">
        <v>64.23162841796875</v>
      </c>
      <c r="EZ321" s="86">
        <v>63.228260040283203</v>
      </c>
      <c r="FA321" s="86">
        <v>62.387401580810547</v>
      </c>
      <c r="FB321" s="86">
        <v>61.562652587890625</v>
      </c>
      <c r="FC321" s="86">
        <v>60.864521026611328</v>
      </c>
      <c r="FD321" s="86">
        <v>61.719417572021484</v>
      </c>
      <c r="FE321" s="86">
        <v>64.840988159179688</v>
      </c>
      <c r="FF321" s="86">
        <v>68.440299987792969</v>
      </c>
      <c r="FG321" s="86">
        <v>71.956146240234375</v>
      </c>
      <c r="FH321" s="86">
        <v>75.348167419433594</v>
      </c>
      <c r="FI321" s="86">
        <v>78.438369750976563</v>
      </c>
      <c r="FJ321" s="86">
        <v>81.041824340820313</v>
      </c>
      <c r="FK321" s="86">
        <v>82.9307861328125</v>
      </c>
      <c r="FL321" s="86">
        <v>84.137893676757813</v>
      </c>
      <c r="FM321" s="86">
        <v>84.488151550292969</v>
      </c>
      <c r="FN321" s="86">
        <v>83.914558410644531</v>
      </c>
      <c r="FO321" s="86">
        <v>82.211265563964844</v>
      </c>
      <c r="FP321" s="86">
        <v>79.629608154296875</v>
      </c>
      <c r="FQ321" s="86">
        <v>75.787239074707031</v>
      </c>
      <c r="FR321" s="86">
        <v>71.928939819335938</v>
      </c>
      <c r="FS321" s="86">
        <v>69.249725341796875</v>
      </c>
      <c r="FT321" s="86">
        <v>67.2607421875</v>
      </c>
      <c r="FU321" s="86">
        <v>2.4935416877269745E-2</v>
      </c>
      <c r="FV321" s="86">
        <v>3.0469464138150215E-2</v>
      </c>
      <c r="FW321" s="86">
        <v>2.5329792872071266E-2</v>
      </c>
      <c r="FX321" s="86">
        <v>2856.35009765625</v>
      </c>
      <c r="FY321" s="86">
        <v>1</v>
      </c>
    </row>
    <row r="322" spans="1:181" x14ac:dyDescent="0.25">
      <c r="A322" t="s">
        <v>186</v>
      </c>
      <c r="B322" t="s">
        <v>236</v>
      </c>
      <c r="C322" t="s">
        <v>194</v>
      </c>
      <c r="D322" t="s">
        <v>202</v>
      </c>
      <c r="E322" t="s">
        <v>207</v>
      </c>
      <c r="F322" t="s">
        <v>1</v>
      </c>
      <c r="G322" t="s">
        <v>200</v>
      </c>
      <c r="H322" s="86">
        <v>5825</v>
      </c>
      <c r="I322" s="86">
        <v>1.4389208555221558</v>
      </c>
      <c r="J322" s="86">
        <v>1.2685158252716064</v>
      </c>
      <c r="K322" s="86">
        <v>1.1670557260513306</v>
      </c>
      <c r="L322" s="86">
        <v>1.0868759155273438</v>
      </c>
      <c r="M322" s="86">
        <v>1.0565773248672485</v>
      </c>
      <c r="N322" s="86">
        <v>1.0638333559036255</v>
      </c>
      <c r="O322" s="86">
        <v>1.1200133562088013</v>
      </c>
      <c r="P322" s="86">
        <v>1.1954740285873413</v>
      </c>
      <c r="Q322" s="86">
        <v>1.2355893850326538</v>
      </c>
      <c r="R322" s="86">
        <v>1.3115408420562744</v>
      </c>
      <c r="S322" s="86">
        <v>1.4205038547515869</v>
      </c>
      <c r="T322" s="86">
        <v>1.5313675403594971</v>
      </c>
      <c r="U322" s="86">
        <v>1.6693083047866821</v>
      </c>
      <c r="V322" s="86">
        <v>1.7907596826553345</v>
      </c>
      <c r="W322" s="86">
        <v>1.9106543064117432</v>
      </c>
      <c r="X322" s="86">
        <v>2.0087461471557617</v>
      </c>
      <c r="Y322" s="86">
        <v>2.0820538997650146</v>
      </c>
      <c r="Z322" s="86">
        <v>2.1654472351074219</v>
      </c>
      <c r="AA322" s="86">
        <v>2.1677901744842529</v>
      </c>
      <c r="AB322" s="86">
        <v>2.1122844219207764</v>
      </c>
      <c r="AC322" s="86">
        <v>2.0436029434204102</v>
      </c>
      <c r="AD322" s="86">
        <v>2.0234174728393555</v>
      </c>
      <c r="AE322" s="86">
        <v>1.8479467630386353</v>
      </c>
      <c r="AF322" s="86">
        <v>1.6061309576034546</v>
      </c>
      <c r="AG322" s="86">
        <v>-0.15498332679271698</v>
      </c>
      <c r="AH322" s="86">
        <v>-0.16811305284500122</v>
      </c>
      <c r="AI322" s="86">
        <v>-0.15029467642307281</v>
      </c>
      <c r="AJ322" s="86">
        <v>-0.15607123076915741</v>
      </c>
      <c r="AK322" s="86">
        <v>-0.15569247305393219</v>
      </c>
      <c r="AL322" s="86">
        <v>-0.14132161438465118</v>
      </c>
      <c r="AM322" s="86">
        <v>-0.14935174584388733</v>
      </c>
      <c r="AN322" s="86">
        <v>-0.14808933436870575</v>
      </c>
      <c r="AO322" s="86">
        <v>-0.14528514444828033</v>
      </c>
      <c r="AP322" s="86">
        <v>-9.9342480301856995E-2</v>
      </c>
      <c r="AQ322" s="86">
        <v>-0.1014905720949173</v>
      </c>
      <c r="AR322" s="86">
        <v>-0.10764867812395096</v>
      </c>
      <c r="AS322" s="86">
        <v>-9.7948931157588959E-2</v>
      </c>
      <c r="AT322" s="86">
        <v>-0.10086015611886978</v>
      </c>
      <c r="AU322" s="86">
        <v>-7.8216210007667542E-2</v>
      </c>
      <c r="AV322" s="86">
        <v>-2.7953235432505608E-2</v>
      </c>
      <c r="AW322" s="86">
        <v>-7.7974243322387338E-4</v>
      </c>
      <c r="AX322" s="86">
        <v>2.1302962675690651E-2</v>
      </c>
      <c r="AY322" s="86">
        <v>2.9881997033953667E-2</v>
      </c>
      <c r="AZ322" s="86">
        <v>4.6288773417472839E-2</v>
      </c>
      <c r="BA322" s="86">
        <v>4.0949743241071701E-2</v>
      </c>
      <c r="BB322" s="86">
        <v>-0.10196257382631302</v>
      </c>
      <c r="BC322" s="86">
        <v>-0.16866122186183929</v>
      </c>
      <c r="BD322" s="86">
        <v>-0.16859234869480133</v>
      </c>
      <c r="BE322" s="86">
        <v>-0.11962728202342987</v>
      </c>
      <c r="BF322" s="86">
        <v>-0.13376039266586304</v>
      </c>
      <c r="BG322" s="86">
        <v>-0.11662145704030991</v>
      </c>
      <c r="BH322" s="86">
        <v>-0.12283418327569962</v>
      </c>
      <c r="BI322" s="86">
        <v>-0.12233278900384903</v>
      </c>
      <c r="BJ322" s="86">
        <v>-0.10788551717996597</v>
      </c>
      <c r="BK322" s="86">
        <v>-0.11495429277420044</v>
      </c>
      <c r="BL322" s="86">
        <v>-0.11368982493877411</v>
      </c>
      <c r="BM322" s="86">
        <v>-0.11260461062192917</v>
      </c>
      <c r="BN322" s="86">
        <v>-6.9229237735271454E-2</v>
      </c>
      <c r="BO322" s="86">
        <v>-7.2302266955375671E-2</v>
      </c>
      <c r="BP322" s="86">
        <v>-7.9530969262123108E-2</v>
      </c>
      <c r="BQ322" s="86">
        <v>-6.9464631378650665E-2</v>
      </c>
      <c r="BR322" s="86">
        <v>-7.1376949548721313E-2</v>
      </c>
      <c r="BS322" s="86">
        <v>-4.8431582748889923E-2</v>
      </c>
      <c r="BT322" s="86">
        <v>7.7329832129180431E-4</v>
      </c>
      <c r="BU322" s="86">
        <v>2.7443531900644302E-2</v>
      </c>
      <c r="BV322" s="86">
        <v>5.2464388310909271E-2</v>
      </c>
      <c r="BW322" s="86">
        <v>6.1530031263828278E-2</v>
      </c>
      <c r="BX322" s="86">
        <v>7.7244959771633148E-2</v>
      </c>
      <c r="BY322" s="86">
        <v>7.2210848331451416E-2</v>
      </c>
      <c r="BZ322" s="86">
        <v>-6.8228915333747864E-2</v>
      </c>
      <c r="CA322" s="86">
        <v>-0.13349126279354095</v>
      </c>
      <c r="CB322" s="86">
        <v>-0.13344337046146393</v>
      </c>
      <c r="CC322" s="86">
        <v>-9.5139786601066589E-2</v>
      </c>
      <c r="CD322" s="86">
        <v>-0.10996785759925842</v>
      </c>
      <c r="CE322" s="86">
        <v>-9.3299470841884613E-2</v>
      </c>
      <c r="CF322" s="86">
        <v>-9.9814318120479584E-2</v>
      </c>
      <c r="CG322" s="86">
        <v>-9.9227964878082275E-2</v>
      </c>
      <c r="CH322" s="86">
        <v>-8.4727801382541656E-2</v>
      </c>
      <c r="CI322" s="86">
        <v>-9.1130718588829041E-2</v>
      </c>
      <c r="CJ322" s="86">
        <v>-8.9864820241928101E-2</v>
      </c>
      <c r="CK322" s="86">
        <v>-8.9970171451568604E-2</v>
      </c>
      <c r="CL322" s="86">
        <v>-4.8372898250818253E-2</v>
      </c>
      <c r="CM322" s="86">
        <v>-5.2086543291807175E-2</v>
      </c>
      <c r="CN322" s="86">
        <v>-6.0056727379560471E-2</v>
      </c>
      <c r="CO322" s="86">
        <v>-4.9736484885215759E-2</v>
      </c>
      <c r="CP322" s="86">
        <v>-5.0956975668668747E-2</v>
      </c>
      <c r="CQ322" s="86">
        <v>-2.7802847325801849E-2</v>
      </c>
      <c r="CR322" s="86">
        <v>2.0669208839535713E-2</v>
      </c>
      <c r="CS322" s="86">
        <v>4.6990886330604553E-2</v>
      </c>
      <c r="CT322" s="86">
        <v>7.4046701192855835E-2</v>
      </c>
      <c r="CU322" s="86">
        <v>8.3449356257915497E-2</v>
      </c>
      <c r="CV322" s="86">
        <v>9.8685123026371002E-2</v>
      </c>
      <c r="CW322" s="86">
        <v>9.3862183392047882E-2</v>
      </c>
      <c r="CX322" s="86">
        <v>-4.4865097850561142E-2</v>
      </c>
      <c r="CY322" s="86">
        <v>-0.10913267731666565</v>
      </c>
      <c r="CZ322" s="86">
        <v>-0.10909931361675262</v>
      </c>
      <c r="DA322" s="86">
        <v>-7.0652291178703308E-2</v>
      </c>
      <c r="DB322" s="86">
        <v>-8.6175322532653809E-2</v>
      </c>
      <c r="DC322" s="86">
        <v>-6.9977499544620514E-2</v>
      </c>
      <c r="DD322" s="86">
        <v>-7.6794445514678955E-2</v>
      </c>
      <c r="DE322" s="86">
        <v>-7.6123155653476715E-2</v>
      </c>
      <c r="DF322" s="86">
        <v>-6.1570070683956146E-2</v>
      </c>
      <c r="DG322" s="86">
        <v>-6.7307144403457642E-2</v>
      </c>
      <c r="DH322" s="86">
        <v>-6.6039822995662689E-2</v>
      </c>
      <c r="DI322" s="86">
        <v>-6.7335724830627441E-2</v>
      </c>
      <c r="DJ322" s="86">
        <v>-2.7516560629010201E-2</v>
      </c>
      <c r="DK322" s="86">
        <v>-3.187081590294838E-2</v>
      </c>
      <c r="DL322" s="86">
        <v>-4.0582489222288132E-2</v>
      </c>
      <c r="DM322" s="86">
        <v>-3.0008342117071152E-2</v>
      </c>
      <c r="DN322" s="86">
        <v>-3.0537005513906479E-2</v>
      </c>
      <c r="DO322" s="86">
        <v>-7.1741095744073391E-3</v>
      </c>
      <c r="DP322" s="86">
        <v>4.0565118193626404E-2</v>
      </c>
      <c r="DQ322" s="86">
        <v>6.6538229584693909E-2</v>
      </c>
      <c r="DR322" s="86">
        <v>9.5629006624221802E-2</v>
      </c>
      <c r="DS322" s="86">
        <v>0.10536868125200272</v>
      </c>
      <c r="DT322" s="86">
        <v>0.12012528628110886</v>
      </c>
      <c r="DU322" s="86">
        <v>0.11551352590322495</v>
      </c>
      <c r="DV322" s="86">
        <v>-2.1501272916793823E-2</v>
      </c>
      <c r="DW322" s="86">
        <v>-8.4774084389209747E-2</v>
      </c>
      <c r="DX322" s="86">
        <v>-8.475523442029953E-2</v>
      </c>
      <c r="DY322" s="86">
        <v>-3.52962426841259E-2</v>
      </c>
      <c r="DZ322" s="86">
        <v>-5.1822666078805923E-2</v>
      </c>
      <c r="EA322" s="86">
        <v>-3.6304257810115814E-2</v>
      </c>
      <c r="EB322" s="86">
        <v>-4.3557412922382355E-2</v>
      </c>
      <c r="EC322" s="86">
        <v>-4.2763467878103256E-2</v>
      </c>
      <c r="ED322" s="86">
        <v>-2.813398465514183E-2</v>
      </c>
      <c r="EE322" s="86">
        <v>-3.2909698784351349E-2</v>
      </c>
      <c r="EF322" s="86">
        <v>-3.1640306115150452E-2</v>
      </c>
      <c r="EG322" s="86">
        <v>-3.4655187278985977E-2</v>
      </c>
      <c r="EH322" s="86">
        <v>2.5966805405914783E-3</v>
      </c>
      <c r="EI322" s="86">
        <v>-2.682514488697052E-3</v>
      </c>
      <c r="EJ322" s="86">
        <v>-1.2464783154428005E-2</v>
      </c>
      <c r="EK322" s="86">
        <v>-1.5240359352901578E-3</v>
      </c>
      <c r="EL322" s="86">
        <v>-1.0538037167862058E-3</v>
      </c>
      <c r="EM322" s="86">
        <v>2.2610511630773544E-2</v>
      </c>
      <c r="EN322" s="86">
        <v>6.9291651248931885E-2</v>
      </c>
      <c r="EO322" s="86">
        <v>9.476151317358017E-2</v>
      </c>
      <c r="EP322" s="86">
        <v>0.12679043412208557</v>
      </c>
      <c r="EQ322" s="86">
        <v>0.13701671361923218</v>
      </c>
      <c r="ER322" s="86">
        <v>0.15108147263526917</v>
      </c>
      <c r="ES322" s="86">
        <v>0.14677461981773376</v>
      </c>
      <c r="ET322" s="86">
        <v>1.223237719386816E-2</v>
      </c>
      <c r="EU322" s="86">
        <v>-4.9604136496782303E-2</v>
      </c>
      <c r="EV322" s="86">
        <v>-4.9606263637542725E-2</v>
      </c>
      <c r="EW322" s="86">
        <v>69.715003967285156</v>
      </c>
      <c r="EX322" s="86">
        <v>69.515663146972656</v>
      </c>
      <c r="EY322" s="86">
        <v>68.063217163085938</v>
      </c>
      <c r="EZ322" s="86">
        <v>66.578628540039063</v>
      </c>
      <c r="FA322" s="86">
        <v>65.477546691894531</v>
      </c>
      <c r="FB322" s="86">
        <v>64.408470153808594</v>
      </c>
      <c r="FC322" s="86">
        <v>63.343334197998047</v>
      </c>
      <c r="FD322" s="86">
        <v>64.201118469238281</v>
      </c>
      <c r="FE322" s="86">
        <v>67.4599609375</v>
      </c>
      <c r="FF322" s="86">
        <v>71.4576416015625</v>
      </c>
      <c r="FG322" s="86">
        <v>75.016532897949219</v>
      </c>
      <c r="FH322" s="86">
        <v>78.455207824707031</v>
      </c>
      <c r="FI322" s="86">
        <v>81.657562255859375</v>
      </c>
      <c r="FJ322" s="86">
        <v>84.382354736328125</v>
      </c>
      <c r="FK322" s="86">
        <v>86.498329162597656</v>
      </c>
      <c r="FL322" s="86">
        <v>88.022209167480469</v>
      </c>
      <c r="FM322" s="86">
        <v>88.746406555175781</v>
      </c>
      <c r="FN322" s="86">
        <v>88.559837341308594</v>
      </c>
      <c r="FO322" s="86">
        <v>87.180641174316406</v>
      </c>
      <c r="FP322" s="86">
        <v>85.063713073730469</v>
      </c>
      <c r="FQ322" s="86">
        <v>81.381103515625</v>
      </c>
      <c r="FR322" s="86">
        <v>77.178985595703125</v>
      </c>
      <c r="FS322" s="86">
        <v>74.146003723144531</v>
      </c>
      <c r="FT322" s="86">
        <v>71.797088623046875</v>
      </c>
      <c r="FU322" s="86">
        <v>3.3831890672445297E-2</v>
      </c>
      <c r="FV322" s="86">
        <v>3.6996778100728989E-2</v>
      </c>
      <c r="FW322" s="86">
        <v>3.542260080575943E-2</v>
      </c>
      <c r="FX322" s="86">
        <v>1128.0999755859375</v>
      </c>
      <c r="FY322" s="86">
        <v>1</v>
      </c>
    </row>
    <row r="323" spans="1:181" x14ac:dyDescent="0.25">
      <c r="A323" t="s">
        <v>186</v>
      </c>
      <c r="B323" t="s">
        <v>236</v>
      </c>
      <c r="C323" t="s">
        <v>194</v>
      </c>
      <c r="D323" t="s">
        <v>202</v>
      </c>
      <c r="E323" t="s">
        <v>207</v>
      </c>
      <c r="F323" t="s">
        <v>1</v>
      </c>
      <c r="G323" t="s">
        <v>1</v>
      </c>
      <c r="H323" s="86">
        <v>32341</v>
      </c>
      <c r="I323" s="86">
        <v>1.5035369396209717</v>
      </c>
      <c r="J323" s="86">
        <v>1.3662886619567871</v>
      </c>
      <c r="K323" s="86">
        <v>1.2698215246200562</v>
      </c>
      <c r="L323" s="86">
        <v>1.2145543098449707</v>
      </c>
      <c r="M323" s="86">
        <v>1.1931037902832031</v>
      </c>
      <c r="N323" s="86">
        <v>1.2154183387756348</v>
      </c>
      <c r="O323" s="86">
        <v>1.3187069892883301</v>
      </c>
      <c r="P323" s="86">
        <v>1.4264987707138062</v>
      </c>
      <c r="Q323" s="86">
        <v>1.5066025257110596</v>
      </c>
      <c r="R323" s="86">
        <v>1.5621821880340576</v>
      </c>
      <c r="S323" s="86">
        <v>1.6562782526016235</v>
      </c>
      <c r="T323" s="86">
        <v>1.7406661510467529</v>
      </c>
      <c r="U323" s="86">
        <v>1.8075529336929321</v>
      </c>
      <c r="V323" s="86">
        <v>1.8801338672637939</v>
      </c>
      <c r="W323" s="86">
        <v>1.9589110612869263</v>
      </c>
      <c r="X323" s="86">
        <v>2.0331547260284424</v>
      </c>
      <c r="Y323" s="86">
        <v>2.0997958183288574</v>
      </c>
      <c r="Z323" s="86">
        <v>2.1880402565002441</v>
      </c>
      <c r="AA323" s="86">
        <v>2.2372450828552246</v>
      </c>
      <c r="AB323" s="86">
        <v>2.2010054588317871</v>
      </c>
      <c r="AC323" s="86">
        <v>2.1841950416564941</v>
      </c>
      <c r="AD323" s="86">
        <v>2.1760077476501465</v>
      </c>
      <c r="AE323" s="86">
        <v>1.9599529504776001</v>
      </c>
      <c r="AF323" s="86">
        <v>1.6872512102127075</v>
      </c>
      <c r="AG323" s="86">
        <v>-0.15905404090881348</v>
      </c>
      <c r="AH323" s="86">
        <v>-0.14807859063148499</v>
      </c>
      <c r="AI323" s="86">
        <v>-0.14241798222064972</v>
      </c>
      <c r="AJ323" s="86">
        <v>-0.12904831767082214</v>
      </c>
      <c r="AK323" s="86">
        <v>-0.12546943128108978</v>
      </c>
      <c r="AL323" s="86">
        <v>-0.11721500009298325</v>
      </c>
      <c r="AM323" s="86">
        <v>-0.1056312769651413</v>
      </c>
      <c r="AN323" s="86">
        <v>-0.10674645006656647</v>
      </c>
      <c r="AO323" s="86">
        <v>-0.11712761968374252</v>
      </c>
      <c r="AP323" s="86">
        <v>-7.4575275182723999E-2</v>
      </c>
      <c r="AQ323" s="86">
        <v>-5.3477957844734192E-2</v>
      </c>
      <c r="AR323" s="86">
        <v>-5.8777865022420883E-2</v>
      </c>
      <c r="AS323" s="86">
        <v>-6.3668146729469299E-2</v>
      </c>
      <c r="AT323" s="86">
        <v>-6.5550610423088074E-2</v>
      </c>
      <c r="AU323" s="86">
        <v>-4.7172579914331436E-2</v>
      </c>
      <c r="AV323" s="86">
        <v>-2.2608265280723572E-2</v>
      </c>
      <c r="AW323" s="86">
        <v>4.2748648673295975E-2</v>
      </c>
      <c r="AX323" s="86">
        <v>6.6299445927143097E-2</v>
      </c>
      <c r="AY323" s="86">
        <v>7.135455310344696E-2</v>
      </c>
      <c r="AZ323" s="86">
        <v>9.1516733169555664E-2</v>
      </c>
      <c r="BA323" s="86">
        <v>0.10502658039331436</v>
      </c>
      <c r="BB323" s="86">
        <v>-4.0510091930627823E-2</v>
      </c>
      <c r="BC323" s="86">
        <v>-0.13599576056003571</v>
      </c>
      <c r="BD323" s="86">
        <v>-0.16809037327766418</v>
      </c>
      <c r="BE323" s="86">
        <v>-0.13680095970630646</v>
      </c>
      <c r="BF323" s="86">
        <v>-0.12633463740348816</v>
      </c>
      <c r="BG323" s="86">
        <v>-0.12169262021780014</v>
      </c>
      <c r="BH323" s="86">
        <v>-0.10885557532310486</v>
      </c>
      <c r="BI323" s="86">
        <v>-0.10566333681344986</v>
      </c>
      <c r="BJ323" s="86">
        <v>-9.7389072179794312E-2</v>
      </c>
      <c r="BK323" s="86">
        <v>-8.5126027464866638E-2</v>
      </c>
      <c r="BL323" s="86">
        <v>-8.5969120264053345E-2</v>
      </c>
      <c r="BM323" s="86">
        <v>-9.5484912395477295E-2</v>
      </c>
      <c r="BN323" s="86">
        <v>-5.555812269449234E-2</v>
      </c>
      <c r="BO323" s="86">
        <v>-3.4871205687522888E-2</v>
      </c>
      <c r="BP323" s="86">
        <v>-3.9690598845481873E-2</v>
      </c>
      <c r="BQ323" s="86">
        <v>-4.3975122272968292E-2</v>
      </c>
      <c r="BR323" s="86">
        <v>-4.592369869351387E-2</v>
      </c>
      <c r="BS323" s="86">
        <v>-2.6976149529218674E-2</v>
      </c>
      <c r="BT323" s="86">
        <v>-2.0062557887285948E-3</v>
      </c>
      <c r="BU323" s="86">
        <v>6.3341610133647919E-2</v>
      </c>
      <c r="BV323" s="86">
        <v>8.7655112147331238E-2</v>
      </c>
      <c r="BW323" s="86">
        <v>9.3332447111606598E-2</v>
      </c>
      <c r="BX323" s="86">
        <v>0.11268271505832672</v>
      </c>
      <c r="BY323" s="86">
        <v>0.12872955203056335</v>
      </c>
      <c r="BZ323" s="86">
        <v>-1.7473971471190453E-2</v>
      </c>
      <c r="CA323" s="86">
        <v>-0.11182018369436264</v>
      </c>
      <c r="CB323" s="86">
        <v>-0.14445008337497711</v>
      </c>
      <c r="CC323" s="86">
        <v>-0.12138854712247849</v>
      </c>
      <c r="CD323" s="86">
        <v>-0.1112748309969902</v>
      </c>
      <c r="CE323" s="86">
        <v>-0.10733827948570251</v>
      </c>
      <c r="CF323" s="86">
        <v>-9.4870142638683319E-2</v>
      </c>
      <c r="CG323" s="86">
        <v>-9.1945692896842957E-2</v>
      </c>
      <c r="CH323" s="86">
        <v>-8.3657689392566681E-2</v>
      </c>
      <c r="CI323" s="86">
        <v>-7.0924155414104462E-2</v>
      </c>
      <c r="CJ323" s="86">
        <v>-7.1578800678253174E-2</v>
      </c>
      <c r="CK323" s="86">
        <v>-8.0495245754718781E-2</v>
      </c>
      <c r="CL323" s="86">
        <v>-4.2386896908283234E-2</v>
      </c>
      <c r="CM323" s="86">
        <v>-2.1984230726957321E-2</v>
      </c>
      <c r="CN323" s="86">
        <v>-2.6470815762877464E-2</v>
      </c>
      <c r="CO323" s="86">
        <v>-3.0335800722241402E-2</v>
      </c>
      <c r="CP323" s="86">
        <v>-3.2330162823200226E-2</v>
      </c>
      <c r="CQ323" s="86">
        <v>-1.2988163158297539E-2</v>
      </c>
      <c r="CR323" s="86">
        <v>1.2262632139027119E-2</v>
      </c>
      <c r="CS323" s="86">
        <v>7.7604234218597412E-2</v>
      </c>
      <c r="CT323" s="86">
        <v>0.10244598984718323</v>
      </c>
      <c r="CU323" s="86">
        <v>0.10855428129434586</v>
      </c>
      <c r="CV323" s="86">
        <v>0.12734220921993256</v>
      </c>
      <c r="CW323" s="86">
        <v>0.14514614641666412</v>
      </c>
      <c r="CX323" s="86">
        <v>-1.5192263526841998E-3</v>
      </c>
      <c r="CY323" s="86">
        <v>-9.507625550031662E-2</v>
      </c>
      <c r="CZ323" s="86">
        <v>-0.12807688117027283</v>
      </c>
      <c r="DA323" s="86">
        <v>-0.10597613453865051</v>
      </c>
      <c r="DB323" s="86">
        <v>-9.6215032041072845E-2</v>
      </c>
      <c r="DC323" s="86">
        <v>-9.2983953654766083E-2</v>
      </c>
      <c r="DD323" s="86">
        <v>-8.0884717404842377E-2</v>
      </c>
      <c r="DE323" s="86">
        <v>-7.822805643081665E-2</v>
      </c>
      <c r="DF323" s="86">
        <v>-6.9926314055919647E-2</v>
      </c>
      <c r="DG323" s="86">
        <v>-5.6722283363342285E-2</v>
      </c>
      <c r="DH323" s="86">
        <v>-5.7188477367162704E-2</v>
      </c>
      <c r="DI323" s="86">
        <v>-6.5505579113960266E-2</v>
      </c>
      <c r="DJ323" s="86">
        <v>-2.9215671122074127E-2</v>
      </c>
      <c r="DK323" s="86">
        <v>-9.0972548350691795E-3</v>
      </c>
      <c r="DL323" s="86">
        <v>-1.3251031748950481E-2</v>
      </c>
      <c r="DM323" s="86">
        <v>-1.6696477308869362E-2</v>
      </c>
      <c r="DN323" s="86">
        <v>-1.8736621364951134E-2</v>
      </c>
      <c r="DO323" s="86">
        <v>9.9982321262359619E-4</v>
      </c>
      <c r="DP323" s="86">
        <v>2.6531519368290901E-2</v>
      </c>
      <c r="DQ323" s="86">
        <v>9.1866858303546906E-2</v>
      </c>
      <c r="DR323" s="86">
        <v>0.11723687499761581</v>
      </c>
      <c r="DS323" s="86">
        <v>0.12377611547708511</v>
      </c>
      <c r="DT323" s="86">
        <v>0.1420016884803772</v>
      </c>
      <c r="DU323" s="86">
        <v>0.16156274080276489</v>
      </c>
      <c r="DV323" s="86">
        <v>1.4435518532991409E-2</v>
      </c>
      <c r="DW323" s="86">
        <v>-7.8332319855690002E-2</v>
      </c>
      <c r="DX323" s="86">
        <v>-0.11170367896556854</v>
      </c>
      <c r="DY323" s="86">
        <v>-8.3723053336143494E-2</v>
      </c>
      <c r="DZ323" s="86">
        <v>-7.4471063911914825E-2</v>
      </c>
      <c r="EA323" s="86">
        <v>-7.2258584201335907E-2</v>
      </c>
      <c r="EB323" s="86">
        <v>-6.0691975057125092E-2</v>
      </c>
      <c r="EC323" s="86">
        <v>-5.8421958237886429E-2</v>
      </c>
      <c r="ED323" s="86">
        <v>-5.0100371241569519E-2</v>
      </c>
      <c r="EE323" s="86">
        <v>-3.6217037588357925E-2</v>
      </c>
      <c r="EF323" s="86">
        <v>-3.6411143839359283E-2</v>
      </c>
      <c r="EG323" s="86">
        <v>-4.3862883001565933E-2</v>
      </c>
      <c r="EH323" s="86">
        <v>-1.0198515839874744E-2</v>
      </c>
      <c r="EI323" s="86">
        <v>9.5094926655292511E-3</v>
      </c>
      <c r="EJ323" s="86">
        <v>5.8362362906336784E-3</v>
      </c>
      <c r="EK323" s="86">
        <v>2.9965394642204046E-3</v>
      </c>
      <c r="EL323" s="86">
        <v>8.9028949150815606E-4</v>
      </c>
      <c r="EM323" s="86">
        <v>2.1196251735091209E-2</v>
      </c>
      <c r="EN323" s="86">
        <v>4.713352769613266E-2</v>
      </c>
      <c r="EO323" s="86">
        <v>0.11245982348918915</v>
      </c>
      <c r="EP323" s="86">
        <v>0.13859254121780396</v>
      </c>
      <c r="EQ323" s="86">
        <v>0.14575402438640594</v>
      </c>
      <c r="ER323" s="86">
        <v>0.16316768527030945</v>
      </c>
      <c r="ES323" s="86">
        <v>0.18526570498943329</v>
      </c>
      <c r="ET323" s="86">
        <v>3.747163712978363E-2</v>
      </c>
      <c r="EU323" s="86">
        <v>-5.415673553943634E-2</v>
      </c>
      <c r="EV323" s="86">
        <v>-8.8063381612300873E-2</v>
      </c>
      <c r="EW323" s="86">
        <v>66.200515747070313</v>
      </c>
      <c r="EX323" s="86">
        <v>66.099433898925781</v>
      </c>
      <c r="EY323" s="86">
        <v>64.863212585449219</v>
      </c>
      <c r="EZ323" s="86">
        <v>63.775142669677734</v>
      </c>
      <c r="FA323" s="86">
        <v>62.887996673583984</v>
      </c>
      <c r="FB323" s="86">
        <v>62.015830993652344</v>
      </c>
      <c r="FC323" s="86">
        <v>61.253639221191406</v>
      </c>
      <c r="FD323" s="86">
        <v>62.102924346923828</v>
      </c>
      <c r="FE323" s="86">
        <v>65.234962463378906</v>
      </c>
      <c r="FF323" s="86">
        <v>68.900894165039063</v>
      </c>
      <c r="FG323" s="86">
        <v>72.439804077148438</v>
      </c>
      <c r="FH323" s="86">
        <v>75.852134704589844</v>
      </c>
      <c r="FI323" s="86">
        <v>78.980697631835938</v>
      </c>
      <c r="FJ323" s="86">
        <v>81.621238708496094</v>
      </c>
      <c r="FK323" s="86">
        <v>83.562446594238281</v>
      </c>
      <c r="FL323" s="86">
        <v>84.826141357421875</v>
      </c>
      <c r="FM323" s="86">
        <v>85.259994506835938</v>
      </c>
      <c r="FN323" s="86">
        <v>84.753562927246094</v>
      </c>
      <c r="FO323" s="86">
        <v>83.087661743164063</v>
      </c>
      <c r="FP323" s="86">
        <v>80.580001831054688</v>
      </c>
      <c r="FQ323" s="86">
        <v>76.750633239746094</v>
      </c>
      <c r="FR323" s="86">
        <v>72.827095031738281</v>
      </c>
      <c r="FS323" s="86">
        <v>70.089569091796875</v>
      </c>
      <c r="FT323" s="86">
        <v>68.032745361328125</v>
      </c>
      <c r="FU323" s="86">
        <v>2.1333036944270134E-2</v>
      </c>
      <c r="FV323" s="86">
        <v>2.5854997336864471E-2</v>
      </c>
      <c r="FW323" s="86">
        <v>2.172551117837429E-2</v>
      </c>
      <c r="FX323" s="86">
        <v>3984.449951171875</v>
      </c>
      <c r="FY323" s="86">
        <v>1</v>
      </c>
    </row>
    <row r="324" spans="1:181" x14ac:dyDescent="0.25">
      <c r="A324" t="s">
        <v>186</v>
      </c>
      <c r="B324" t="s">
        <v>236</v>
      </c>
      <c r="C324" t="s">
        <v>194</v>
      </c>
      <c r="D324" t="s">
        <v>202</v>
      </c>
      <c r="E324" t="s">
        <v>207</v>
      </c>
      <c r="F324" t="s">
        <v>178</v>
      </c>
      <c r="G324" t="s">
        <v>1</v>
      </c>
      <c r="H324" s="86">
        <v>17832</v>
      </c>
      <c r="I324" s="86">
        <v>1.2572280168533325</v>
      </c>
      <c r="J324" s="86">
        <v>1.1308035850524902</v>
      </c>
      <c r="K324" s="86">
        <v>1.0446203947067261</v>
      </c>
      <c r="L324" s="86">
        <v>0.99913066625595093</v>
      </c>
      <c r="M324" s="86">
        <v>0.98097103834152222</v>
      </c>
      <c r="N324" s="86">
        <v>1.004513144493103</v>
      </c>
      <c r="O324" s="86">
        <v>1.0833886861801147</v>
      </c>
      <c r="P324" s="86">
        <v>1.1968009471893311</v>
      </c>
      <c r="Q324" s="86">
        <v>1.2624685764312744</v>
      </c>
      <c r="R324" s="86">
        <v>1.3200821876525879</v>
      </c>
      <c r="S324" s="86">
        <v>1.3876404762268066</v>
      </c>
      <c r="T324" s="86">
        <v>1.4630132913589478</v>
      </c>
      <c r="U324" s="86">
        <v>1.5107161998748779</v>
      </c>
      <c r="V324" s="86">
        <v>1.5552986860275269</v>
      </c>
      <c r="W324" s="86">
        <v>1.6039042472839355</v>
      </c>
      <c r="X324" s="86">
        <v>1.6503201723098755</v>
      </c>
      <c r="Y324" s="86">
        <v>1.701406717300415</v>
      </c>
      <c r="Z324" s="86">
        <v>1.768196702003479</v>
      </c>
      <c r="AA324" s="86">
        <v>1.8059335947036743</v>
      </c>
      <c r="AB324" s="86">
        <v>1.7876356840133667</v>
      </c>
      <c r="AC324" s="86">
        <v>1.8148943185806274</v>
      </c>
      <c r="AD324" s="86">
        <v>1.8319435119628906</v>
      </c>
      <c r="AE324" s="86">
        <v>1.6586723327636719</v>
      </c>
      <c r="AF324" s="86">
        <v>1.4155049324035645</v>
      </c>
      <c r="AG324" s="86">
        <v>-0.14354713261127472</v>
      </c>
      <c r="AH324" s="86">
        <v>-0.13326415419578552</v>
      </c>
      <c r="AI324" s="86">
        <v>-0.12735581398010254</v>
      </c>
      <c r="AJ324" s="86">
        <v>-0.10242785513401031</v>
      </c>
      <c r="AK324" s="86">
        <v>-0.10035092383623123</v>
      </c>
      <c r="AL324" s="86">
        <v>-8.8640056550502777E-2</v>
      </c>
      <c r="AM324" s="86">
        <v>-9.0074054896831512E-2</v>
      </c>
      <c r="AN324" s="86">
        <v>-8.4839336574077606E-2</v>
      </c>
      <c r="AO324" s="86">
        <v>-7.8094162046909332E-2</v>
      </c>
      <c r="AP324" s="86">
        <v>-5.2836425602436066E-2</v>
      </c>
      <c r="AQ324" s="86">
        <v>-4.2521502822637558E-2</v>
      </c>
      <c r="AR324" s="86">
        <v>-3.0965333804488182E-2</v>
      </c>
      <c r="AS324" s="86">
        <v>-2.8507640585303307E-2</v>
      </c>
      <c r="AT324" s="86">
        <v>-2.7665356174111366E-2</v>
      </c>
      <c r="AU324" s="86">
        <v>-5.6404168717563152E-3</v>
      </c>
      <c r="AV324" s="86">
        <v>1.7645884305238724E-2</v>
      </c>
      <c r="AW324" s="86">
        <v>7.4549563229084015E-2</v>
      </c>
      <c r="AX324" s="86">
        <v>8.4973089396953583E-2</v>
      </c>
      <c r="AY324" s="86">
        <v>6.5965257585048676E-2</v>
      </c>
      <c r="AZ324" s="86">
        <v>6.8168297410011292E-2</v>
      </c>
      <c r="BA324" s="86">
        <v>8.1810131669044495E-2</v>
      </c>
      <c r="BB324" s="86">
        <v>-1.4528356492519379E-2</v>
      </c>
      <c r="BC324" s="86">
        <v>-0.10768115520477295</v>
      </c>
      <c r="BD324" s="86">
        <v>-0.148781418800354</v>
      </c>
      <c r="BE324" s="86">
        <v>-0.12294059246778488</v>
      </c>
      <c r="BF324" s="86">
        <v>-0.11333887279033661</v>
      </c>
      <c r="BG324" s="86">
        <v>-0.10800224542617798</v>
      </c>
      <c r="BH324" s="86">
        <v>-8.3603814244270325E-2</v>
      </c>
      <c r="BI324" s="86">
        <v>-8.1245586276054382E-2</v>
      </c>
      <c r="BJ324" s="86">
        <v>-6.9913454353809357E-2</v>
      </c>
      <c r="BK324" s="86">
        <v>-7.012002170085907E-2</v>
      </c>
      <c r="BL324" s="86">
        <v>-6.4994588494300842E-2</v>
      </c>
      <c r="BM324" s="86">
        <v>-5.9725720435380936E-2</v>
      </c>
      <c r="BN324" s="86">
        <v>-3.4844584763050079E-2</v>
      </c>
      <c r="BO324" s="86">
        <v>-2.5795606896281242E-2</v>
      </c>
      <c r="BP324" s="86">
        <v>-1.3784511014819145E-2</v>
      </c>
      <c r="BQ324" s="86">
        <v>-1.1236038058996201E-2</v>
      </c>
      <c r="BR324" s="86">
        <v>-9.9298609420657158E-3</v>
      </c>
      <c r="BS324" s="86">
        <v>1.2489305809140205E-2</v>
      </c>
      <c r="BT324" s="86">
        <v>3.6137092858552933E-2</v>
      </c>
      <c r="BU324" s="86">
        <v>9.3585260212421417E-2</v>
      </c>
      <c r="BV324" s="86">
        <v>0.10379243642091751</v>
      </c>
      <c r="BW324" s="86">
        <v>8.5216306149959564E-2</v>
      </c>
      <c r="BX324" s="86">
        <v>8.7201982736587524E-2</v>
      </c>
      <c r="BY324" s="86">
        <v>0.10175115615129471</v>
      </c>
      <c r="BZ324" s="86">
        <v>5.1874639466404915E-3</v>
      </c>
      <c r="CA324" s="86">
        <v>-8.6237512528896332E-2</v>
      </c>
      <c r="CB324" s="86">
        <v>-0.12774942815303802</v>
      </c>
      <c r="CC324" s="86">
        <v>-0.10866858810186386</v>
      </c>
      <c r="CD324" s="86">
        <v>-9.9538683891296387E-2</v>
      </c>
      <c r="CE324" s="86">
        <v>-9.4598010182380676E-2</v>
      </c>
      <c r="CF324" s="86">
        <v>-7.0566348731517792E-2</v>
      </c>
      <c r="CG324" s="86">
        <v>-6.8013288080692291E-2</v>
      </c>
      <c r="CH324" s="86">
        <v>-5.6943468749523163E-2</v>
      </c>
      <c r="CI324" s="86">
        <v>-5.6299909949302673E-2</v>
      </c>
      <c r="CJ324" s="86">
        <v>-5.1250170916318893E-2</v>
      </c>
      <c r="CK324" s="86">
        <v>-4.7003794461488724E-2</v>
      </c>
      <c r="CL324" s="86">
        <v>-2.2383496165275574E-2</v>
      </c>
      <c r="CM324" s="86">
        <v>-1.4211300760507584E-2</v>
      </c>
      <c r="CN324" s="86">
        <v>-1.8851249478757381E-3</v>
      </c>
      <c r="CO324" s="86">
        <v>7.2621955769136548E-4</v>
      </c>
      <c r="CP324" s="86">
        <v>2.3536875378340483E-3</v>
      </c>
      <c r="CQ324" s="86">
        <v>2.504589781165123E-2</v>
      </c>
      <c r="CR324" s="86">
        <v>4.8944041132926941E-2</v>
      </c>
      <c r="CS324" s="86">
        <v>0.10676931589841843</v>
      </c>
      <c r="CT324" s="86">
        <v>0.11682666838169098</v>
      </c>
      <c r="CU324" s="86">
        <v>9.8549515008926392E-2</v>
      </c>
      <c r="CV324" s="86">
        <v>0.10038465261459351</v>
      </c>
      <c r="CW324" s="86">
        <v>0.11556224524974823</v>
      </c>
      <c r="CX324" s="86">
        <v>1.8842579796910286E-2</v>
      </c>
      <c r="CY324" s="86">
        <v>-7.1385718882083893E-2</v>
      </c>
      <c r="CZ324" s="86">
        <v>-0.11318273842334747</v>
      </c>
      <c r="DA324" s="86">
        <v>-9.4396568834781647E-2</v>
      </c>
      <c r="DB324" s="86">
        <v>-8.5738502442836761E-2</v>
      </c>
      <c r="DC324" s="86">
        <v>-8.1193782389163971E-2</v>
      </c>
      <c r="DD324" s="86">
        <v>-5.7528883218765259E-2</v>
      </c>
      <c r="DE324" s="86">
        <v>-5.4780986160039902E-2</v>
      </c>
      <c r="DF324" s="86">
        <v>-4.3973475694656372E-2</v>
      </c>
      <c r="DG324" s="86">
        <v>-4.2479805648326874E-2</v>
      </c>
      <c r="DH324" s="86">
        <v>-3.7505753338336945E-2</v>
      </c>
      <c r="DI324" s="86">
        <v>-3.428187221288681E-2</v>
      </c>
      <c r="DJ324" s="86">
        <v>-9.9224047735333443E-3</v>
      </c>
      <c r="DK324" s="86">
        <v>-2.6269953232258558E-3</v>
      </c>
      <c r="DL324" s="86">
        <v>1.0014261119067669E-2</v>
      </c>
      <c r="DM324" s="86">
        <v>1.2688477523624897E-2</v>
      </c>
      <c r="DN324" s="86">
        <v>1.46372364833951E-2</v>
      </c>
      <c r="DO324" s="86">
        <v>3.7602487951517105E-2</v>
      </c>
      <c r="DP324" s="86">
        <v>6.1751000583171844E-2</v>
      </c>
      <c r="DQ324" s="86">
        <v>0.11995337158441544</v>
      </c>
      <c r="DR324" s="86">
        <v>0.12986089289188385</v>
      </c>
      <c r="DS324" s="86">
        <v>0.11188273131847382</v>
      </c>
      <c r="DT324" s="86">
        <v>0.11356732994318008</v>
      </c>
      <c r="DU324" s="86">
        <v>0.12937332689762115</v>
      </c>
      <c r="DV324" s="86">
        <v>3.2497696578502655E-2</v>
      </c>
      <c r="DW324" s="86">
        <v>-5.6533914059400558E-2</v>
      </c>
      <c r="DX324" s="86">
        <v>-9.8616041243076324E-2</v>
      </c>
      <c r="DY324" s="86">
        <v>-7.37900510430336E-2</v>
      </c>
      <c r="DZ324" s="86">
        <v>-6.5813228487968445E-2</v>
      </c>
      <c r="EA324" s="86">
        <v>-6.1840198934078217E-2</v>
      </c>
      <c r="EB324" s="86">
        <v>-3.8704849779605865E-2</v>
      </c>
      <c r="EC324" s="86">
        <v>-3.5675648599863052E-2</v>
      </c>
      <c r="ED324" s="86">
        <v>-2.5246873497962952E-2</v>
      </c>
      <c r="EE324" s="86">
        <v>-2.2525765001773834E-2</v>
      </c>
      <c r="EF324" s="86">
        <v>-1.7661003395915031E-2</v>
      </c>
      <c r="EG324" s="86">
        <v>-1.5913426876068115E-2</v>
      </c>
      <c r="EH324" s="86">
        <v>8.0694323405623436E-3</v>
      </c>
      <c r="EI324" s="86">
        <v>1.4098901301622391E-2</v>
      </c>
      <c r="EJ324" s="86">
        <v>2.719508484005928E-2</v>
      </c>
      <c r="EK324" s="86">
        <v>2.9960077255964279E-2</v>
      </c>
      <c r="EL324" s="86">
        <v>3.2372727990150452E-2</v>
      </c>
      <c r="EM324" s="86">
        <v>5.5732212960720062E-2</v>
      </c>
      <c r="EN324" s="86">
        <v>8.0242209136486053E-2</v>
      </c>
      <c r="EO324" s="86">
        <v>0.13898904621601105</v>
      </c>
      <c r="EP324" s="86">
        <v>0.14868025481700897</v>
      </c>
      <c r="EQ324" s="86">
        <v>0.13113375008106232</v>
      </c>
      <c r="ER324" s="86">
        <v>0.13260102272033691</v>
      </c>
      <c r="ES324" s="86">
        <v>0.14931434392929077</v>
      </c>
      <c r="ET324" s="86">
        <v>5.2213516086339951E-2</v>
      </c>
      <c r="EU324" s="86">
        <v>-3.5090282559394836E-2</v>
      </c>
      <c r="EV324" s="86">
        <v>-7.7584043145179749E-2</v>
      </c>
      <c r="EW324" s="86">
        <v>62.523571014404297</v>
      </c>
      <c r="EX324" s="86">
        <v>62.997783660888672</v>
      </c>
      <c r="EY324" s="86">
        <v>62.177448272705078</v>
      </c>
      <c r="EZ324" s="86">
        <v>61.384162902832031</v>
      </c>
      <c r="FA324" s="86">
        <v>60.939781188964844</v>
      </c>
      <c r="FB324" s="86">
        <v>60.4383544921875</v>
      </c>
      <c r="FC324" s="86">
        <v>59.985870361328125</v>
      </c>
      <c r="FD324" s="86">
        <v>60.571018218994141</v>
      </c>
      <c r="FE324" s="86">
        <v>62.993503570556641</v>
      </c>
      <c r="FF324" s="86">
        <v>66.068672180175781</v>
      </c>
      <c r="FG324" s="86">
        <v>69.26116943359375</v>
      </c>
      <c r="FH324" s="86">
        <v>72.30419921875</v>
      </c>
      <c r="FI324" s="86">
        <v>75.032936096191406</v>
      </c>
      <c r="FJ324" s="86">
        <v>77.404838562011719</v>
      </c>
      <c r="FK324" s="86">
        <v>78.972206115722656</v>
      </c>
      <c r="FL324" s="86">
        <v>79.779022216796875</v>
      </c>
      <c r="FM324" s="86">
        <v>79.755760192871094</v>
      </c>
      <c r="FN324" s="86">
        <v>78.800384521484375</v>
      </c>
      <c r="FO324" s="86">
        <v>76.686775207519531</v>
      </c>
      <c r="FP324" s="86">
        <v>73.822341918945313</v>
      </c>
      <c r="FQ324" s="86">
        <v>70.532577514648438</v>
      </c>
      <c r="FR324" s="86">
        <v>67.165573120117188</v>
      </c>
      <c r="FS324" s="86">
        <v>65.214485168457031</v>
      </c>
      <c r="FT324" s="86">
        <v>63.888919830322266</v>
      </c>
      <c r="FU324" s="86">
        <v>1.9089849665760994E-2</v>
      </c>
      <c r="FV324" s="86">
        <v>2.2929204627871513E-2</v>
      </c>
      <c r="FW324" s="86">
        <v>1.9761104136705399E-2</v>
      </c>
      <c r="FX324" s="86">
        <v>2602.949951171875</v>
      </c>
      <c r="FY324" s="86">
        <v>1</v>
      </c>
    </row>
    <row r="325" spans="1:181" x14ac:dyDescent="0.25">
      <c r="A325" t="s">
        <v>186</v>
      </c>
      <c r="B325" t="s">
        <v>236</v>
      </c>
      <c r="C325" t="s">
        <v>194</v>
      </c>
      <c r="D325" t="s">
        <v>202</v>
      </c>
      <c r="E325" t="s">
        <v>207</v>
      </c>
      <c r="F325" t="s">
        <v>179</v>
      </c>
      <c r="G325" t="s">
        <v>1</v>
      </c>
      <c r="H325" s="86">
        <v>2179</v>
      </c>
      <c r="I325" s="86">
        <v>2.2489781379699707</v>
      </c>
      <c r="J325" s="86">
        <v>2.0372772216796875</v>
      </c>
      <c r="K325" s="86">
        <v>1.853645920753479</v>
      </c>
      <c r="L325" s="86">
        <v>1.8059433698654175</v>
      </c>
      <c r="M325" s="86">
        <v>1.8111586570739746</v>
      </c>
      <c r="N325" s="86">
        <v>1.7523826360702515</v>
      </c>
      <c r="O325" s="86">
        <v>1.8521648645401001</v>
      </c>
      <c r="P325" s="86">
        <v>1.9077357053756714</v>
      </c>
      <c r="Q325" s="86">
        <v>1.972177267074585</v>
      </c>
      <c r="R325" s="86">
        <v>2.1123602390289307</v>
      </c>
      <c r="S325" s="86">
        <v>2.3020122051239014</v>
      </c>
      <c r="T325" s="86">
        <v>2.4136452674865723</v>
      </c>
      <c r="U325" s="86">
        <v>2.6022117137908936</v>
      </c>
      <c r="V325" s="86">
        <v>2.7968127727508545</v>
      </c>
      <c r="W325" s="86">
        <v>2.9432463645935059</v>
      </c>
      <c r="X325" s="86">
        <v>3.1179356575012207</v>
      </c>
      <c r="Y325" s="86">
        <v>3.1844305992126465</v>
      </c>
      <c r="Z325" s="86">
        <v>3.2859861850738525</v>
      </c>
      <c r="AA325" s="86">
        <v>3.2802810668945313</v>
      </c>
      <c r="AB325" s="86">
        <v>3.1759490966796875</v>
      </c>
      <c r="AC325" s="86">
        <v>3.181694507598877</v>
      </c>
      <c r="AD325" s="86">
        <v>3.1836063861846924</v>
      </c>
      <c r="AE325" s="86">
        <v>2.8988521099090576</v>
      </c>
      <c r="AF325" s="86">
        <v>2.4568047523498535</v>
      </c>
      <c r="AG325" s="86">
        <v>-0.11348774284124374</v>
      </c>
      <c r="AH325" s="86">
        <v>-8.274608850479126E-2</v>
      </c>
      <c r="AI325" s="86">
        <v>-0.13860511779785156</v>
      </c>
      <c r="AJ325" s="86">
        <v>-9.8258577287197113E-2</v>
      </c>
      <c r="AK325" s="86">
        <v>-2.1320067346096039E-2</v>
      </c>
      <c r="AL325" s="86">
        <v>-5.6486960500478745E-2</v>
      </c>
      <c r="AM325" s="86">
        <v>-3.958708792924881E-2</v>
      </c>
      <c r="AN325" s="86">
        <v>-8.9906543493270874E-2</v>
      </c>
      <c r="AO325" s="86">
        <v>-0.26541322469711304</v>
      </c>
      <c r="AP325" s="86">
        <v>-0.2359502762556076</v>
      </c>
      <c r="AQ325" s="86">
        <v>-0.13371084630489349</v>
      </c>
      <c r="AR325" s="86">
        <v>-0.15266142785549164</v>
      </c>
      <c r="AS325" s="86">
        <v>-0.19658859074115753</v>
      </c>
      <c r="AT325" s="86">
        <v>-0.16677403450012207</v>
      </c>
      <c r="AU325" s="86">
        <v>-0.2241777777671814</v>
      </c>
      <c r="AV325" s="86">
        <v>-0.19644126296043396</v>
      </c>
      <c r="AW325" s="86">
        <v>-0.18724988400936127</v>
      </c>
      <c r="AX325" s="86">
        <v>-0.1278470903635025</v>
      </c>
      <c r="AY325" s="86">
        <v>-0.10195699334144592</v>
      </c>
      <c r="AZ325" s="86">
        <v>2.3626057431101799E-2</v>
      </c>
      <c r="BA325" s="86">
        <v>0.16956588625907898</v>
      </c>
      <c r="BB325" s="86">
        <v>-4.5314323157072067E-2</v>
      </c>
      <c r="BC325" s="86">
        <v>-7.0261597633361816E-2</v>
      </c>
      <c r="BD325" s="86">
        <v>-0.13627398014068604</v>
      </c>
      <c r="BE325" s="86">
        <v>-5.732780322432518E-3</v>
      </c>
      <c r="BF325" s="86">
        <v>2.0650940015912056E-2</v>
      </c>
      <c r="BG325" s="86">
        <v>-3.8564741611480713E-2</v>
      </c>
      <c r="BH325" s="86">
        <v>-4.2219599708914757E-3</v>
      </c>
      <c r="BI325" s="86">
        <v>6.7990787327289581E-2</v>
      </c>
      <c r="BJ325" s="86">
        <v>3.1632266938686371E-2</v>
      </c>
      <c r="BK325" s="86">
        <v>5.2107483148574829E-2</v>
      </c>
      <c r="BL325" s="86">
        <v>7.8540603863075376E-4</v>
      </c>
      <c r="BM325" s="86">
        <v>-0.12409288436174393</v>
      </c>
      <c r="BN325" s="86">
        <v>-0.11176291853189468</v>
      </c>
      <c r="BO325" s="86">
        <v>-4.2154849506914616E-3</v>
      </c>
      <c r="BP325" s="86">
        <v>-1.9430635496973991E-2</v>
      </c>
      <c r="BQ325" s="86">
        <v>-5.721689760684967E-2</v>
      </c>
      <c r="BR325" s="86">
        <v>-3.4078542143106461E-2</v>
      </c>
      <c r="BS325" s="86">
        <v>-8.4761194884777069E-2</v>
      </c>
      <c r="BT325" s="86">
        <v>-6.1587095260620117E-2</v>
      </c>
      <c r="BU325" s="86">
        <v>-5.8634981513023376E-2</v>
      </c>
      <c r="BV325" s="86">
        <v>4.5023327693343163E-3</v>
      </c>
      <c r="BW325" s="86">
        <v>2.4407202377915382E-2</v>
      </c>
      <c r="BX325" s="86">
        <v>0.1545649915933609</v>
      </c>
      <c r="BY325" s="86">
        <v>0.33385798335075378</v>
      </c>
      <c r="BZ325" s="86">
        <v>8.4388099610805511E-2</v>
      </c>
      <c r="CA325" s="86">
        <v>5.2066143602132797E-2</v>
      </c>
      <c r="CB325" s="86">
        <v>-2.3314505815505981E-2</v>
      </c>
      <c r="CC325" s="86">
        <v>6.8897977471351624E-2</v>
      </c>
      <c r="CD325" s="86">
        <v>9.2263408005237579E-2</v>
      </c>
      <c r="CE325" s="86">
        <v>3.0722923576831818E-2</v>
      </c>
      <c r="CF325" s="86">
        <v>6.0907512903213501E-2</v>
      </c>
      <c r="CG325" s="86">
        <v>0.1298472136259079</v>
      </c>
      <c r="CH325" s="86">
        <v>9.2663370072841644E-2</v>
      </c>
      <c r="CI325" s="86">
        <v>0.11561486124992371</v>
      </c>
      <c r="CJ325" s="86">
        <v>6.3598372042179108E-2</v>
      </c>
      <c r="CK325" s="86">
        <v>-2.621486596763134E-2</v>
      </c>
      <c r="CL325" s="86">
        <v>-2.5751134380698204E-2</v>
      </c>
      <c r="CM325" s="86">
        <v>8.5472598671913147E-2</v>
      </c>
      <c r="CN325" s="86">
        <v>7.2844602167606354E-2</v>
      </c>
      <c r="CO325" s="86">
        <v>3.9311517030000687E-2</v>
      </c>
      <c r="CP325" s="86">
        <v>5.7825949043035507E-2</v>
      </c>
      <c r="CQ325" s="86">
        <v>1.1798307299613953E-2</v>
      </c>
      <c r="CR325" s="86">
        <v>3.181249275803566E-2</v>
      </c>
      <c r="CS325" s="86">
        <v>3.0443301424384117E-2</v>
      </c>
      <c r="CT325" s="86">
        <v>9.6167147159576416E-2</v>
      </c>
      <c r="CU325" s="86">
        <v>0.11192665994167328</v>
      </c>
      <c r="CV325" s="86">
        <v>0.24525289237499237</v>
      </c>
      <c r="CW325" s="86">
        <v>0.44764617085456848</v>
      </c>
      <c r="CX325" s="86">
        <v>0.17421960830688477</v>
      </c>
      <c r="CY325" s="86">
        <v>0.1367899626493454</v>
      </c>
      <c r="CZ325" s="86">
        <v>5.4920878261327744E-2</v>
      </c>
      <c r="DA325" s="86">
        <v>0.14352874457836151</v>
      </c>
      <c r="DB325" s="86">
        <v>0.16387586295604706</v>
      </c>
      <c r="DC325" s="86">
        <v>0.10001058131456375</v>
      </c>
      <c r="DD325" s="86">
        <v>0.12603698670864105</v>
      </c>
      <c r="DE325" s="86">
        <v>0.19170364737510681</v>
      </c>
      <c r="DF325" s="86">
        <v>0.15369448065757751</v>
      </c>
      <c r="DG325" s="86">
        <v>0.17912223935127258</v>
      </c>
      <c r="DH325" s="86">
        <v>0.12641133368015289</v>
      </c>
      <c r="DI325" s="86">
        <v>7.1663163602352142E-2</v>
      </c>
      <c r="DJ325" s="86">
        <v>6.0260653495788574E-2</v>
      </c>
      <c r="DK325" s="86">
        <v>0.17516069114208221</v>
      </c>
      <c r="DL325" s="86">
        <v>0.16511984169483185</v>
      </c>
      <c r="DM325" s="86">
        <v>0.13583992421627045</v>
      </c>
      <c r="DN325" s="86">
        <v>0.14973042905330658</v>
      </c>
      <c r="DO325" s="86">
        <v>0.10835780948400497</v>
      </c>
      <c r="DP325" s="86">
        <v>0.12521208822727203</v>
      </c>
      <c r="DQ325" s="86">
        <v>0.11952158808708191</v>
      </c>
      <c r="DR325" s="86">
        <v>0.18783193826675415</v>
      </c>
      <c r="DS325" s="86">
        <v>0.19944612681865692</v>
      </c>
      <c r="DT325" s="86">
        <v>0.33594080805778503</v>
      </c>
      <c r="DU325" s="86">
        <v>0.56143438816070557</v>
      </c>
      <c r="DV325" s="86">
        <v>0.26405107975006104</v>
      </c>
      <c r="DW325" s="86">
        <v>0.2215137779712677</v>
      </c>
      <c r="DX325" s="86">
        <v>0.13315626978874207</v>
      </c>
      <c r="DY325" s="86">
        <v>0.25128370523452759</v>
      </c>
      <c r="DZ325" s="86">
        <v>0.26727288961410522</v>
      </c>
      <c r="EA325" s="86">
        <v>0.200050950050354</v>
      </c>
      <c r="EB325" s="86">
        <v>0.22007361054420471</v>
      </c>
      <c r="EC325" s="86">
        <v>0.28101447224617004</v>
      </c>
      <c r="ED325" s="86">
        <v>0.24181371927261353</v>
      </c>
      <c r="EE325" s="86">
        <v>0.27081680297851563</v>
      </c>
      <c r="EF325" s="86">
        <v>0.21710330247879028</v>
      </c>
      <c r="EG325" s="86">
        <v>0.21298348903656006</v>
      </c>
      <c r="EH325" s="86">
        <v>0.18444801867008209</v>
      </c>
      <c r="EI325" s="86">
        <v>0.30465605854988098</v>
      </c>
      <c r="EJ325" s="86">
        <v>0.29835060238838196</v>
      </c>
      <c r="EK325" s="86">
        <v>0.2752116322517395</v>
      </c>
      <c r="EL325" s="86">
        <v>0.28242594003677368</v>
      </c>
      <c r="EM325" s="86">
        <v>0.2477744072675705</v>
      </c>
      <c r="EN325" s="86">
        <v>0.26006624102592468</v>
      </c>
      <c r="EO325" s="86">
        <v>0.2481364905834198</v>
      </c>
      <c r="EP325" s="86">
        <v>0.32018136978149414</v>
      </c>
      <c r="EQ325" s="86">
        <v>0.32581031322479248</v>
      </c>
      <c r="ER325" s="86">
        <v>0.46687978506088257</v>
      </c>
      <c r="ES325" s="86">
        <v>0.72572648525238037</v>
      </c>
      <c r="ET325" s="86">
        <v>0.3937535285949707</v>
      </c>
      <c r="EU325" s="86">
        <v>0.34384152293205261</v>
      </c>
      <c r="EV325" s="86">
        <v>0.24611572921276093</v>
      </c>
      <c r="EW325" s="86">
        <v>77.511558532714844</v>
      </c>
      <c r="EX325" s="86">
        <v>77.224945068359375</v>
      </c>
      <c r="EY325" s="86">
        <v>75.371856689453125</v>
      </c>
      <c r="EZ325" s="86">
        <v>73.335594177246094</v>
      </c>
      <c r="FA325" s="86">
        <v>71.747772216796875</v>
      </c>
      <c r="FB325" s="86">
        <v>70.5970458984375</v>
      </c>
      <c r="FC325" s="86">
        <v>69.305130004882813</v>
      </c>
      <c r="FD325" s="86">
        <v>69.914474487304688</v>
      </c>
      <c r="FE325" s="86">
        <v>72.86419677734375</v>
      </c>
      <c r="FF325" s="86">
        <v>76.738395690917969</v>
      </c>
      <c r="FG325" s="86">
        <v>79.974578857421875</v>
      </c>
      <c r="FH325" s="86">
        <v>83.309974670410156</v>
      </c>
      <c r="FI325" s="86">
        <v>86.488067626953125</v>
      </c>
      <c r="FJ325" s="86">
        <v>89.369583129882813</v>
      </c>
      <c r="FK325" s="86">
        <v>91.720436096191406</v>
      </c>
      <c r="FL325" s="86">
        <v>93.12457275390625</v>
      </c>
      <c r="FM325" s="86">
        <v>94.334831237792969</v>
      </c>
      <c r="FN325" s="86">
        <v>94.499725341796875</v>
      </c>
      <c r="FO325" s="86">
        <v>93.671241760253906</v>
      </c>
      <c r="FP325" s="86">
        <v>92.123489379882813</v>
      </c>
      <c r="FQ325" s="86">
        <v>89.7117919921875</v>
      </c>
      <c r="FR325" s="86">
        <v>86.586936950683594</v>
      </c>
      <c r="FS325" s="86">
        <v>83.511940002441406</v>
      </c>
      <c r="FT325" s="86">
        <v>80.484375</v>
      </c>
      <c r="FU325" s="86">
        <v>0.11993466317653656</v>
      </c>
      <c r="FV325" s="86">
        <v>0.15757766366004944</v>
      </c>
      <c r="FW325" s="86">
        <v>0.11551877856254578</v>
      </c>
      <c r="FX325" s="86">
        <v>176.44999694824219</v>
      </c>
      <c r="FY325" s="86">
        <v>1</v>
      </c>
    </row>
    <row r="326" spans="1:181" x14ac:dyDescent="0.25">
      <c r="A326" t="s">
        <v>186</v>
      </c>
      <c r="B326" t="s">
        <v>236</v>
      </c>
      <c r="C326" t="s">
        <v>194</v>
      </c>
      <c r="D326" t="s">
        <v>202</v>
      </c>
      <c r="E326" t="s">
        <v>207</v>
      </c>
      <c r="F326" t="s">
        <v>180</v>
      </c>
      <c r="G326" t="s">
        <v>1</v>
      </c>
      <c r="H326" s="86">
        <v>1238</v>
      </c>
      <c r="I326" s="86">
        <v>1.8008109331130981</v>
      </c>
      <c r="J326" s="86">
        <v>1.7263957262039185</v>
      </c>
      <c r="K326" s="86">
        <v>1.7218672037124634</v>
      </c>
      <c r="L326" s="86">
        <v>1.704716682434082</v>
      </c>
      <c r="M326" s="86">
        <v>1.7196338176727295</v>
      </c>
      <c r="N326" s="86">
        <v>1.7657283544540405</v>
      </c>
      <c r="O326" s="86">
        <v>1.7949206829071045</v>
      </c>
      <c r="P326" s="86">
        <v>1.8278325796127319</v>
      </c>
      <c r="Q326" s="86">
        <v>1.7836867570877075</v>
      </c>
      <c r="R326" s="86">
        <v>1.6882086992263794</v>
      </c>
      <c r="S326" s="86">
        <v>1.6725932359695435</v>
      </c>
      <c r="T326" s="86">
        <v>1.6360714435577393</v>
      </c>
      <c r="U326" s="86">
        <v>1.4185960292816162</v>
      </c>
      <c r="V326" s="86">
        <v>1.3645741939544678</v>
      </c>
      <c r="W326" s="86">
        <v>1.3399865627288818</v>
      </c>
      <c r="X326" s="86">
        <v>1.3304612636566162</v>
      </c>
      <c r="Y326" s="86">
        <v>1.4252570867538452</v>
      </c>
      <c r="Z326" s="86">
        <v>1.5081971883773804</v>
      </c>
      <c r="AA326" s="86">
        <v>1.9403237104415894</v>
      </c>
      <c r="AB326" s="86">
        <v>2.0906083583831787</v>
      </c>
      <c r="AC326" s="86">
        <v>2.1988449096679688</v>
      </c>
      <c r="AD326" s="86">
        <v>2.1475083827972412</v>
      </c>
      <c r="AE326" s="86">
        <v>2.0187604427337646</v>
      </c>
      <c r="AF326" s="86">
        <v>1.9029444456100464</v>
      </c>
      <c r="AG326" s="86">
        <v>-0.95874977111816406</v>
      </c>
      <c r="AH326" s="86">
        <v>-0.9335930347442627</v>
      </c>
      <c r="AI326" s="86">
        <v>-0.88985234498977661</v>
      </c>
      <c r="AJ326" s="86">
        <v>-0.86941635608673096</v>
      </c>
      <c r="AK326" s="86">
        <v>-0.87259918451309204</v>
      </c>
      <c r="AL326" s="86">
        <v>-0.84817534685134888</v>
      </c>
      <c r="AM326" s="86">
        <v>-0.91825282573699951</v>
      </c>
      <c r="AN326" s="86">
        <v>-0.77130907773971558</v>
      </c>
      <c r="AO326" s="86">
        <v>-0.6802707314491272</v>
      </c>
      <c r="AP326" s="86">
        <v>-0.50836586952209473</v>
      </c>
      <c r="AQ326" s="86">
        <v>-0.38819116353988647</v>
      </c>
      <c r="AR326" s="86">
        <v>-0.3904317319393158</v>
      </c>
      <c r="AS326" s="86">
        <v>-0.45554953813552856</v>
      </c>
      <c r="AT326" s="86">
        <v>-0.45523995161056519</v>
      </c>
      <c r="AU326" s="86">
        <v>-0.4591791033744812</v>
      </c>
      <c r="AV326" s="86">
        <v>-0.35097765922546387</v>
      </c>
      <c r="AW326" s="86">
        <v>-0.32837525010108948</v>
      </c>
      <c r="AX326" s="86">
        <v>-0.32328912615776062</v>
      </c>
      <c r="AY326" s="86">
        <v>-0.11999327689409256</v>
      </c>
      <c r="AZ326" s="86">
        <v>-0.23261494934558868</v>
      </c>
      <c r="BA326" s="86">
        <v>-0.33786773681640625</v>
      </c>
      <c r="BB326" s="86">
        <v>-0.84091657400131226</v>
      </c>
      <c r="BC326" s="86">
        <v>-1.0003278255462646</v>
      </c>
      <c r="BD326" s="86">
        <v>-1.0011694431304932</v>
      </c>
      <c r="BE326" s="86">
        <v>-0.77553564310073853</v>
      </c>
      <c r="BF326" s="86">
        <v>-0.76006495952606201</v>
      </c>
      <c r="BG326" s="86">
        <v>-0.7172771692276001</v>
      </c>
      <c r="BH326" s="86">
        <v>-0.69865041971206665</v>
      </c>
      <c r="BI326" s="86">
        <v>-0.70690864324569702</v>
      </c>
      <c r="BJ326" s="86">
        <v>-0.67732667922973633</v>
      </c>
      <c r="BK326" s="86">
        <v>-0.74348956346511841</v>
      </c>
      <c r="BL326" s="86">
        <v>-0.61279910802841187</v>
      </c>
      <c r="BM326" s="86">
        <v>-0.5246463418006897</v>
      </c>
      <c r="BN326" s="86">
        <v>-0.36830922961235046</v>
      </c>
      <c r="BO326" s="86">
        <v>-0.2581036388874054</v>
      </c>
      <c r="BP326" s="86">
        <v>-0.25652536749839783</v>
      </c>
      <c r="BQ326" s="86">
        <v>-0.32189786434173584</v>
      </c>
      <c r="BR326" s="86">
        <v>-0.33062818646430969</v>
      </c>
      <c r="BS326" s="86">
        <v>-0.33646577596664429</v>
      </c>
      <c r="BT326" s="86">
        <v>-0.22982341051101685</v>
      </c>
      <c r="BU326" s="86">
        <v>-0.19477094709873199</v>
      </c>
      <c r="BV326" s="86">
        <v>-0.17907167971134186</v>
      </c>
      <c r="BW326" s="86">
        <v>4.0507294237613678E-2</v>
      </c>
      <c r="BX326" s="86">
        <v>-6.8389281630516052E-2</v>
      </c>
      <c r="BY326" s="86">
        <v>-0.15411224961280823</v>
      </c>
      <c r="BZ326" s="86">
        <v>-0.65066665410995483</v>
      </c>
      <c r="CA326" s="86">
        <v>-0.80824768543243408</v>
      </c>
      <c r="CB326" s="86">
        <v>-0.80738288164138794</v>
      </c>
      <c r="CC326" s="86">
        <v>-0.64864212274551392</v>
      </c>
      <c r="CD326" s="86">
        <v>-0.63988000154495239</v>
      </c>
      <c r="CE326" s="86">
        <v>-0.59775209426879883</v>
      </c>
      <c r="CF326" s="86">
        <v>-0.58037835359573364</v>
      </c>
      <c r="CG326" s="86">
        <v>-0.59215188026428223</v>
      </c>
      <c r="CH326" s="86">
        <v>-0.5589975118637085</v>
      </c>
      <c r="CI326" s="86">
        <v>-0.62244892120361328</v>
      </c>
      <c r="CJ326" s="86">
        <v>-0.50301563739776611</v>
      </c>
      <c r="CK326" s="86">
        <v>-0.41686150431632996</v>
      </c>
      <c r="CL326" s="86">
        <v>-0.27130642533302307</v>
      </c>
      <c r="CM326" s="86">
        <v>-0.16800546646118164</v>
      </c>
      <c r="CN326" s="86">
        <v>-0.1637822687625885</v>
      </c>
      <c r="CO326" s="86">
        <v>-0.22933107614517212</v>
      </c>
      <c r="CP326" s="86">
        <v>-0.24432243406772614</v>
      </c>
      <c r="CQ326" s="86">
        <v>-0.25147485733032227</v>
      </c>
      <c r="CR326" s="86">
        <v>-0.14591234922409058</v>
      </c>
      <c r="CS326" s="86">
        <v>-0.1022370234131813</v>
      </c>
      <c r="CT326" s="86">
        <v>-7.9187080264091492E-2</v>
      </c>
      <c r="CU326" s="86">
        <v>0.15166948735713959</v>
      </c>
      <c r="CV326" s="86">
        <v>4.535292461514473E-2</v>
      </c>
      <c r="CW326" s="86">
        <v>-2.6843750849366188E-2</v>
      </c>
      <c r="CX326" s="86">
        <v>-0.51890003681182861</v>
      </c>
      <c r="CY326" s="86">
        <v>-0.6752135157585144</v>
      </c>
      <c r="CZ326" s="86">
        <v>-0.67316681146621704</v>
      </c>
      <c r="DA326" s="86">
        <v>-0.52174860239028931</v>
      </c>
      <c r="DB326" s="86">
        <v>-0.51969504356384277</v>
      </c>
      <c r="DC326" s="86">
        <v>-0.47822704911231995</v>
      </c>
      <c r="DD326" s="86">
        <v>-0.46210634708404541</v>
      </c>
      <c r="DE326" s="86">
        <v>-0.47739511728286743</v>
      </c>
      <c r="DF326" s="86">
        <v>-0.4406682550907135</v>
      </c>
      <c r="DG326" s="86">
        <v>-0.50140833854675293</v>
      </c>
      <c r="DH326" s="86">
        <v>-0.39323213696479797</v>
      </c>
      <c r="DI326" s="86">
        <v>-0.30907660722732544</v>
      </c>
      <c r="DJ326" s="86">
        <v>-0.17430363595485687</v>
      </c>
      <c r="DK326" s="86">
        <v>-7.7907256782054901E-2</v>
      </c>
      <c r="DL326" s="86">
        <v>-7.1039147675037384E-2</v>
      </c>
      <c r="DM326" s="86">
        <v>-0.13676433265209198</v>
      </c>
      <c r="DN326" s="86">
        <v>-0.15801669657230377</v>
      </c>
      <c r="DO326" s="86">
        <v>-0.16648395359516144</v>
      </c>
      <c r="DP326" s="86">
        <v>-6.2001265585422516E-2</v>
      </c>
      <c r="DQ326" s="86">
        <v>-9.7030913457274437E-3</v>
      </c>
      <c r="DR326" s="86">
        <v>2.0697517320513725E-2</v>
      </c>
      <c r="DS326" s="86">
        <v>0.26283168792724609</v>
      </c>
      <c r="DT326" s="86">
        <v>0.15909512341022491</v>
      </c>
      <c r="DU326" s="86">
        <v>0.10042475163936615</v>
      </c>
      <c r="DV326" s="86">
        <v>-0.38713353872299194</v>
      </c>
      <c r="DW326" s="86">
        <v>-0.54217934608459473</v>
      </c>
      <c r="DX326" s="86">
        <v>-0.53895080089569092</v>
      </c>
      <c r="DY326" s="86">
        <v>-0.33853459358215332</v>
      </c>
      <c r="DZ326" s="86">
        <v>-0.34616702795028687</v>
      </c>
      <c r="EA326" s="86">
        <v>-0.30565187335014343</v>
      </c>
      <c r="EB326" s="86">
        <v>-0.29134035110473633</v>
      </c>
      <c r="EC326" s="86">
        <v>-0.31170454621315002</v>
      </c>
      <c r="ED326" s="86">
        <v>-0.26981958746910095</v>
      </c>
      <c r="EE326" s="86">
        <v>-0.32664507627487183</v>
      </c>
      <c r="EF326" s="86">
        <v>-0.23472216725349426</v>
      </c>
      <c r="EG326" s="86">
        <v>-0.15345229208469391</v>
      </c>
      <c r="EH326" s="86">
        <v>-3.4246999770402908E-2</v>
      </c>
      <c r="EI326" s="86">
        <v>5.2180230617523193E-2</v>
      </c>
      <c r="EJ326" s="86">
        <v>6.2867194414138794E-2</v>
      </c>
      <c r="EK326" s="86">
        <v>-3.1126353424042463E-3</v>
      </c>
      <c r="EL326" s="86">
        <v>-3.340492770075798E-2</v>
      </c>
      <c r="EM326" s="86">
        <v>-4.3770600110292435E-2</v>
      </c>
      <c r="EN326" s="86">
        <v>5.9153001755475998E-2</v>
      </c>
      <c r="EO326" s="86">
        <v>0.12390120327472687</v>
      </c>
      <c r="EP326" s="86">
        <v>0.16491501033306122</v>
      </c>
      <c r="EQ326" s="86">
        <v>0.42333227396011353</v>
      </c>
      <c r="ER326" s="86">
        <v>0.32332080602645874</v>
      </c>
      <c r="ES326" s="86">
        <v>0.28418025374412537</v>
      </c>
      <c r="ET326" s="86">
        <v>-0.19688357412815094</v>
      </c>
      <c r="EU326" s="86">
        <v>-0.35009908676147461</v>
      </c>
      <c r="EV326" s="86">
        <v>-0.34516409039497375</v>
      </c>
      <c r="EW326" s="86">
        <v>57.210750579833984</v>
      </c>
      <c r="EX326" s="86">
        <v>56.580356597900391</v>
      </c>
      <c r="EY326" s="86">
        <v>55.302192687988281</v>
      </c>
      <c r="EZ326" s="86">
        <v>54.599224090576172</v>
      </c>
      <c r="FA326" s="86">
        <v>53.512516021728516</v>
      </c>
      <c r="FB326" s="86">
        <v>52.816898345947266</v>
      </c>
      <c r="FC326" s="86">
        <v>52.353553771972656</v>
      </c>
      <c r="FD326" s="86">
        <v>53.39019775390625</v>
      </c>
      <c r="FE326" s="86">
        <v>57.022209167480469</v>
      </c>
      <c r="FF326" s="86">
        <v>60.925788879394531</v>
      </c>
      <c r="FG326" s="86">
        <v>64.082206726074219</v>
      </c>
      <c r="FH326" s="86">
        <v>66.700309753417969</v>
      </c>
      <c r="FI326" s="86">
        <v>68.685638427734375</v>
      </c>
      <c r="FJ326" s="86">
        <v>70.684219360351563</v>
      </c>
      <c r="FK326" s="86">
        <v>71.509895324707031</v>
      </c>
      <c r="FL326" s="86">
        <v>72.474151611328125</v>
      </c>
      <c r="FM326" s="86">
        <v>72.315864562988281</v>
      </c>
      <c r="FN326" s="86">
        <v>71.659996032714844</v>
      </c>
      <c r="FO326" s="86">
        <v>70.673728942871094</v>
      </c>
      <c r="FP326" s="86">
        <v>68.557998657226563</v>
      </c>
      <c r="FQ326" s="86">
        <v>65.170417785644531</v>
      </c>
      <c r="FR326" s="86">
        <v>61.872173309326172</v>
      </c>
      <c r="FS326" s="86">
        <v>60.101589202880859</v>
      </c>
      <c r="FT326" s="86">
        <v>58.427280426025391</v>
      </c>
      <c r="FU326" s="86">
        <v>0.17987202107906342</v>
      </c>
      <c r="FV326" s="86">
        <v>0.19043034315109253</v>
      </c>
      <c r="FW326" s="86">
        <v>0.18444359302520752</v>
      </c>
      <c r="FX326" s="86">
        <v>206.85000610351563</v>
      </c>
      <c r="FY326" s="86">
        <v>1</v>
      </c>
    </row>
    <row r="327" spans="1:181" x14ac:dyDescent="0.25">
      <c r="A327" t="s">
        <v>186</v>
      </c>
      <c r="B327" t="s">
        <v>236</v>
      </c>
      <c r="C327" t="s">
        <v>194</v>
      </c>
      <c r="D327" t="s">
        <v>202</v>
      </c>
      <c r="E327" t="s">
        <v>207</v>
      </c>
      <c r="F327" t="s">
        <v>181</v>
      </c>
      <c r="G327" t="s">
        <v>1</v>
      </c>
      <c r="H327" s="86">
        <v>620</v>
      </c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  <c r="AK327" s="86"/>
      <c r="AL327" s="86"/>
      <c r="AM327" s="86"/>
      <c r="AN327" s="86"/>
      <c r="AO327" s="86"/>
      <c r="AP327" s="86"/>
      <c r="AQ327" s="86"/>
      <c r="AR327" s="86"/>
      <c r="AS327" s="86"/>
      <c r="AT327" s="86"/>
      <c r="AU327" s="86"/>
      <c r="AV327" s="86"/>
      <c r="AW327" s="86"/>
      <c r="AX327" s="86"/>
      <c r="AY327" s="86"/>
      <c r="AZ327" s="86"/>
      <c r="BA327" s="86"/>
      <c r="BB327" s="86"/>
      <c r="BC327" s="86"/>
      <c r="BD327" s="86"/>
      <c r="BE327" s="86"/>
      <c r="BF327" s="86"/>
      <c r="BG327" s="86"/>
      <c r="BH327" s="86"/>
      <c r="BI327" s="86"/>
      <c r="BJ327" s="86"/>
      <c r="BK327" s="86"/>
      <c r="BL327" s="86"/>
      <c r="BM327" s="86"/>
      <c r="BN327" s="86"/>
      <c r="BO327" s="86"/>
      <c r="BP327" s="86"/>
      <c r="BQ327" s="86"/>
      <c r="BR327" s="86"/>
      <c r="BS327" s="86"/>
      <c r="BT327" s="86"/>
      <c r="BU327" s="86"/>
      <c r="BV327" s="86"/>
      <c r="BW327" s="86"/>
      <c r="BX327" s="86"/>
      <c r="BY327" s="86"/>
      <c r="BZ327" s="86"/>
      <c r="CA327" s="86"/>
      <c r="CB327" s="86"/>
      <c r="CC327" s="86"/>
      <c r="CD327" s="86"/>
      <c r="CE327" s="86"/>
      <c r="CF327" s="86"/>
      <c r="CG327" s="86"/>
      <c r="CH327" s="86"/>
      <c r="CI327" s="86"/>
      <c r="CJ327" s="86"/>
      <c r="CK327" s="86"/>
      <c r="CL327" s="86"/>
      <c r="CM327" s="86"/>
      <c r="CN327" s="86"/>
      <c r="CO327" s="86"/>
      <c r="CP327" s="86"/>
      <c r="CQ327" s="86"/>
      <c r="CR327" s="86"/>
      <c r="CS327" s="86"/>
      <c r="CT327" s="86"/>
      <c r="CU327" s="86"/>
      <c r="CV327" s="86"/>
      <c r="CW327" s="86"/>
      <c r="CX327" s="86"/>
      <c r="CY327" s="86"/>
      <c r="CZ327" s="86"/>
      <c r="DA327" s="86"/>
      <c r="DB327" s="86"/>
      <c r="DC327" s="86"/>
      <c r="DD327" s="86"/>
      <c r="DE327" s="86"/>
      <c r="DF327" s="86"/>
      <c r="DG327" s="86"/>
      <c r="DH327" s="86"/>
      <c r="DI327" s="86"/>
      <c r="DJ327" s="86"/>
      <c r="DK327" s="86"/>
      <c r="DL327" s="86"/>
      <c r="DM327" s="86"/>
      <c r="DN327" s="86"/>
      <c r="DO327" s="86"/>
      <c r="DP327" s="86"/>
      <c r="DQ327" s="86"/>
      <c r="DR327" s="86"/>
      <c r="DS327" s="86"/>
      <c r="DT327" s="86"/>
      <c r="DU327" s="86"/>
      <c r="DV327" s="86"/>
      <c r="DW327" s="86"/>
      <c r="DX327" s="86"/>
      <c r="DY327" s="86"/>
      <c r="DZ327" s="86"/>
      <c r="EA327" s="86"/>
      <c r="EB327" s="86"/>
      <c r="EC327" s="86"/>
      <c r="ED327" s="86"/>
      <c r="EE327" s="86"/>
      <c r="EF327" s="86"/>
      <c r="EG327" s="86"/>
      <c r="EH327" s="86"/>
      <c r="EI327" s="86"/>
      <c r="EJ327" s="86"/>
      <c r="EK327" s="86"/>
      <c r="EL327" s="86"/>
      <c r="EM327" s="86"/>
      <c r="EN327" s="86"/>
      <c r="EO327" s="86"/>
      <c r="EP327" s="86"/>
      <c r="EQ327" s="86"/>
      <c r="ER327" s="86"/>
      <c r="ES327" s="86"/>
      <c r="ET327" s="86"/>
      <c r="EU327" s="86"/>
      <c r="EV327" s="86"/>
      <c r="EW327" s="86"/>
      <c r="EX327" s="86"/>
      <c r="EY327" s="86"/>
      <c r="EZ327" s="86"/>
      <c r="FA327" s="86"/>
      <c r="FB327" s="86"/>
      <c r="FC327" s="86"/>
      <c r="FD327" s="86"/>
      <c r="FE327" s="86"/>
      <c r="FF327" s="86"/>
      <c r="FG327" s="86"/>
      <c r="FH327" s="86"/>
      <c r="FI327" s="86"/>
      <c r="FJ327" s="86"/>
      <c r="FK327" s="86"/>
      <c r="FL327" s="86"/>
      <c r="FM327" s="86"/>
      <c r="FN327" s="86"/>
      <c r="FO327" s="86"/>
      <c r="FP327" s="86"/>
      <c r="FQ327" s="86"/>
      <c r="FR327" s="86"/>
      <c r="FS327" s="86"/>
      <c r="FT327" s="86"/>
      <c r="FU327" s="86"/>
      <c r="FV327" s="86"/>
      <c r="FW327" s="86"/>
      <c r="FX327" s="86">
        <v>37.200000762939453</v>
      </c>
      <c r="FY327" s="86">
        <v>0</v>
      </c>
    </row>
    <row r="328" spans="1:181" x14ac:dyDescent="0.25">
      <c r="A328" t="s">
        <v>186</v>
      </c>
      <c r="B328" t="s">
        <v>236</v>
      </c>
      <c r="C328" t="s">
        <v>194</v>
      </c>
      <c r="D328" t="s">
        <v>202</v>
      </c>
      <c r="E328" t="s">
        <v>207</v>
      </c>
      <c r="F328" t="s">
        <v>182</v>
      </c>
      <c r="G328" t="s">
        <v>1</v>
      </c>
      <c r="H328" s="86">
        <v>3137</v>
      </c>
      <c r="I328" s="86">
        <v>1.2370455265045166</v>
      </c>
      <c r="J328" s="86">
        <v>1.1317710876464844</v>
      </c>
      <c r="K328" s="86">
        <v>1.0956294536590576</v>
      </c>
      <c r="L328" s="86">
        <v>1.0490130186080933</v>
      </c>
      <c r="M328" s="86">
        <v>1.0403963327407837</v>
      </c>
      <c r="N328" s="86">
        <v>1.0893232822418213</v>
      </c>
      <c r="O328" s="86">
        <v>1.2635148763656616</v>
      </c>
      <c r="P328" s="86">
        <v>1.4552489519119263</v>
      </c>
      <c r="Q328" s="86">
        <v>1.5513350963592529</v>
      </c>
      <c r="R328" s="86">
        <v>1.5890810489654541</v>
      </c>
      <c r="S328" s="86">
        <v>1.5981954336166382</v>
      </c>
      <c r="T328" s="86">
        <v>1.6190043687820435</v>
      </c>
      <c r="U328" s="86">
        <v>1.6648880243301392</v>
      </c>
      <c r="V328" s="86">
        <v>1.669921875</v>
      </c>
      <c r="W328" s="86">
        <v>1.728999137878418</v>
      </c>
      <c r="X328" s="86">
        <v>1.7556577920913696</v>
      </c>
      <c r="Y328" s="86">
        <v>1.7676682472229004</v>
      </c>
      <c r="Z328" s="86">
        <v>1.8410189151763916</v>
      </c>
      <c r="AA328" s="86">
        <v>1.8921126127243042</v>
      </c>
      <c r="AB328" s="86">
        <v>1.9053722620010376</v>
      </c>
      <c r="AC328" s="86">
        <v>1.9094753265380859</v>
      </c>
      <c r="AD328" s="86">
        <v>1.8956338167190552</v>
      </c>
      <c r="AE328" s="86">
        <v>1.6473678350448608</v>
      </c>
      <c r="AF328" s="86">
        <v>1.4101821184158325</v>
      </c>
      <c r="AG328" s="86">
        <v>-0.17590700089931488</v>
      </c>
      <c r="AH328" s="86">
        <v>-0.20980457961559296</v>
      </c>
      <c r="AI328" s="86">
        <v>-0.1640310138463974</v>
      </c>
      <c r="AJ328" s="86">
        <v>-0.16290555894374847</v>
      </c>
      <c r="AK328" s="86">
        <v>-0.18056036531925201</v>
      </c>
      <c r="AL328" s="86">
        <v>-0.17466440796852112</v>
      </c>
      <c r="AM328" s="86">
        <v>-0.1387287825345993</v>
      </c>
      <c r="AN328" s="86">
        <v>-0.12176603078842163</v>
      </c>
      <c r="AO328" s="86">
        <v>-7.3890097439289093E-2</v>
      </c>
      <c r="AP328" s="86">
        <v>1.9230151548981667E-2</v>
      </c>
      <c r="AQ328" s="86">
        <v>-4.4465016573667526E-2</v>
      </c>
      <c r="AR328" s="86">
        <v>-7.842661440372467E-2</v>
      </c>
      <c r="AS328" s="86">
        <v>-7.8837834298610687E-2</v>
      </c>
      <c r="AT328" s="86">
        <v>-8.4229938685894012E-2</v>
      </c>
      <c r="AU328" s="86">
        <v>-3.4466274082660675E-2</v>
      </c>
      <c r="AV328" s="86">
        <v>-4.7864284366369247E-2</v>
      </c>
      <c r="AW328" s="86">
        <v>-2.9605258256196976E-2</v>
      </c>
      <c r="AX328" s="86">
        <v>-1.4349368400871754E-2</v>
      </c>
      <c r="AY328" s="86">
        <v>-1.4373337849974632E-2</v>
      </c>
      <c r="AZ328" s="86">
        <v>1.2980485334992409E-2</v>
      </c>
      <c r="BA328" s="86">
        <v>1.2388835661113262E-2</v>
      </c>
      <c r="BB328" s="86">
        <v>-0.13515709340572357</v>
      </c>
      <c r="BC328" s="86">
        <v>-0.21339929103851318</v>
      </c>
      <c r="BD328" s="86">
        <v>-0.17445765435695648</v>
      </c>
      <c r="BE328" s="86">
        <v>-0.11674956232309341</v>
      </c>
      <c r="BF328" s="86">
        <v>-0.15298852324485779</v>
      </c>
      <c r="BG328" s="86">
        <v>-0.10903137922286987</v>
      </c>
      <c r="BH328" s="86">
        <v>-0.10760276764631271</v>
      </c>
      <c r="BI328" s="86">
        <v>-0.1260945200920105</v>
      </c>
      <c r="BJ328" s="86">
        <v>-0.11914728581905365</v>
      </c>
      <c r="BK328" s="86">
        <v>-8.2224167883396149E-2</v>
      </c>
      <c r="BL328" s="86">
        <v>-5.5219601839780807E-2</v>
      </c>
      <c r="BM328" s="86">
        <v>-6.7817238159477711E-3</v>
      </c>
      <c r="BN328" s="86">
        <v>6.6464409232139587E-2</v>
      </c>
      <c r="BO328" s="86">
        <v>1.7590663628652692E-4</v>
      </c>
      <c r="BP328" s="86">
        <v>-3.4036993980407715E-2</v>
      </c>
      <c r="BQ328" s="86">
        <v>-3.5618342459201813E-2</v>
      </c>
      <c r="BR328" s="86">
        <v>-4.1411347687244415E-2</v>
      </c>
      <c r="BS328" s="86">
        <v>5.7084341533482075E-3</v>
      </c>
      <c r="BT328" s="86">
        <v>-6.6672796383500099E-3</v>
      </c>
      <c r="BU328" s="86">
        <v>1.210201159119606E-2</v>
      </c>
      <c r="BV328" s="86">
        <v>3.3938873559236526E-2</v>
      </c>
      <c r="BW328" s="86">
        <v>3.7003979086875916E-2</v>
      </c>
      <c r="BX328" s="86">
        <v>6.6690139472484589E-2</v>
      </c>
      <c r="BY328" s="86">
        <v>6.4817950129508972E-2</v>
      </c>
      <c r="BZ328" s="86">
        <v>-7.5619183480739594E-2</v>
      </c>
      <c r="CA328" s="86">
        <v>-0.15386147797107697</v>
      </c>
      <c r="CB328" s="86">
        <v>-0.11627862602472305</v>
      </c>
      <c r="CC328" s="86">
        <v>-7.5777299702167511E-2</v>
      </c>
      <c r="CD328" s="86">
        <v>-0.11363787204027176</v>
      </c>
      <c r="CE328" s="86">
        <v>-7.0938795804977417E-2</v>
      </c>
      <c r="CF328" s="86">
        <v>-6.9300226867198944E-2</v>
      </c>
      <c r="CG328" s="86">
        <v>-8.8371627032756805E-2</v>
      </c>
      <c r="CH328" s="86">
        <v>-8.0696277320384979E-2</v>
      </c>
      <c r="CI328" s="86">
        <v>-4.3089251965284348E-2</v>
      </c>
      <c r="CJ328" s="86">
        <v>-9.1297486796975136E-3</v>
      </c>
      <c r="CK328" s="86">
        <v>3.9697334170341492E-2</v>
      </c>
      <c r="CL328" s="86">
        <v>9.9178709089756012E-2</v>
      </c>
      <c r="CM328" s="86">
        <v>3.1094074249267578E-2</v>
      </c>
      <c r="CN328" s="86">
        <v>-3.2928790897130966E-3</v>
      </c>
      <c r="CO328" s="86">
        <v>-5.6846556253731251E-3</v>
      </c>
      <c r="CP328" s="86">
        <v>-1.1755320243537426E-2</v>
      </c>
      <c r="CQ328" s="86">
        <v>3.3533312380313873E-2</v>
      </c>
      <c r="CR328" s="86">
        <v>2.1865637972950935E-2</v>
      </c>
      <c r="CS328" s="86">
        <v>4.0988340973854065E-2</v>
      </c>
      <c r="CT328" s="86">
        <v>6.7383170127868652E-2</v>
      </c>
      <c r="CU328" s="86">
        <v>7.2587743401527405E-2</v>
      </c>
      <c r="CV328" s="86">
        <v>0.10388927906751633</v>
      </c>
      <c r="CW328" s="86">
        <v>0.10113019496202469</v>
      </c>
      <c r="CX328" s="86">
        <v>-3.438340499997139E-2</v>
      </c>
      <c r="CY328" s="86">
        <v>-0.11262577027082443</v>
      </c>
      <c r="CZ328" s="86">
        <v>-7.5984008610248566E-2</v>
      </c>
      <c r="DA328" s="86">
        <v>-3.4805037081241608E-2</v>
      </c>
      <c r="DB328" s="86">
        <v>-7.4287228286266327E-2</v>
      </c>
      <c r="DC328" s="86">
        <v>-3.2846219837665558E-2</v>
      </c>
      <c r="DD328" s="86">
        <v>-3.099769726395607E-2</v>
      </c>
      <c r="DE328" s="86">
        <v>-5.0648748874664307E-2</v>
      </c>
      <c r="DF328" s="86">
        <v>-4.2245279997587204E-2</v>
      </c>
      <c r="DG328" s="86">
        <v>-3.9543337188661098E-3</v>
      </c>
      <c r="DH328" s="86">
        <v>3.6960102617740631E-2</v>
      </c>
      <c r="DI328" s="86">
        <v>8.6176387965679169E-2</v>
      </c>
      <c r="DJ328" s="86">
        <v>0.13189300894737244</v>
      </c>
      <c r="DK328" s="86">
        <v>6.2012244015932083E-2</v>
      </c>
      <c r="DL328" s="86">
        <v>2.7451237663626671E-2</v>
      </c>
      <c r="DM328" s="86">
        <v>2.4249030277132988E-2</v>
      </c>
      <c r="DN328" s="86">
        <v>1.7900707200169563E-2</v>
      </c>
      <c r="DO328" s="86">
        <v>6.1358194798231125E-2</v>
      </c>
      <c r="DP328" s="86">
        <v>5.0398558378219604E-2</v>
      </c>
      <c r="DQ328" s="86">
        <v>6.9874666631221771E-2</v>
      </c>
      <c r="DR328" s="86">
        <v>0.10082744807004929</v>
      </c>
      <c r="DS328" s="86">
        <v>0.10817152261734009</v>
      </c>
      <c r="DT328" s="86">
        <v>0.14108842611312866</v>
      </c>
      <c r="DU328" s="86">
        <v>0.13744243979454041</v>
      </c>
      <c r="DV328" s="86">
        <v>6.8523725494742393E-3</v>
      </c>
      <c r="DW328" s="86">
        <v>-7.1390062570571899E-2</v>
      </c>
      <c r="DX328" s="86">
        <v>-3.568938747048378E-2</v>
      </c>
      <c r="DY328" s="86">
        <v>2.4352408945560455E-2</v>
      </c>
      <c r="DZ328" s="86">
        <v>-1.7471147701144218E-2</v>
      </c>
      <c r="EA328" s="86">
        <v>2.2153420373797417E-2</v>
      </c>
      <c r="EB328" s="86">
        <v>2.4305088445544243E-2</v>
      </c>
      <c r="EC328" s="86">
        <v>3.8171024061739445E-3</v>
      </c>
      <c r="ED328" s="86">
        <v>1.3271855190396309E-2</v>
      </c>
      <c r="EE328" s="86">
        <v>5.2550271153450012E-2</v>
      </c>
      <c r="EF328" s="86">
        <v>0.10350653529167175</v>
      </c>
      <c r="EG328" s="86">
        <v>0.15328477323055267</v>
      </c>
      <c r="EH328" s="86">
        <v>0.17912726104259491</v>
      </c>
      <c r="EI328" s="86">
        <v>0.10665316879749298</v>
      </c>
      <c r="EJ328" s="86">
        <v>7.1840852499008179E-2</v>
      </c>
      <c r="EK328" s="86">
        <v>6.7468523979187012E-2</v>
      </c>
      <c r="EL328" s="86">
        <v>6.071930006146431E-2</v>
      </c>
      <c r="EM328" s="86">
        <v>0.10153290629386902</v>
      </c>
      <c r="EN328" s="86">
        <v>9.1595560312271118E-2</v>
      </c>
      <c r="EO328" s="86">
        <v>0.11158193647861481</v>
      </c>
      <c r="EP328" s="86">
        <v>0.14911569654941559</v>
      </c>
      <c r="EQ328" s="86">
        <v>0.15954884886741638</v>
      </c>
      <c r="ER328" s="86">
        <v>0.1947980672121048</v>
      </c>
      <c r="ES328" s="86">
        <v>0.18987154960632324</v>
      </c>
      <c r="ET328" s="86">
        <v>6.6390283405780792E-2</v>
      </c>
      <c r="EU328" s="86">
        <v>-1.1852238327264786E-2</v>
      </c>
      <c r="EV328" s="86">
        <v>2.2489650174975395E-2</v>
      </c>
      <c r="EW328" s="86">
        <v>61.161426544189453</v>
      </c>
      <c r="EX328" s="86">
        <v>60.276073455810547</v>
      </c>
      <c r="EY328" s="86">
        <v>58.989326477050781</v>
      </c>
      <c r="EZ328" s="86">
        <v>58.099609375</v>
      </c>
      <c r="FA328" s="86">
        <v>57.055145263671875</v>
      </c>
      <c r="FB328" s="86">
        <v>56.089500427246094</v>
      </c>
      <c r="FC328" s="86">
        <v>55.521099090576172</v>
      </c>
      <c r="FD328" s="86">
        <v>56.427452087402344</v>
      </c>
      <c r="FE328" s="86">
        <v>59.838260650634766</v>
      </c>
      <c r="FF328" s="86">
        <v>63.957450866699219</v>
      </c>
      <c r="FG328" s="86">
        <v>68.273735046386719</v>
      </c>
      <c r="FH328" s="86">
        <v>72.695960998535156</v>
      </c>
      <c r="FI328" s="86">
        <v>76.870262145996094</v>
      </c>
      <c r="FJ328" s="86">
        <v>79.872413635253906</v>
      </c>
      <c r="FK328" s="86">
        <v>81.812141418457031</v>
      </c>
      <c r="FL328" s="86">
        <v>82.716926574707031</v>
      </c>
      <c r="FM328" s="86">
        <v>83.048866271972656</v>
      </c>
      <c r="FN328" s="86">
        <v>81.986198425292969</v>
      </c>
      <c r="FO328" s="86">
        <v>80.250801086425781</v>
      </c>
      <c r="FP328" s="86">
        <v>77.39404296875</v>
      </c>
      <c r="FQ328" s="86">
        <v>73.128463745117188</v>
      </c>
      <c r="FR328" s="86">
        <v>68.301567077636719</v>
      </c>
      <c r="FS328" s="86">
        <v>65.015464782714844</v>
      </c>
      <c r="FT328" s="86">
        <v>62.781005859375</v>
      </c>
      <c r="FU328" s="86">
        <v>5.2880961447954178E-2</v>
      </c>
      <c r="FV328" s="86">
        <v>5.8400236070156097E-2</v>
      </c>
      <c r="FW328" s="86">
        <v>5.6079532951116562E-2</v>
      </c>
      <c r="FX328" s="86">
        <v>358.89999389648438</v>
      </c>
      <c r="FY328" s="86">
        <v>1</v>
      </c>
    </row>
    <row r="329" spans="1:181" x14ac:dyDescent="0.25">
      <c r="A329" t="s">
        <v>186</v>
      </c>
      <c r="B329" t="s">
        <v>236</v>
      </c>
      <c r="C329" t="s">
        <v>194</v>
      </c>
      <c r="D329" t="s">
        <v>202</v>
      </c>
      <c r="E329" t="s">
        <v>207</v>
      </c>
      <c r="F329" t="s">
        <v>183</v>
      </c>
      <c r="G329" t="s">
        <v>1</v>
      </c>
      <c r="H329" s="86">
        <v>3735</v>
      </c>
      <c r="I329" s="86">
        <v>1.8472568988800049</v>
      </c>
      <c r="J329" s="86">
        <v>1.6723103523254395</v>
      </c>
      <c r="K329" s="86">
        <v>1.5527745485305786</v>
      </c>
      <c r="L329" s="86">
        <v>1.4645347595214844</v>
      </c>
      <c r="M329" s="86">
        <v>1.4207463264465332</v>
      </c>
      <c r="N329" s="86">
        <v>1.4453597068786621</v>
      </c>
      <c r="O329" s="86">
        <v>1.5352751016616821</v>
      </c>
      <c r="P329" s="86">
        <v>1.5862314701080322</v>
      </c>
      <c r="Q329" s="86">
        <v>1.6499814987182617</v>
      </c>
      <c r="R329" s="86">
        <v>1.6799385547637939</v>
      </c>
      <c r="S329" s="86">
        <v>1.7729150056838989</v>
      </c>
      <c r="T329" s="86">
        <v>1.8860145807266235</v>
      </c>
      <c r="U329" s="86">
        <v>2.0095605850219727</v>
      </c>
      <c r="V329" s="86">
        <v>2.1495866775512695</v>
      </c>
      <c r="W329" s="86">
        <v>2.3353707790374756</v>
      </c>
      <c r="X329" s="86">
        <v>2.4649975299835205</v>
      </c>
      <c r="Y329" s="86">
        <v>2.5603303909301758</v>
      </c>
      <c r="Z329" s="86">
        <v>2.7077836990356445</v>
      </c>
      <c r="AA329" s="86">
        <v>2.7661581039428711</v>
      </c>
      <c r="AB329" s="86">
        <v>2.7077670097351074</v>
      </c>
      <c r="AC329" s="86">
        <v>2.6396379470825195</v>
      </c>
      <c r="AD329" s="86">
        <v>2.6143689155578613</v>
      </c>
      <c r="AE329" s="86">
        <v>2.3751111030578613</v>
      </c>
      <c r="AF329" s="86">
        <v>2.0967016220092773</v>
      </c>
      <c r="AG329" s="86">
        <v>-0.29317280650138855</v>
      </c>
      <c r="AH329" s="86">
        <v>-0.27377837896347046</v>
      </c>
      <c r="AI329" s="86">
        <v>-0.27049270272254944</v>
      </c>
      <c r="AJ329" s="86">
        <v>-0.28244525194168091</v>
      </c>
      <c r="AK329" s="86">
        <v>-0.30709493160247803</v>
      </c>
      <c r="AL329" s="86">
        <v>-0.30213555693626404</v>
      </c>
      <c r="AM329" s="86">
        <v>-0.29469749331474304</v>
      </c>
      <c r="AN329" s="86">
        <v>-0.36193636059761047</v>
      </c>
      <c r="AO329" s="86">
        <v>-0.40908315777778625</v>
      </c>
      <c r="AP329" s="86">
        <v>-0.26299983263015747</v>
      </c>
      <c r="AQ329" s="86">
        <v>-0.29559209942817688</v>
      </c>
      <c r="AR329" s="86">
        <v>-0.32991877198219299</v>
      </c>
      <c r="AS329" s="86">
        <v>-0.31062781810760498</v>
      </c>
      <c r="AT329" s="86">
        <v>-0.33505892753601074</v>
      </c>
      <c r="AU329" s="86">
        <v>-0.27417013049125671</v>
      </c>
      <c r="AV329" s="86">
        <v>-0.24494412541389465</v>
      </c>
      <c r="AW329" s="86">
        <v>-0.19159859418869019</v>
      </c>
      <c r="AX329" s="86">
        <v>-0.14013132452964783</v>
      </c>
      <c r="AY329" s="86">
        <v>-7.1189939975738525E-2</v>
      </c>
      <c r="AZ329" s="86">
        <v>-1.6804251819849014E-2</v>
      </c>
      <c r="BA329" s="86">
        <v>-2.282068831846118E-3</v>
      </c>
      <c r="BB329" s="86">
        <v>-0.16101916134357452</v>
      </c>
      <c r="BC329" s="86">
        <v>-0.25537198781967163</v>
      </c>
      <c r="BD329" s="86">
        <v>-0.29883667826652527</v>
      </c>
      <c r="BE329" s="86">
        <v>-0.20153327286243439</v>
      </c>
      <c r="BF329" s="86">
        <v>-0.18577490746974945</v>
      </c>
      <c r="BG329" s="86">
        <v>-0.18726950883865356</v>
      </c>
      <c r="BH329" s="86">
        <v>-0.20053164660930634</v>
      </c>
      <c r="BI329" s="86">
        <v>-0.22797474265098572</v>
      </c>
      <c r="BJ329" s="86">
        <v>-0.22505874931812286</v>
      </c>
      <c r="BK329" s="86">
        <v>-0.21335244178771973</v>
      </c>
      <c r="BL329" s="86">
        <v>-0.27955639362335205</v>
      </c>
      <c r="BM329" s="86">
        <v>-0.31885969638824463</v>
      </c>
      <c r="BN329" s="86">
        <v>-0.18659694492816925</v>
      </c>
      <c r="BO329" s="86">
        <v>-0.218033567070961</v>
      </c>
      <c r="BP329" s="86">
        <v>-0.24873626232147217</v>
      </c>
      <c r="BQ329" s="86">
        <v>-0.22712920606136322</v>
      </c>
      <c r="BR329" s="86">
        <v>-0.24965865910053253</v>
      </c>
      <c r="BS329" s="86">
        <v>-0.18570150434970856</v>
      </c>
      <c r="BT329" s="86">
        <v>-0.15851326286792755</v>
      </c>
      <c r="BU329" s="86">
        <v>-0.10760033130645752</v>
      </c>
      <c r="BV329" s="86">
        <v>-5.6250769644975662E-2</v>
      </c>
      <c r="BW329" s="86">
        <v>1.7022961750626564E-2</v>
      </c>
      <c r="BX329" s="86">
        <v>6.6585876047611237E-2</v>
      </c>
      <c r="BY329" s="86">
        <v>0.10022879391908646</v>
      </c>
      <c r="BZ329" s="86">
        <v>-6.1298035085201263E-2</v>
      </c>
      <c r="CA329" s="86">
        <v>-0.15004946291446686</v>
      </c>
      <c r="CB329" s="86">
        <v>-0.19338372349739075</v>
      </c>
      <c r="CC329" s="86">
        <v>-0.13806402683258057</v>
      </c>
      <c r="CD329" s="86">
        <v>-0.12482398748397827</v>
      </c>
      <c r="CE329" s="86">
        <v>-0.12962940335273743</v>
      </c>
      <c r="CF329" s="86">
        <v>-0.14379850029945374</v>
      </c>
      <c r="CG329" s="86">
        <v>-0.17317637801170349</v>
      </c>
      <c r="CH329" s="86">
        <v>-0.17167556285858154</v>
      </c>
      <c r="CI329" s="86">
        <v>-0.15701310336589813</v>
      </c>
      <c r="CJ329" s="86">
        <v>-0.222500279545784</v>
      </c>
      <c r="CK329" s="86">
        <v>-0.25637120008468628</v>
      </c>
      <c r="CL329" s="86">
        <v>-0.1336805522441864</v>
      </c>
      <c r="CM329" s="86">
        <v>-0.16431675851345062</v>
      </c>
      <c r="CN329" s="86">
        <v>-0.19250951707363129</v>
      </c>
      <c r="CO329" s="86">
        <v>-0.16929830610752106</v>
      </c>
      <c r="CP329" s="86">
        <v>-0.19051066040992737</v>
      </c>
      <c r="CQ329" s="86">
        <v>-0.124428391456604</v>
      </c>
      <c r="CR329" s="86">
        <v>-9.8651498556137085E-2</v>
      </c>
      <c r="CS329" s="86">
        <v>-4.9423389136791229E-2</v>
      </c>
      <c r="CT329" s="86">
        <v>1.8446383764967322E-3</v>
      </c>
      <c r="CU329" s="86">
        <v>7.8118950128555298E-2</v>
      </c>
      <c r="CV329" s="86">
        <v>0.12434162199497223</v>
      </c>
      <c r="CW329" s="86">
        <v>0.17122751474380493</v>
      </c>
      <c r="CX329" s="86">
        <v>7.7685108408331871E-3</v>
      </c>
      <c r="CY329" s="86">
        <v>-7.7103406190872192E-2</v>
      </c>
      <c r="CZ329" s="86">
        <v>-0.12034730613231659</v>
      </c>
      <c r="DA329" s="86">
        <v>-7.4594788253307343E-2</v>
      </c>
      <c r="DB329" s="86">
        <v>-6.3873060047626495E-2</v>
      </c>
      <c r="DC329" s="86">
        <v>-7.1989305317401886E-2</v>
      </c>
      <c r="DD329" s="86">
        <v>-8.7065383791923523E-2</v>
      </c>
      <c r="DE329" s="86">
        <v>-0.11837799847126007</v>
      </c>
      <c r="DF329" s="86">
        <v>-0.11829238384962082</v>
      </c>
      <c r="DG329" s="86">
        <v>-0.10067375004291534</v>
      </c>
      <c r="DH329" s="86">
        <v>-0.16544416546821594</v>
      </c>
      <c r="DI329" s="86">
        <v>-0.19388268887996674</v>
      </c>
      <c r="DJ329" s="86">
        <v>-8.0764174461364746E-2</v>
      </c>
      <c r="DK329" s="86">
        <v>-0.11059995740652084</v>
      </c>
      <c r="DL329" s="86">
        <v>-0.13628277182579041</v>
      </c>
      <c r="DM329" s="86">
        <v>-0.1114673912525177</v>
      </c>
      <c r="DN329" s="86">
        <v>-0.13136269152164459</v>
      </c>
      <c r="DO329" s="86">
        <v>-6.3155293464660645E-2</v>
      </c>
      <c r="DP329" s="86">
        <v>-3.8789749145507813E-2</v>
      </c>
      <c r="DQ329" s="86">
        <v>8.7535558268427849E-3</v>
      </c>
      <c r="DR329" s="86">
        <v>5.9940047562122345E-2</v>
      </c>
      <c r="DS329" s="86">
        <v>0.13921494781970978</v>
      </c>
      <c r="DT329" s="86">
        <v>0.18209737539291382</v>
      </c>
      <c r="DU329" s="86">
        <v>0.24222622811794281</v>
      </c>
      <c r="DV329" s="86">
        <v>7.6835058629512787E-2</v>
      </c>
      <c r="DW329" s="86">
        <v>-4.1573434136807919E-3</v>
      </c>
      <c r="DX329" s="86">
        <v>-4.7310896217823029E-2</v>
      </c>
      <c r="DY329" s="86">
        <v>1.7044723033905029E-2</v>
      </c>
      <c r="DZ329" s="86">
        <v>2.4130381643772125E-2</v>
      </c>
      <c r="EA329" s="86">
        <v>1.1233843863010406E-2</v>
      </c>
      <c r="EB329" s="86">
        <v>-5.1517537795007229E-3</v>
      </c>
      <c r="EC329" s="86">
        <v>-3.9257843047380447E-2</v>
      </c>
      <c r="ED329" s="86">
        <v>-4.1215542703866959E-2</v>
      </c>
      <c r="EE329" s="86">
        <v>-1.9328687340021133E-2</v>
      </c>
      <c r="EF329" s="86">
        <v>-8.3064183592796326E-2</v>
      </c>
      <c r="EG329" s="86">
        <v>-0.10365922003984451</v>
      </c>
      <c r="EH329" s="86">
        <v>-4.3613174930214882E-3</v>
      </c>
      <c r="EI329" s="86">
        <v>-3.3041417598724365E-2</v>
      </c>
      <c r="EJ329" s="86">
        <v>-5.5100273340940475E-2</v>
      </c>
      <c r="EK329" s="86">
        <v>-2.7968751266598701E-2</v>
      </c>
      <c r="EL329" s="86">
        <v>-4.5962411910295486E-2</v>
      </c>
      <c r="EM329" s="86">
        <v>2.5313345715403557E-2</v>
      </c>
      <c r="EN329" s="86">
        <v>4.7641117125749588E-2</v>
      </c>
      <c r="EO329" s="86">
        <v>9.2751823365688324E-2</v>
      </c>
      <c r="EP329" s="86">
        <v>0.14382058382034302</v>
      </c>
      <c r="EQ329" s="86">
        <v>0.22742784023284912</v>
      </c>
      <c r="ER329" s="86">
        <v>0.26548749208450317</v>
      </c>
      <c r="ES329" s="86">
        <v>0.34473711252212524</v>
      </c>
      <c r="ET329" s="86">
        <v>0.17655616998672485</v>
      </c>
      <c r="EU329" s="86">
        <v>0.10116518288850784</v>
      </c>
      <c r="EV329" s="86">
        <v>5.8142080903053284E-2</v>
      </c>
      <c r="EW329" s="86">
        <v>71.486419677734375</v>
      </c>
      <c r="EX329" s="86">
        <v>70.9000244140625</v>
      </c>
      <c r="EY329" s="86">
        <v>69.245590209960938</v>
      </c>
      <c r="EZ329" s="86">
        <v>67.6612548828125</v>
      </c>
      <c r="FA329" s="86">
        <v>66.58648681640625</v>
      </c>
      <c r="FB329" s="86">
        <v>65.257644653320313</v>
      </c>
      <c r="FC329" s="86">
        <v>64.267646789550781</v>
      </c>
      <c r="FD329" s="86">
        <v>65.568862915039063</v>
      </c>
      <c r="FE329" s="86">
        <v>68.970863342285156</v>
      </c>
      <c r="FF329" s="86">
        <v>72.8572998046875</v>
      </c>
      <c r="FG329" s="86">
        <v>76.890083312988281</v>
      </c>
      <c r="FH329" s="86">
        <v>80.574356079101563</v>
      </c>
      <c r="FI329" s="86">
        <v>83.870002746582031</v>
      </c>
      <c r="FJ329" s="86">
        <v>86.411827087402344</v>
      </c>
      <c r="FK329" s="86">
        <v>88.554237365722656</v>
      </c>
      <c r="FL329" s="86">
        <v>90.048606872558594</v>
      </c>
      <c r="FM329" s="86">
        <v>90.7581787109375</v>
      </c>
      <c r="FN329" s="86">
        <v>90.750457763671875</v>
      </c>
      <c r="FO329" s="86">
        <v>89.555198669433594</v>
      </c>
      <c r="FP329" s="86">
        <v>87.732284545898438</v>
      </c>
      <c r="FQ329" s="86">
        <v>83.8741455078125</v>
      </c>
      <c r="FR329" s="86">
        <v>79.886505126953125</v>
      </c>
      <c r="FS329" s="86">
        <v>76.627876281738281</v>
      </c>
      <c r="FT329" s="86">
        <v>73.906646728515625</v>
      </c>
      <c r="FU329" s="86">
        <v>9.2991061508655548E-2</v>
      </c>
      <c r="FV329" s="86">
        <v>0.10659847408533096</v>
      </c>
      <c r="FW329" s="86">
        <v>9.4273015856742859E-2</v>
      </c>
      <c r="FX329" s="86">
        <v>272.54998779296875</v>
      </c>
      <c r="FY329" s="86">
        <v>1</v>
      </c>
    </row>
    <row r="330" spans="1:181" x14ac:dyDescent="0.25">
      <c r="A330" t="s">
        <v>186</v>
      </c>
      <c r="B330" t="s">
        <v>236</v>
      </c>
      <c r="C330" t="s">
        <v>194</v>
      </c>
      <c r="D330" t="s">
        <v>202</v>
      </c>
      <c r="E330" t="s">
        <v>207</v>
      </c>
      <c r="F330" t="s">
        <v>184</v>
      </c>
      <c r="G330" t="s">
        <v>1</v>
      </c>
      <c r="H330" s="86">
        <v>2571</v>
      </c>
      <c r="I330" s="86">
        <v>1.8741120100021362</v>
      </c>
      <c r="J330" s="86">
        <v>1.715880274772644</v>
      </c>
      <c r="K330" s="86">
        <v>1.6040235757827759</v>
      </c>
      <c r="L330" s="86">
        <v>1.5337017774581909</v>
      </c>
      <c r="M330" s="86">
        <v>1.5090397596359253</v>
      </c>
      <c r="N330" s="86">
        <v>1.5343228578567505</v>
      </c>
      <c r="O330" s="86">
        <v>1.766144871711731</v>
      </c>
      <c r="P330" s="86">
        <v>1.8680634498596191</v>
      </c>
      <c r="Q330" s="86">
        <v>1.9894132614135742</v>
      </c>
      <c r="R330" s="86">
        <v>2.0560274124145508</v>
      </c>
      <c r="S330" s="86">
        <v>2.333202600479126</v>
      </c>
      <c r="T330" s="86">
        <v>2.531233549118042</v>
      </c>
      <c r="U330" s="86">
        <v>2.6677091121673584</v>
      </c>
      <c r="V330" s="86">
        <v>2.8067653179168701</v>
      </c>
      <c r="W330" s="86">
        <v>2.9442791938781738</v>
      </c>
      <c r="X330" s="86">
        <v>3.1219427585601807</v>
      </c>
      <c r="Y330" s="86">
        <v>3.2877511978149414</v>
      </c>
      <c r="Z330" s="86">
        <v>3.4303159713745117</v>
      </c>
      <c r="AA330" s="86">
        <v>3.3415265083312988</v>
      </c>
      <c r="AB330" s="86">
        <v>3.1359162330627441</v>
      </c>
      <c r="AC330" s="86">
        <v>2.9885549545288086</v>
      </c>
      <c r="AD330" s="86">
        <v>2.8631958961486816</v>
      </c>
      <c r="AE330" s="86">
        <v>2.5032732486724854</v>
      </c>
      <c r="AF330" s="86">
        <v>2.1338376998901367</v>
      </c>
      <c r="AG330" s="86">
        <v>-0.38012015819549561</v>
      </c>
      <c r="AH330" s="86">
        <v>-0.31749653816223145</v>
      </c>
      <c r="AI330" s="86">
        <v>-0.3177298903465271</v>
      </c>
      <c r="AJ330" s="86">
        <v>-0.2739768922328949</v>
      </c>
      <c r="AK330" s="86">
        <v>-0.23267291486263275</v>
      </c>
      <c r="AL330" s="86">
        <v>-0.22841876745223999</v>
      </c>
      <c r="AM330" s="86">
        <v>-0.15976761281490326</v>
      </c>
      <c r="AN330" s="86">
        <v>-0.21111007034778595</v>
      </c>
      <c r="AO330" s="86">
        <v>-0.26916778087615967</v>
      </c>
      <c r="AP330" s="86">
        <v>-0.29155188798904419</v>
      </c>
      <c r="AQ330" s="86">
        <v>-0.1410994827747345</v>
      </c>
      <c r="AR330" s="86">
        <v>-0.13325324654579163</v>
      </c>
      <c r="AS330" s="86">
        <v>-0.16768181324005127</v>
      </c>
      <c r="AT330" s="86">
        <v>-0.12580172717571259</v>
      </c>
      <c r="AU330" s="86">
        <v>-0.12440066784620285</v>
      </c>
      <c r="AV330" s="86">
        <v>-9.140564501285553E-2</v>
      </c>
      <c r="AW330" s="86">
        <v>-6.3590402714908123E-3</v>
      </c>
      <c r="AX330" s="86">
        <v>7.3089152574539185E-3</v>
      </c>
      <c r="AY330" s="86">
        <v>-0.11529742926359177</v>
      </c>
      <c r="AZ330" s="86">
        <v>-5.9619709849357605E-2</v>
      </c>
      <c r="BA330" s="86">
        <v>-8.4921270608901978E-2</v>
      </c>
      <c r="BB330" s="86">
        <v>-0.23903648555278778</v>
      </c>
      <c r="BC330" s="86">
        <v>-0.38628441095352173</v>
      </c>
      <c r="BD330" s="86">
        <v>-0.43925479054450989</v>
      </c>
      <c r="BE330" s="86">
        <v>-0.27273121476173401</v>
      </c>
      <c r="BF330" s="86">
        <v>-0.21561658382415771</v>
      </c>
      <c r="BG330" s="86">
        <v>-0.21701304614543915</v>
      </c>
      <c r="BH330" s="86">
        <v>-0.17872940003871918</v>
      </c>
      <c r="BI330" s="86">
        <v>-0.13999560475349426</v>
      </c>
      <c r="BJ330" s="86">
        <v>-0.1324598640203476</v>
      </c>
      <c r="BK330" s="86">
        <v>-6.5579995512962341E-2</v>
      </c>
      <c r="BL330" s="86">
        <v>-0.10933613032102585</v>
      </c>
      <c r="BM330" s="86">
        <v>-0.17597958445549011</v>
      </c>
      <c r="BN330" s="86">
        <v>-0.20574189722537994</v>
      </c>
      <c r="BO330" s="86">
        <v>-5.6954924017190933E-2</v>
      </c>
      <c r="BP330" s="86">
        <v>-5.1067207008600235E-2</v>
      </c>
      <c r="BQ330" s="86">
        <v>-8.0095723271369934E-2</v>
      </c>
      <c r="BR330" s="86">
        <v>-3.6969136446714401E-2</v>
      </c>
      <c r="BS330" s="86">
        <v>-3.3586263656616211E-2</v>
      </c>
      <c r="BT330" s="86">
        <v>6.7768804728984833E-3</v>
      </c>
      <c r="BU330" s="86">
        <v>9.5101118087768555E-2</v>
      </c>
      <c r="BV330" s="86">
        <v>0.12154023349285126</v>
      </c>
      <c r="BW330" s="86">
        <v>7.4876551516354084E-3</v>
      </c>
      <c r="BX330" s="86">
        <v>4.6156056225299835E-2</v>
      </c>
      <c r="BY330" s="86">
        <v>2.435813844203949E-2</v>
      </c>
      <c r="BZ330" s="86">
        <v>-0.12757699191570282</v>
      </c>
      <c r="CA330" s="86">
        <v>-0.26872736215591431</v>
      </c>
      <c r="CB330" s="86">
        <v>-0.32342836260795593</v>
      </c>
      <c r="CC330" s="86">
        <v>-0.19835397601127625</v>
      </c>
      <c r="CD330" s="86">
        <v>-0.14505483210086823</v>
      </c>
      <c r="CE330" s="86">
        <v>-0.14725683629512787</v>
      </c>
      <c r="CF330" s="86">
        <v>-0.11276127398014069</v>
      </c>
      <c r="CG330" s="86">
        <v>-7.5807616114616394E-2</v>
      </c>
      <c r="CH330" s="86">
        <v>-6.5999023616313934E-2</v>
      </c>
      <c r="CI330" s="86">
        <v>-3.4593412419781089E-4</v>
      </c>
      <c r="CJ330" s="86">
        <v>-3.8847800344228745E-2</v>
      </c>
      <c r="CK330" s="86">
        <v>-0.11143770068883896</v>
      </c>
      <c r="CL330" s="86">
        <v>-0.14631013572216034</v>
      </c>
      <c r="CM330" s="86">
        <v>1.3233512872830033E-3</v>
      </c>
      <c r="CN330" s="86">
        <v>5.8545917272567749E-3</v>
      </c>
      <c r="CO330" s="86">
        <v>-1.9433865323662758E-2</v>
      </c>
      <c r="CP330" s="86">
        <v>2.4556048214435577E-2</v>
      </c>
      <c r="CQ330" s="86">
        <v>2.9311526566743851E-2</v>
      </c>
      <c r="CR330" s="86">
        <v>7.4777796864509583E-2</v>
      </c>
      <c r="CS330" s="86">
        <v>0.16537211835384369</v>
      </c>
      <c r="CT330" s="86">
        <v>0.20065650343894958</v>
      </c>
      <c r="CU330" s="86">
        <v>9.252823144197464E-2</v>
      </c>
      <c r="CV330" s="86">
        <v>0.11941602826118469</v>
      </c>
      <c r="CW330" s="86">
        <v>0.10004472732543945</v>
      </c>
      <c r="CX330" s="86">
        <v>-5.0380490720272064E-2</v>
      </c>
      <c r="CY330" s="86">
        <v>-0.18730774521827698</v>
      </c>
      <c r="CZ330" s="86">
        <v>-0.24320732057094574</v>
      </c>
      <c r="DA330" s="86">
        <v>-0.12397671490907669</v>
      </c>
      <c r="DB330" s="86">
        <v>-7.4493087828159332E-2</v>
      </c>
      <c r="DC330" s="86">
        <v>-7.750064879655838E-2</v>
      </c>
      <c r="DD330" s="86">
        <v>-4.6793155372142792E-2</v>
      </c>
      <c r="DE330" s="86">
        <v>-1.1619611643254757E-2</v>
      </c>
      <c r="DF330" s="86">
        <v>4.6181216021068394E-4</v>
      </c>
      <c r="DG330" s="86">
        <v>6.4888127148151398E-2</v>
      </c>
      <c r="DH330" s="86">
        <v>3.1640525907278061E-2</v>
      </c>
      <c r="DI330" s="86">
        <v>-4.6895813196897507E-2</v>
      </c>
      <c r="DJ330" s="86">
        <v>-8.6878374218940735E-2</v>
      </c>
      <c r="DK330" s="86">
        <v>5.9601619839668274E-2</v>
      </c>
      <c r="DL330" s="86">
        <v>6.2776386737823486E-2</v>
      </c>
      <c r="DM330" s="86">
        <v>4.1227996349334717E-2</v>
      </c>
      <c r="DN330" s="86">
        <v>8.6081229150295258E-2</v>
      </c>
      <c r="DO330" s="86">
        <v>9.2209316790103912E-2</v>
      </c>
      <c r="DP330" s="86">
        <v>0.14277870953083038</v>
      </c>
      <c r="DQ330" s="86">
        <v>0.23564310371875763</v>
      </c>
      <c r="DR330" s="86">
        <v>0.27977275848388672</v>
      </c>
      <c r="DS330" s="86">
        <v>0.17756880819797516</v>
      </c>
      <c r="DT330" s="86">
        <v>0.19267600774765015</v>
      </c>
      <c r="DU330" s="86">
        <v>0.17573131620883942</v>
      </c>
      <c r="DV330" s="86">
        <v>2.6816012337803841E-2</v>
      </c>
      <c r="DW330" s="86">
        <v>-0.10588809847831726</v>
      </c>
      <c r="DX330" s="86">
        <v>-0.16298629343509674</v>
      </c>
      <c r="DY330" s="86">
        <v>-1.6587771475315094E-2</v>
      </c>
      <c r="DZ330" s="86">
        <v>2.7386868372559547E-2</v>
      </c>
      <c r="EA330" s="86">
        <v>2.3216214030981064E-2</v>
      </c>
      <c r="EB330" s="86">
        <v>4.8454325646162033E-2</v>
      </c>
      <c r="EC330" s="86">
        <v>8.105766773223877E-2</v>
      </c>
      <c r="ED330" s="86">
        <v>9.6420705318450928E-2</v>
      </c>
      <c r="EE330" s="86">
        <v>0.15907575190067291</v>
      </c>
      <c r="EF330" s="86">
        <v>0.13341447710990906</v>
      </c>
      <c r="EG330" s="86">
        <v>4.6292413026094437E-2</v>
      </c>
      <c r="EH330" s="86">
        <v>-1.0683615691959858E-3</v>
      </c>
      <c r="EI330" s="86">
        <v>0.14374619722366333</v>
      </c>
      <c r="EJ330" s="86">
        <v>0.14496243000030518</v>
      </c>
      <c r="EK330" s="86">
        <v>0.12881408631801605</v>
      </c>
      <c r="EL330" s="86">
        <v>0.17491383850574493</v>
      </c>
      <c r="EM330" s="86">
        <v>0.18302373588085175</v>
      </c>
      <c r="EN330" s="86">
        <v>0.2409612238407135</v>
      </c>
      <c r="EO330" s="86">
        <v>0.33710327744483948</v>
      </c>
      <c r="EP330" s="86">
        <v>0.39400407671928406</v>
      </c>
      <c r="EQ330" s="86">
        <v>0.30035388469696045</v>
      </c>
      <c r="ER330" s="86">
        <v>0.29845178127288818</v>
      </c>
      <c r="ES330" s="86">
        <v>0.28501072525978088</v>
      </c>
      <c r="ET330" s="86">
        <v>0.13827551901340485</v>
      </c>
      <c r="EU330" s="86">
        <v>1.1668932624161243E-2</v>
      </c>
      <c r="EV330" s="86">
        <v>-4.7159846872091293E-2</v>
      </c>
      <c r="EW330" s="86">
        <v>68.662948608398438</v>
      </c>
      <c r="EX330" s="86">
        <v>68.505996704101563</v>
      </c>
      <c r="EY330" s="86">
        <v>67.136024475097656</v>
      </c>
      <c r="EZ330" s="86">
        <v>65.885612487792969</v>
      </c>
      <c r="FA330" s="86">
        <v>65.06884765625</v>
      </c>
      <c r="FB330" s="86">
        <v>63.967338562011719</v>
      </c>
      <c r="FC330" s="86">
        <v>62.829971313476563</v>
      </c>
      <c r="FD330" s="86">
        <v>64.136299133300781</v>
      </c>
      <c r="FE330" s="86">
        <v>67.915672302246094</v>
      </c>
      <c r="FF330" s="86">
        <v>72.200645446777344</v>
      </c>
      <c r="FG330" s="86">
        <v>76.035552978515625</v>
      </c>
      <c r="FH330" s="86">
        <v>79.50146484375</v>
      </c>
      <c r="FI330" s="86">
        <v>82.722618103027344</v>
      </c>
      <c r="FJ330" s="86">
        <v>85.312118530273438</v>
      </c>
      <c r="FK330" s="86">
        <v>87.213409423828125</v>
      </c>
      <c r="FL330" s="86">
        <v>89.007705688476563</v>
      </c>
      <c r="FM330" s="86">
        <v>90.039848327636719</v>
      </c>
      <c r="FN330" s="86">
        <v>90.289169311523438</v>
      </c>
      <c r="FO330" s="86">
        <v>89.540367126464844</v>
      </c>
      <c r="FP330" s="86">
        <v>87.975936889648438</v>
      </c>
      <c r="FQ330" s="86">
        <v>83.230964660644531</v>
      </c>
      <c r="FR330" s="86">
        <v>76.972236633300781</v>
      </c>
      <c r="FS330" s="86">
        <v>73.294723510742188</v>
      </c>
      <c r="FT330" s="86">
        <v>70.619682312011719</v>
      </c>
      <c r="FU330" s="86">
        <v>9.8375983536243439E-2</v>
      </c>
      <c r="FV330" s="86">
        <v>0.13240161538124084</v>
      </c>
      <c r="FW330" s="86">
        <v>9.7656354308128357E-2</v>
      </c>
      <c r="FX330" s="86">
        <v>246.14999389648438</v>
      </c>
      <c r="FY330" s="86">
        <v>1</v>
      </c>
    </row>
    <row r="331" spans="1:181" x14ac:dyDescent="0.25">
      <c r="A331" t="s">
        <v>186</v>
      </c>
      <c r="B331" t="s">
        <v>236</v>
      </c>
      <c r="C331" t="s">
        <v>194</v>
      </c>
      <c r="D331" t="s">
        <v>202</v>
      </c>
      <c r="E331" t="s">
        <v>207</v>
      </c>
      <c r="F331" t="s">
        <v>185</v>
      </c>
      <c r="G331" t="s">
        <v>1</v>
      </c>
      <c r="H331" s="86">
        <v>1029</v>
      </c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  <c r="AK331" s="86"/>
      <c r="AL331" s="86"/>
      <c r="AM331" s="86"/>
      <c r="AN331" s="86"/>
      <c r="AO331" s="86"/>
      <c r="AP331" s="86"/>
      <c r="AQ331" s="86"/>
      <c r="AR331" s="86"/>
      <c r="AS331" s="86"/>
      <c r="AT331" s="86"/>
      <c r="AU331" s="86"/>
      <c r="AV331" s="86"/>
      <c r="AW331" s="86"/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86"/>
      <c r="BI331" s="86"/>
      <c r="BJ331" s="86"/>
      <c r="BK331" s="86"/>
      <c r="BL331" s="86"/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  <c r="BW331" s="86"/>
      <c r="BX331" s="86"/>
      <c r="BY331" s="86"/>
      <c r="BZ331" s="86"/>
      <c r="CA331" s="86"/>
      <c r="CB331" s="86"/>
      <c r="CC331" s="86"/>
      <c r="CD331" s="86"/>
      <c r="CE331" s="86"/>
      <c r="CF331" s="86"/>
      <c r="CG331" s="86"/>
      <c r="CH331" s="86"/>
      <c r="CI331" s="86"/>
      <c r="CJ331" s="86"/>
      <c r="CK331" s="86"/>
      <c r="CL331" s="86"/>
      <c r="CM331" s="86"/>
      <c r="CN331" s="86"/>
      <c r="CO331" s="86"/>
      <c r="CP331" s="86"/>
      <c r="CQ331" s="86"/>
      <c r="CR331" s="86"/>
      <c r="CS331" s="86"/>
      <c r="CT331" s="86"/>
      <c r="CU331" s="86"/>
      <c r="CV331" s="86"/>
      <c r="CW331" s="86"/>
      <c r="CX331" s="86"/>
      <c r="CY331" s="86"/>
      <c r="CZ331" s="86"/>
      <c r="DA331" s="86"/>
      <c r="DB331" s="86"/>
      <c r="DC331" s="86"/>
      <c r="DD331" s="86"/>
      <c r="DE331" s="86"/>
      <c r="DF331" s="86"/>
      <c r="DG331" s="86"/>
      <c r="DH331" s="86"/>
      <c r="DI331" s="86"/>
      <c r="DJ331" s="86"/>
      <c r="DK331" s="86"/>
      <c r="DL331" s="86"/>
      <c r="DM331" s="86"/>
      <c r="DN331" s="86"/>
      <c r="DO331" s="86"/>
      <c r="DP331" s="86"/>
      <c r="DQ331" s="86"/>
      <c r="DR331" s="86"/>
      <c r="DS331" s="86"/>
      <c r="DT331" s="86"/>
      <c r="DU331" s="86"/>
      <c r="DV331" s="86"/>
      <c r="DW331" s="86"/>
      <c r="DX331" s="86"/>
      <c r="DY331" s="86"/>
      <c r="DZ331" s="86"/>
      <c r="EA331" s="86"/>
      <c r="EB331" s="86"/>
      <c r="EC331" s="86"/>
      <c r="ED331" s="86"/>
      <c r="EE331" s="86"/>
      <c r="EF331" s="86"/>
      <c r="EG331" s="86"/>
      <c r="EH331" s="86"/>
      <c r="EI331" s="86"/>
      <c r="EJ331" s="86"/>
      <c r="EK331" s="86"/>
      <c r="EL331" s="86"/>
      <c r="EM331" s="86"/>
      <c r="EN331" s="86"/>
      <c r="EO331" s="86"/>
      <c r="EP331" s="86"/>
      <c r="EQ331" s="86"/>
      <c r="ER331" s="86"/>
      <c r="ES331" s="86"/>
      <c r="ET331" s="86"/>
      <c r="EU331" s="86"/>
      <c r="EV331" s="86"/>
      <c r="EW331" s="86"/>
      <c r="EX331" s="86"/>
      <c r="EY331" s="86"/>
      <c r="EZ331" s="86"/>
      <c r="FA331" s="86"/>
      <c r="FB331" s="86"/>
      <c r="FC331" s="86"/>
      <c r="FD331" s="86"/>
      <c r="FE331" s="86"/>
      <c r="FF331" s="86"/>
      <c r="FG331" s="86"/>
      <c r="FH331" s="86"/>
      <c r="FI331" s="86"/>
      <c r="FJ331" s="86"/>
      <c r="FK331" s="86"/>
      <c r="FL331" s="86"/>
      <c r="FM331" s="86"/>
      <c r="FN331" s="86"/>
      <c r="FO331" s="86"/>
      <c r="FP331" s="86"/>
      <c r="FQ331" s="86"/>
      <c r="FR331" s="86"/>
      <c r="FS331" s="86"/>
      <c r="FT331" s="86"/>
      <c r="FU331" s="86"/>
      <c r="FV331" s="86"/>
      <c r="FW331" s="86"/>
      <c r="FX331" s="86">
        <v>83.400001525878906</v>
      </c>
      <c r="FY331" s="86">
        <v>0</v>
      </c>
    </row>
    <row r="332" spans="1:181" x14ac:dyDescent="0.25">
      <c r="A332" t="s">
        <v>186</v>
      </c>
      <c r="B332" t="s">
        <v>236</v>
      </c>
      <c r="C332" t="s">
        <v>194</v>
      </c>
      <c r="D332" t="s">
        <v>202</v>
      </c>
      <c r="E332" t="s">
        <v>208</v>
      </c>
      <c r="F332" t="s">
        <v>1</v>
      </c>
      <c r="G332" t="s">
        <v>198</v>
      </c>
      <c r="H332" s="86">
        <v>27794</v>
      </c>
      <c r="I332" s="86">
        <v>1.458402156829834</v>
      </c>
      <c r="J332" s="86">
        <v>1.3268295526504517</v>
      </c>
      <c r="K332" s="86">
        <v>1.2410087585449219</v>
      </c>
      <c r="L332" s="86">
        <v>1.180595874786377</v>
      </c>
      <c r="M332" s="86">
        <v>1.1493004560470581</v>
      </c>
      <c r="N332" s="86">
        <v>1.1719092130661011</v>
      </c>
      <c r="O332" s="86">
        <v>1.2623248100280762</v>
      </c>
      <c r="P332" s="86">
        <v>1.3587682247161865</v>
      </c>
      <c r="Q332" s="86">
        <v>1.4607076644897461</v>
      </c>
      <c r="R332" s="86">
        <v>1.5314891338348389</v>
      </c>
      <c r="S332" s="86">
        <v>1.6309370994567871</v>
      </c>
      <c r="T332" s="86">
        <v>1.7055321931838989</v>
      </c>
      <c r="U332" s="86">
        <v>1.764061450958252</v>
      </c>
      <c r="V332" s="86">
        <v>1.8551130294799805</v>
      </c>
      <c r="W332" s="86">
        <v>1.9755735397338867</v>
      </c>
      <c r="X332" s="86">
        <v>2.0771443843841553</v>
      </c>
      <c r="Y332" s="86">
        <v>2.1598200798034668</v>
      </c>
      <c r="Z332" s="86">
        <v>2.2452833652496338</v>
      </c>
      <c r="AA332" s="86">
        <v>2.2733759880065918</v>
      </c>
      <c r="AB332" s="86">
        <v>2.2091367244720459</v>
      </c>
      <c r="AC332" s="86">
        <v>2.159597635269165</v>
      </c>
      <c r="AD332" s="86">
        <v>2.1440796852111816</v>
      </c>
      <c r="AE332" s="86">
        <v>1.9392017126083374</v>
      </c>
      <c r="AF332" s="86">
        <v>1.6626720428466797</v>
      </c>
      <c r="AG332" s="86">
        <v>-0.2049572765827179</v>
      </c>
      <c r="AH332" s="86">
        <v>-0.19513590633869171</v>
      </c>
      <c r="AI332" s="86">
        <v>-0.1806185394525528</v>
      </c>
      <c r="AJ332" s="86">
        <v>-0.17316451668739319</v>
      </c>
      <c r="AK332" s="86">
        <v>-0.17195263504981995</v>
      </c>
      <c r="AL332" s="86">
        <v>-0.16326585412025452</v>
      </c>
      <c r="AM332" s="86">
        <v>-0.15377388894557953</v>
      </c>
      <c r="AN332" s="86">
        <v>-0.17805062234401703</v>
      </c>
      <c r="AO332" s="86">
        <v>-0.1710648387670517</v>
      </c>
      <c r="AP332" s="86">
        <v>-0.12088311463594437</v>
      </c>
      <c r="AQ332" s="86">
        <v>-9.2656694352626801E-2</v>
      </c>
      <c r="AR332" s="86">
        <v>-0.12095700204372406</v>
      </c>
      <c r="AS332" s="86">
        <v>-0.14178751409053802</v>
      </c>
      <c r="AT332" s="86">
        <v>-0.12940035760402679</v>
      </c>
      <c r="AU332" s="86">
        <v>-7.1230582892894745E-2</v>
      </c>
      <c r="AV332" s="86">
        <v>-2.8736762702465057E-2</v>
      </c>
      <c r="AW332" s="86">
        <v>4.8633269965648651E-2</v>
      </c>
      <c r="AX332" s="86">
        <v>6.0472406446933746E-2</v>
      </c>
      <c r="AY332" s="86">
        <v>5.3149409592151642E-2</v>
      </c>
      <c r="AZ332" s="86">
        <v>6.3115283846855164E-2</v>
      </c>
      <c r="BA332" s="86">
        <v>4.3206159025430679E-2</v>
      </c>
      <c r="BB332" s="86">
        <v>-0.10255669802427292</v>
      </c>
      <c r="BC332" s="86">
        <v>-0.17565824091434479</v>
      </c>
      <c r="BD332" s="86">
        <v>-0.20607218146324158</v>
      </c>
      <c r="BE332" s="86">
        <v>-0.17774350941181183</v>
      </c>
      <c r="BF332" s="86">
        <v>-0.16915059089660645</v>
      </c>
      <c r="BG332" s="86">
        <v>-0.15546965599060059</v>
      </c>
      <c r="BH332" s="86">
        <v>-0.14867730438709259</v>
      </c>
      <c r="BI332" s="86">
        <v>-0.14808672666549683</v>
      </c>
      <c r="BJ332" s="86">
        <v>-0.13877357542514801</v>
      </c>
      <c r="BK332" s="86">
        <v>-0.1293494701385498</v>
      </c>
      <c r="BL332" s="86">
        <v>-0.15317049622535706</v>
      </c>
      <c r="BM332" s="86">
        <v>-0.14602139592170715</v>
      </c>
      <c r="BN332" s="86">
        <v>-0.10020589083433151</v>
      </c>
      <c r="BO332" s="86">
        <v>-7.1820423007011414E-2</v>
      </c>
      <c r="BP332" s="86">
        <v>-9.9406793713569641E-2</v>
      </c>
      <c r="BQ332" s="86">
        <v>-0.11870155483484268</v>
      </c>
      <c r="BR332" s="86">
        <v>-0.10618974268436432</v>
      </c>
      <c r="BS332" s="86">
        <v>-4.8491042107343674E-2</v>
      </c>
      <c r="BT332" s="86">
        <v>-5.4838680662214756E-3</v>
      </c>
      <c r="BU332" s="86">
        <v>7.2532728314399719E-2</v>
      </c>
      <c r="BV332" s="86">
        <v>8.5642755031585693E-2</v>
      </c>
      <c r="BW332" s="86">
        <v>7.895362377166748E-2</v>
      </c>
      <c r="BX332" s="86">
        <v>8.8072486221790314E-2</v>
      </c>
      <c r="BY332" s="86">
        <v>7.0304989814758301E-2</v>
      </c>
      <c r="BZ332" s="86">
        <v>-7.4492782354354858E-2</v>
      </c>
      <c r="CA332" s="86">
        <v>-0.14637979865074158</v>
      </c>
      <c r="CB332" s="86">
        <v>-0.17724736034870148</v>
      </c>
      <c r="CC332" s="86">
        <v>-0.15889532864093781</v>
      </c>
      <c r="CD332" s="86">
        <v>-0.15115325152873993</v>
      </c>
      <c r="CE332" s="86">
        <v>-0.1380515992641449</v>
      </c>
      <c r="CF332" s="86">
        <v>-0.13171753287315369</v>
      </c>
      <c r="CG332" s="86">
        <v>-0.13155727088451385</v>
      </c>
      <c r="CH332" s="86">
        <v>-0.12181027978658676</v>
      </c>
      <c r="CI332" s="86">
        <v>-0.11243318766355515</v>
      </c>
      <c r="CJ332" s="86">
        <v>-0.13593859970569611</v>
      </c>
      <c r="CK332" s="86">
        <v>-0.1286763995885849</v>
      </c>
      <c r="CL332" s="86">
        <v>-8.5884906351566315E-2</v>
      </c>
      <c r="CM332" s="86">
        <v>-5.7389285415410995E-2</v>
      </c>
      <c r="CN332" s="86">
        <v>-8.4481187164783478E-2</v>
      </c>
      <c r="CO332" s="86">
        <v>-0.10271229594945908</v>
      </c>
      <c r="CP332" s="86">
        <v>-9.0114139020442963E-2</v>
      </c>
      <c r="CQ332" s="86">
        <v>-3.2741695642471313E-2</v>
      </c>
      <c r="CR332" s="86">
        <v>1.0621015913784504E-2</v>
      </c>
      <c r="CS332" s="86">
        <v>8.9085422456264496E-2</v>
      </c>
      <c r="CT332" s="86">
        <v>0.10307566821575165</v>
      </c>
      <c r="CU332" s="86">
        <v>9.6825547516345978E-2</v>
      </c>
      <c r="CV332" s="86">
        <v>0.10535776615142822</v>
      </c>
      <c r="CW332" s="86">
        <v>8.9073553681373596E-2</v>
      </c>
      <c r="CX332" s="86">
        <v>-5.5055808275938034E-2</v>
      </c>
      <c r="CY332" s="86">
        <v>-0.12610164284706116</v>
      </c>
      <c r="CZ332" s="86">
        <v>-0.15728338062763214</v>
      </c>
      <c r="DA332" s="86">
        <v>-0.14004716277122498</v>
      </c>
      <c r="DB332" s="86">
        <v>-0.13315589725971222</v>
      </c>
      <c r="DC332" s="86">
        <v>-0.1206335574388504</v>
      </c>
      <c r="DD332" s="86">
        <v>-0.11475778371095657</v>
      </c>
      <c r="DE332" s="86">
        <v>-0.11502781510353088</v>
      </c>
      <c r="DF332" s="86">
        <v>-0.10484698414802551</v>
      </c>
      <c r="DG332" s="86">
        <v>-9.5516905188560486E-2</v>
      </c>
      <c r="DH332" s="86">
        <v>-0.11870668083429337</v>
      </c>
      <c r="DI332" s="86">
        <v>-0.11133138835430145</v>
      </c>
      <c r="DJ332" s="86">
        <v>-7.1563921868801117E-2</v>
      </c>
      <c r="DK332" s="86">
        <v>-4.2958151549100876E-2</v>
      </c>
      <c r="DL332" s="86">
        <v>-6.9555588066577911E-2</v>
      </c>
      <c r="DM332" s="86">
        <v>-8.6723029613494873E-2</v>
      </c>
      <c r="DN332" s="86">
        <v>-7.4038542807102203E-2</v>
      </c>
      <c r="DO332" s="86">
        <v>-1.699235662817955E-2</v>
      </c>
      <c r="DP332" s="86">
        <v>2.6725899428129196E-2</v>
      </c>
      <c r="DQ332" s="86">
        <v>0.10563811659812927</v>
      </c>
      <c r="DR332" s="86">
        <v>0.12050857394933701</v>
      </c>
      <c r="DS332" s="86">
        <v>0.11469747126102448</v>
      </c>
      <c r="DT332" s="86">
        <v>0.12264304608106613</v>
      </c>
      <c r="DU332" s="86">
        <v>0.10784211754798889</v>
      </c>
      <c r="DV332" s="86">
        <v>-3.5618826746940613E-2</v>
      </c>
      <c r="DW332" s="86">
        <v>-0.10582348704338074</v>
      </c>
      <c r="DX332" s="86">
        <v>-0.137319415807724</v>
      </c>
      <c r="DY332" s="86">
        <v>-0.11283339560031891</v>
      </c>
      <c r="DZ332" s="86">
        <v>-0.10717058926820755</v>
      </c>
      <c r="EA332" s="86">
        <v>-9.5484666526317596E-2</v>
      </c>
      <c r="EB332" s="86">
        <v>-9.0270578861236572E-2</v>
      </c>
      <c r="EC332" s="86">
        <v>-9.1161906719207764E-2</v>
      </c>
      <c r="ED332" s="86">
        <v>-8.0354683101177216E-2</v>
      </c>
      <c r="EE332" s="86">
        <v>-7.1092478930950165E-2</v>
      </c>
      <c r="EF332" s="86">
        <v>-9.3826562166213989E-2</v>
      </c>
      <c r="EG332" s="86">
        <v>-8.6287938058376312E-2</v>
      </c>
      <c r="EH332" s="86">
        <v>-5.0886701792478561E-2</v>
      </c>
      <c r="EI332" s="86">
        <v>-2.2121883928775787E-2</v>
      </c>
      <c r="EJ332" s="86">
        <v>-4.8005379736423492E-2</v>
      </c>
      <c r="EK332" s="86">
        <v>-6.3637077808380127E-2</v>
      </c>
      <c r="EL332" s="86">
        <v>-5.0827924162149429E-2</v>
      </c>
      <c r="EM332" s="86">
        <v>5.7471897453069687E-3</v>
      </c>
      <c r="EN332" s="86">
        <v>4.9978796392679214E-2</v>
      </c>
      <c r="EO332" s="86">
        <v>0.12953756749629974</v>
      </c>
      <c r="EP332" s="86">
        <v>0.14567893743515015</v>
      </c>
      <c r="EQ332" s="86">
        <v>0.14050167798995972</v>
      </c>
      <c r="ER332" s="86">
        <v>0.14760024845600128</v>
      </c>
      <c r="ES332" s="86">
        <v>0.13494093716144562</v>
      </c>
      <c r="ET332" s="86">
        <v>-7.5549227185547352E-3</v>
      </c>
      <c r="EU332" s="86">
        <v>-7.6545044779777527E-2</v>
      </c>
      <c r="EV332" s="86">
        <v>-0.1084945946931839</v>
      </c>
      <c r="EW332" s="86">
        <v>66.167625427246094</v>
      </c>
      <c r="EX332" s="86">
        <v>65.485496520996094</v>
      </c>
      <c r="EY332" s="86">
        <v>64.30426025390625</v>
      </c>
      <c r="EZ332" s="86">
        <v>63.450382232666016</v>
      </c>
      <c r="FA332" s="86">
        <v>62.515098571777344</v>
      </c>
      <c r="FB332" s="86">
        <v>61.747344970703125</v>
      </c>
      <c r="FC332" s="86">
        <v>61.004722595214844</v>
      </c>
      <c r="FD332" s="86">
        <v>61.501708984375</v>
      </c>
      <c r="FE332" s="86">
        <v>64.252838134765625</v>
      </c>
      <c r="FF332" s="86">
        <v>67.671333312988281</v>
      </c>
      <c r="FG332" s="86">
        <v>71.280105590820313</v>
      </c>
      <c r="FH332" s="86">
        <v>74.81683349609375</v>
      </c>
      <c r="FI332" s="86">
        <v>78.163787841796875</v>
      </c>
      <c r="FJ332" s="86">
        <v>81.041854858398438</v>
      </c>
      <c r="FK332" s="86">
        <v>83.06610107421875</v>
      </c>
      <c r="FL332" s="86">
        <v>84.291458129882813</v>
      </c>
      <c r="FM332" s="86">
        <v>84.79119873046875</v>
      </c>
      <c r="FN332" s="86">
        <v>84.22369384765625</v>
      </c>
      <c r="FO332" s="86">
        <v>82.636436462402344</v>
      </c>
      <c r="FP332" s="86">
        <v>79.906013488769531</v>
      </c>
      <c r="FQ332" s="86">
        <v>75.854812622070313</v>
      </c>
      <c r="FR332" s="86">
        <v>72.093528747558594</v>
      </c>
      <c r="FS332" s="86">
        <v>69.581298828125</v>
      </c>
      <c r="FT332" s="86">
        <v>67.740547180175781</v>
      </c>
      <c r="FU332" s="86">
        <v>2.3841612040996552E-2</v>
      </c>
      <c r="FV332" s="86">
        <v>3.0110111460089684E-2</v>
      </c>
      <c r="FW332" s="86">
        <v>2.4699067696928978E-2</v>
      </c>
      <c r="FX332" s="86">
        <v>2958</v>
      </c>
      <c r="FY332" s="86">
        <v>1</v>
      </c>
    </row>
    <row r="333" spans="1:181" x14ac:dyDescent="0.25">
      <c r="A333" t="s">
        <v>186</v>
      </c>
      <c r="B333" t="s">
        <v>236</v>
      </c>
      <c r="C333" t="s">
        <v>194</v>
      </c>
      <c r="D333" t="s">
        <v>202</v>
      </c>
      <c r="E333" t="s">
        <v>208</v>
      </c>
      <c r="F333" t="s">
        <v>1</v>
      </c>
      <c r="G333" t="s">
        <v>200</v>
      </c>
      <c r="H333" s="86">
        <v>6293</v>
      </c>
      <c r="I333" s="86">
        <v>1.4578278064727783</v>
      </c>
      <c r="J333" s="86">
        <v>1.2949668169021606</v>
      </c>
      <c r="K333" s="86">
        <v>1.1820962429046631</v>
      </c>
      <c r="L333" s="86">
        <v>1.0880147218704224</v>
      </c>
      <c r="M333" s="86">
        <v>1.0546836853027344</v>
      </c>
      <c r="N333" s="86">
        <v>1.0508925914764404</v>
      </c>
      <c r="O333" s="86">
        <v>1.0694153308868408</v>
      </c>
      <c r="P333" s="86">
        <v>1.1287349462509155</v>
      </c>
      <c r="Q333" s="86">
        <v>1.1809049844741821</v>
      </c>
      <c r="R333" s="86">
        <v>1.2711924314498901</v>
      </c>
      <c r="S333" s="86">
        <v>1.4210132360458374</v>
      </c>
      <c r="T333" s="86">
        <v>1.5999283790588379</v>
      </c>
      <c r="U333" s="86">
        <v>1.7736518383026123</v>
      </c>
      <c r="V333" s="86">
        <v>1.9505864381790161</v>
      </c>
      <c r="W333" s="86">
        <v>2.0768616199493408</v>
      </c>
      <c r="X333" s="86">
        <v>2.2096285820007324</v>
      </c>
      <c r="Y333" s="86">
        <v>2.323467493057251</v>
      </c>
      <c r="Z333" s="86">
        <v>2.4163923263549805</v>
      </c>
      <c r="AA333" s="86">
        <v>2.4153120517730713</v>
      </c>
      <c r="AB333" s="86">
        <v>2.3049185276031494</v>
      </c>
      <c r="AC333" s="86">
        <v>2.1893973350524902</v>
      </c>
      <c r="AD333" s="86">
        <v>2.1230325698852539</v>
      </c>
      <c r="AE333" s="86">
        <v>1.9267781972885132</v>
      </c>
      <c r="AF333" s="86">
        <v>1.6658445596694946</v>
      </c>
      <c r="AG333" s="86">
        <v>-0.18636308610439301</v>
      </c>
      <c r="AH333" s="86">
        <v>-0.17651569843292236</v>
      </c>
      <c r="AI333" s="86">
        <v>-0.18127438426017761</v>
      </c>
      <c r="AJ333" s="86">
        <v>-0.22325342893600464</v>
      </c>
      <c r="AK333" s="86">
        <v>-0.21583180129528046</v>
      </c>
      <c r="AL333" s="86">
        <v>-0.20734193921089172</v>
      </c>
      <c r="AM333" s="86">
        <v>-0.21291050314903259</v>
      </c>
      <c r="AN333" s="86">
        <v>-0.21514922380447388</v>
      </c>
      <c r="AO333" s="86">
        <v>-0.20589423179626465</v>
      </c>
      <c r="AP333" s="86">
        <v>-0.14892123639583588</v>
      </c>
      <c r="AQ333" s="86">
        <v>-0.14141179621219635</v>
      </c>
      <c r="AR333" s="86">
        <v>-0.10291258245706558</v>
      </c>
      <c r="AS333" s="86">
        <v>-0.10163111984729767</v>
      </c>
      <c r="AT333" s="86">
        <v>-6.3339091837406158E-2</v>
      </c>
      <c r="AU333" s="86">
        <v>-6.5105438232421875E-2</v>
      </c>
      <c r="AV333" s="86">
        <v>-1.0576972737908363E-2</v>
      </c>
      <c r="AW333" s="86">
        <v>6.3709542155265808E-2</v>
      </c>
      <c r="AX333" s="86">
        <v>0.10353847593069077</v>
      </c>
      <c r="AY333" s="86">
        <v>9.938657283782959E-2</v>
      </c>
      <c r="AZ333" s="86">
        <v>8.061014860868454E-2</v>
      </c>
      <c r="BA333" s="86">
        <v>4.6198785305023193E-2</v>
      </c>
      <c r="BB333" s="86">
        <v>-8.9057564735412598E-2</v>
      </c>
      <c r="BC333" s="86">
        <v>-0.16149462759494781</v>
      </c>
      <c r="BD333" s="86">
        <v>-0.20060849189758301</v>
      </c>
      <c r="BE333" s="86">
        <v>-0.15238125622272491</v>
      </c>
      <c r="BF333" s="86">
        <v>-0.14328235387802124</v>
      </c>
      <c r="BG333" s="86">
        <v>-0.14877650141716003</v>
      </c>
      <c r="BH333" s="86">
        <v>-0.18848268687725067</v>
      </c>
      <c r="BI333" s="86">
        <v>-0.18116737902164459</v>
      </c>
      <c r="BJ333" s="86">
        <v>-0.17260444164276123</v>
      </c>
      <c r="BK333" s="86">
        <v>-0.17826676368713379</v>
      </c>
      <c r="BL333" s="86">
        <v>-0.18058396875858307</v>
      </c>
      <c r="BM333" s="86">
        <v>-0.17294931411743164</v>
      </c>
      <c r="BN333" s="86">
        <v>-0.11767313629388809</v>
      </c>
      <c r="BO333" s="86">
        <v>-0.10837844759225845</v>
      </c>
      <c r="BP333" s="86">
        <v>-7.0511110126972198E-2</v>
      </c>
      <c r="BQ333" s="86">
        <v>-6.8198695778846741E-2</v>
      </c>
      <c r="BR333" s="86">
        <v>-2.9310880228877068E-2</v>
      </c>
      <c r="BS333" s="86">
        <v>-3.1826987862586975E-2</v>
      </c>
      <c r="BT333" s="86">
        <v>1.9001256674528122E-2</v>
      </c>
      <c r="BU333" s="86">
        <v>9.3545086681842804E-2</v>
      </c>
      <c r="BV333" s="86">
        <v>0.13403186202049255</v>
      </c>
      <c r="BW333" s="86">
        <v>0.12976847589015961</v>
      </c>
      <c r="BX333" s="86">
        <v>0.11094559729099274</v>
      </c>
      <c r="BY333" s="86">
        <v>7.7818393707275391E-2</v>
      </c>
      <c r="BZ333" s="86">
        <v>-5.763562023639679E-2</v>
      </c>
      <c r="CA333" s="86">
        <v>-0.12921507656574249</v>
      </c>
      <c r="CB333" s="86">
        <v>-0.16687303781509399</v>
      </c>
      <c r="CC333" s="86">
        <v>-0.12884554266929626</v>
      </c>
      <c r="CD333" s="86">
        <v>-0.12026503682136536</v>
      </c>
      <c r="CE333" s="86">
        <v>-0.12626853585243225</v>
      </c>
      <c r="CF333" s="86">
        <v>-0.16440057754516602</v>
      </c>
      <c r="CG333" s="86">
        <v>-0.15715889632701874</v>
      </c>
      <c r="CH333" s="86">
        <v>-0.14854533970355988</v>
      </c>
      <c r="CI333" s="86">
        <v>-0.15427263081073761</v>
      </c>
      <c r="CJ333" s="86">
        <v>-0.15664418041706085</v>
      </c>
      <c r="CK333" s="86">
        <v>-0.15013173222541809</v>
      </c>
      <c r="CL333" s="86">
        <v>-9.603080153465271E-2</v>
      </c>
      <c r="CM333" s="86">
        <v>-8.5499636828899384E-2</v>
      </c>
      <c r="CN333" s="86">
        <v>-4.8069939017295837E-2</v>
      </c>
      <c r="CO333" s="86">
        <v>-4.5043490827083588E-2</v>
      </c>
      <c r="CP333" s="86">
        <v>-5.743042565882206E-3</v>
      </c>
      <c r="CQ333" s="86">
        <v>-8.7784342467784882E-3</v>
      </c>
      <c r="CR333" s="86">
        <v>3.9487048983573914E-2</v>
      </c>
      <c r="CS333" s="86">
        <v>0.11420910060405731</v>
      </c>
      <c r="CT333" s="86">
        <v>0.15515148639678955</v>
      </c>
      <c r="CU333" s="86">
        <v>0.15081089735031128</v>
      </c>
      <c r="CV333" s="86">
        <v>0.13195584714412689</v>
      </c>
      <c r="CW333" s="86">
        <v>9.9718041718006134E-2</v>
      </c>
      <c r="CX333" s="86">
        <v>-3.5872872918844223E-2</v>
      </c>
      <c r="CY333" s="86">
        <v>-0.10685835033655167</v>
      </c>
      <c r="CZ333" s="86">
        <v>-0.14350797235965729</v>
      </c>
      <c r="DA333" s="86">
        <v>-0.10530981421470642</v>
      </c>
      <c r="DB333" s="86">
        <v>-9.724772721529007E-2</v>
      </c>
      <c r="DC333" s="86">
        <v>-0.10376060009002686</v>
      </c>
      <c r="DD333" s="86">
        <v>-0.14031846821308136</v>
      </c>
      <c r="DE333" s="86">
        <v>-0.13315041363239288</v>
      </c>
      <c r="DF333" s="86">
        <v>-0.12448625266551971</v>
      </c>
      <c r="DG333" s="86">
        <v>-0.13027848303318024</v>
      </c>
      <c r="DH333" s="86">
        <v>-0.13270439207553864</v>
      </c>
      <c r="DI333" s="86">
        <v>-0.12731416523456573</v>
      </c>
      <c r="DJ333" s="86">
        <v>-7.4388466775417328E-2</v>
      </c>
      <c r="DK333" s="86">
        <v>-6.2620833516120911E-2</v>
      </c>
      <c r="DL333" s="86">
        <v>-2.5628771632909775E-2</v>
      </c>
      <c r="DM333" s="86">
        <v>-2.1888291463255882E-2</v>
      </c>
      <c r="DN333" s="86">
        <v>1.7824795097112656E-2</v>
      </c>
      <c r="DO333" s="86">
        <v>1.4270118437707424E-2</v>
      </c>
      <c r="DP333" s="86">
        <v>5.9972837567329407E-2</v>
      </c>
      <c r="DQ333" s="86">
        <v>0.13487312197685242</v>
      </c>
      <c r="DR333" s="86">
        <v>0.17627111077308655</v>
      </c>
      <c r="DS333" s="86">
        <v>0.17185330390930176</v>
      </c>
      <c r="DT333" s="86">
        <v>0.15296609699726105</v>
      </c>
      <c r="DU333" s="86">
        <v>0.12161768227815628</v>
      </c>
      <c r="DV333" s="86">
        <v>-1.4110123738646507E-2</v>
      </c>
      <c r="DW333" s="86">
        <v>-8.4501631557941437E-2</v>
      </c>
      <c r="DX333" s="86">
        <v>-0.12014290690422058</v>
      </c>
      <c r="DY333" s="86">
        <v>-7.1327976882457733E-2</v>
      </c>
      <c r="DZ333" s="86">
        <v>-6.4014382660388947E-2</v>
      </c>
      <c r="EA333" s="86">
        <v>-7.1262694895267487E-2</v>
      </c>
      <c r="EB333" s="86">
        <v>-0.10554773360490799</v>
      </c>
      <c r="EC333" s="86">
        <v>-9.8485983908176422E-2</v>
      </c>
      <c r="ED333" s="86">
        <v>-8.974873274564743E-2</v>
      </c>
      <c r="EE333" s="86">
        <v>-9.563475102186203E-2</v>
      </c>
      <c r="EF333" s="86">
        <v>-9.813912957906723E-2</v>
      </c>
      <c r="EG333" s="86">
        <v>-9.4369217753410339E-2</v>
      </c>
      <c r="EH333" s="86">
        <v>-4.314037412405014E-2</v>
      </c>
      <c r="EI333" s="86">
        <v>-2.9587477445602417E-2</v>
      </c>
      <c r="EJ333" s="86">
        <v>6.7727109417319298E-3</v>
      </c>
      <c r="EK333" s="86">
        <v>1.1544142849743366E-2</v>
      </c>
      <c r="EL333" s="86">
        <v>5.1853012293577194E-2</v>
      </c>
      <c r="EM333" s="86">
        <v>4.7548573464155197E-2</v>
      </c>
      <c r="EN333" s="86">
        <v>8.9551068842411041E-2</v>
      </c>
      <c r="EO333" s="86">
        <v>0.16470867395401001</v>
      </c>
      <c r="EP333" s="86">
        <v>0.20676450431346893</v>
      </c>
      <c r="EQ333" s="86">
        <v>0.20223520696163177</v>
      </c>
      <c r="ER333" s="86">
        <v>0.18330155313014984</v>
      </c>
      <c r="ES333" s="86">
        <v>0.15323728322982788</v>
      </c>
      <c r="ET333" s="86">
        <v>1.7311830073595047E-2</v>
      </c>
      <c r="EU333" s="86">
        <v>-5.2222084254026413E-2</v>
      </c>
      <c r="EV333" s="86">
        <v>-8.6407460272312164E-2</v>
      </c>
      <c r="EW333" s="86">
        <v>71.123329162597656</v>
      </c>
      <c r="EX333" s="86">
        <v>70.055259704589844</v>
      </c>
      <c r="EY333" s="86">
        <v>68.576698303222656</v>
      </c>
      <c r="EZ333" s="86">
        <v>67.390739440917969</v>
      </c>
      <c r="FA333" s="86">
        <v>66.265167236328125</v>
      </c>
      <c r="FB333" s="86">
        <v>65.259307861328125</v>
      </c>
      <c r="FC333" s="86">
        <v>64.264366149902344</v>
      </c>
      <c r="FD333" s="86">
        <v>64.751045227050781</v>
      </c>
      <c r="FE333" s="86">
        <v>67.754951477050781</v>
      </c>
      <c r="FF333" s="86">
        <v>71.647323608398438</v>
      </c>
      <c r="FG333" s="86">
        <v>75.608512878417969</v>
      </c>
      <c r="FH333" s="86">
        <v>79.286643981933594</v>
      </c>
      <c r="FI333" s="86">
        <v>82.520706176757813</v>
      </c>
      <c r="FJ333" s="86">
        <v>85.372962951660156</v>
      </c>
      <c r="FK333" s="86">
        <v>87.680862426757813</v>
      </c>
      <c r="FL333" s="86">
        <v>89.170341491699219</v>
      </c>
      <c r="FM333" s="86">
        <v>89.921607971191406</v>
      </c>
      <c r="FN333" s="86">
        <v>89.815818786621094</v>
      </c>
      <c r="FO333" s="86">
        <v>88.643844604492188</v>
      </c>
      <c r="FP333" s="86">
        <v>86.397781372070313</v>
      </c>
      <c r="FQ333" s="86">
        <v>82.625953674316406</v>
      </c>
      <c r="FR333" s="86">
        <v>78.290489196777344</v>
      </c>
      <c r="FS333" s="86">
        <v>75.395477294921875</v>
      </c>
      <c r="FT333" s="86">
        <v>73.19219970703125</v>
      </c>
      <c r="FU333" s="86">
        <v>3.3725295215845108E-2</v>
      </c>
      <c r="FV333" s="86">
        <v>3.6789432168006897E-2</v>
      </c>
      <c r="FW333" s="86">
        <v>3.5871416330337524E-2</v>
      </c>
      <c r="FX333" s="86">
        <v>1163.0909423828125</v>
      </c>
      <c r="FY333" s="86">
        <v>1</v>
      </c>
    </row>
    <row r="334" spans="1:181" x14ac:dyDescent="0.25">
      <c r="A334" t="s">
        <v>186</v>
      </c>
      <c r="B334" t="s">
        <v>236</v>
      </c>
      <c r="C334" t="s">
        <v>194</v>
      </c>
      <c r="D334" t="s">
        <v>202</v>
      </c>
      <c r="E334" t="s">
        <v>208</v>
      </c>
      <c r="F334" t="s">
        <v>1</v>
      </c>
      <c r="G334" t="s">
        <v>1</v>
      </c>
      <c r="H334" s="86">
        <v>34087</v>
      </c>
      <c r="I334" s="86">
        <v>1.4582960605621338</v>
      </c>
      <c r="J334" s="86">
        <v>1.3209471702575684</v>
      </c>
      <c r="K334" s="86">
        <v>1.2301326990127563</v>
      </c>
      <c r="L334" s="86">
        <v>1.1635040044784546</v>
      </c>
      <c r="M334" s="86">
        <v>1.1318327188491821</v>
      </c>
      <c r="N334" s="86">
        <v>1.1495674848556519</v>
      </c>
      <c r="O334" s="86">
        <v>1.2267107963562012</v>
      </c>
      <c r="P334" s="86">
        <v>1.3163005113601685</v>
      </c>
      <c r="Q334" s="86">
        <v>1.4090515375137329</v>
      </c>
      <c r="R334" s="86">
        <v>1.4834342002868652</v>
      </c>
      <c r="S334" s="86">
        <v>1.5921818017959595</v>
      </c>
      <c r="T334" s="86">
        <v>1.6860359907150269</v>
      </c>
      <c r="U334" s="86">
        <v>1.7658319473266602</v>
      </c>
      <c r="V334" s="86">
        <v>1.8727390766143799</v>
      </c>
      <c r="W334" s="86">
        <v>1.9942729473114014</v>
      </c>
      <c r="X334" s="86">
        <v>2.1016032695770264</v>
      </c>
      <c r="Y334" s="86">
        <v>2.1900322437286377</v>
      </c>
      <c r="Z334" s="86">
        <v>2.2768728733062744</v>
      </c>
      <c r="AA334" s="86">
        <v>2.2995798587799072</v>
      </c>
      <c r="AB334" s="86">
        <v>2.2268197536468506</v>
      </c>
      <c r="AC334" s="86">
        <v>2.1650991439819336</v>
      </c>
      <c r="AD334" s="86">
        <v>2.1401939392089844</v>
      </c>
      <c r="AE334" s="86">
        <v>1.9369082450866699</v>
      </c>
      <c r="AF334" s="86">
        <v>1.6632577180862427</v>
      </c>
      <c r="AG334" s="86">
        <v>-0.19237807393074036</v>
      </c>
      <c r="AH334" s="86">
        <v>-0.18278683722019196</v>
      </c>
      <c r="AI334" s="86">
        <v>-0.17203973233699799</v>
      </c>
      <c r="AJ334" s="86">
        <v>-0.17325018346309662</v>
      </c>
      <c r="AK334" s="86">
        <v>-0.17095687985420227</v>
      </c>
      <c r="AL334" s="86">
        <v>-0.16224835813045502</v>
      </c>
      <c r="AM334" s="86">
        <v>-0.15556161105632782</v>
      </c>
      <c r="AN334" s="86">
        <v>-0.17575733363628387</v>
      </c>
      <c r="AO334" s="86">
        <v>-0.16870082914829254</v>
      </c>
      <c r="AP334" s="86">
        <v>-0.11791928112506866</v>
      </c>
      <c r="AQ334" s="86">
        <v>-9.3131877481937408E-2</v>
      </c>
      <c r="AR334" s="86">
        <v>-0.10917702317237854</v>
      </c>
      <c r="AS334" s="86">
        <v>-0.12559603154659271</v>
      </c>
      <c r="AT334" s="86">
        <v>-0.108289934694767</v>
      </c>
      <c r="AU334" s="86">
        <v>-6.1378899961709976E-2</v>
      </c>
      <c r="AV334" s="86">
        <v>-1.7446018755435944E-2</v>
      </c>
      <c r="AW334" s="86">
        <v>5.9447333216667175E-2</v>
      </c>
      <c r="AX334" s="86">
        <v>7.6668530702590942E-2</v>
      </c>
      <c r="AY334" s="86">
        <v>6.9935545325279236E-2</v>
      </c>
      <c r="AZ334" s="86">
        <v>7.4543766677379608E-2</v>
      </c>
      <c r="BA334" s="86">
        <v>5.2356015890836716E-2</v>
      </c>
      <c r="BB334" s="86">
        <v>-9.1470986604690552E-2</v>
      </c>
      <c r="BC334" s="86">
        <v>-0.16419661045074463</v>
      </c>
      <c r="BD334" s="86">
        <v>-0.19589483737945557</v>
      </c>
      <c r="BE334" s="86">
        <v>-0.16931858658790588</v>
      </c>
      <c r="BF334" s="86">
        <v>-0.16072839498519897</v>
      </c>
      <c r="BG334" s="86">
        <v>-0.15067405998706818</v>
      </c>
      <c r="BH334" s="86">
        <v>-0.15227717161178589</v>
      </c>
      <c r="BI334" s="86">
        <v>-0.15047170221805573</v>
      </c>
      <c r="BJ334" s="86">
        <v>-0.14127326011657715</v>
      </c>
      <c r="BK334" s="86">
        <v>-0.13464453816413879</v>
      </c>
      <c r="BL334" s="86">
        <v>-0.15449051558971405</v>
      </c>
      <c r="BM334" s="86">
        <v>-0.14739425480365753</v>
      </c>
      <c r="BN334" s="86">
        <v>-0.10009974986314774</v>
      </c>
      <c r="BO334" s="86">
        <v>-7.5080931186676025E-2</v>
      </c>
      <c r="BP334" s="86">
        <v>-9.0615056455135345E-2</v>
      </c>
      <c r="BQ334" s="86">
        <v>-0.10578605532646179</v>
      </c>
      <c r="BR334" s="86">
        <v>-8.8348954916000366E-2</v>
      </c>
      <c r="BS334" s="86">
        <v>-4.1846077889204025E-2</v>
      </c>
      <c r="BT334" s="86">
        <v>2.2847040090709925E-3</v>
      </c>
      <c r="BU334" s="86">
        <v>7.9698055982589722E-2</v>
      </c>
      <c r="BV334" s="86">
        <v>9.7950130701065063E-2</v>
      </c>
      <c r="BW334" s="86">
        <v>9.1710694134235382E-2</v>
      </c>
      <c r="BX334" s="86">
        <v>9.5650047063827515E-2</v>
      </c>
      <c r="BY334" s="86">
        <v>7.5210049748420715E-2</v>
      </c>
      <c r="BZ334" s="86">
        <v>-6.7864269018173218E-2</v>
      </c>
      <c r="CA334" s="86">
        <v>-0.13959088921546936</v>
      </c>
      <c r="CB334" s="86">
        <v>-0.17158035933971405</v>
      </c>
      <c r="CC334" s="86">
        <v>-0.15334765613079071</v>
      </c>
      <c r="CD334" s="86">
        <v>-0.14545078575611115</v>
      </c>
      <c r="CE334" s="86">
        <v>-0.13587626814842224</v>
      </c>
      <c r="CF334" s="86">
        <v>-0.13775135576725006</v>
      </c>
      <c r="CG334" s="86">
        <v>-0.1362837553024292</v>
      </c>
      <c r="CH334" s="86">
        <v>-0.12674598395824432</v>
      </c>
      <c r="CI334" s="86">
        <v>-0.12015741318464279</v>
      </c>
      <c r="CJ334" s="86">
        <v>-0.13976117968559265</v>
      </c>
      <c r="CK334" s="86">
        <v>-0.1326373964548111</v>
      </c>
      <c r="CL334" s="86">
        <v>-8.7758004665374756E-2</v>
      </c>
      <c r="CM334" s="86">
        <v>-6.2578901648521423E-2</v>
      </c>
      <c r="CN334" s="86">
        <v>-7.7759087085723877E-2</v>
      </c>
      <c r="CO334" s="86">
        <v>-9.2065721750259399E-2</v>
      </c>
      <c r="CP334" s="86">
        <v>-7.4537903070449829E-2</v>
      </c>
      <c r="CQ334" s="86">
        <v>-2.8317699208855629E-2</v>
      </c>
      <c r="CR334" s="86">
        <v>1.5950143337249756E-2</v>
      </c>
      <c r="CS334" s="86">
        <v>9.372364729642868E-2</v>
      </c>
      <c r="CT334" s="86">
        <v>0.11268968880176544</v>
      </c>
      <c r="CU334" s="86">
        <v>0.10679209232330322</v>
      </c>
      <c r="CV334" s="86">
        <v>0.11026819050312042</v>
      </c>
      <c r="CW334" s="86">
        <v>9.1038703918457031E-2</v>
      </c>
      <c r="CX334" s="86">
        <v>-5.1514331251382828E-2</v>
      </c>
      <c r="CY334" s="86">
        <v>-0.12254902720451355</v>
      </c>
      <c r="CZ334" s="86">
        <v>-0.15474021434783936</v>
      </c>
      <c r="DA334" s="86">
        <v>-0.13737672567367554</v>
      </c>
      <c r="DB334" s="86">
        <v>-0.13017317652702332</v>
      </c>
      <c r="DC334" s="86">
        <v>-0.12107846140861511</v>
      </c>
      <c r="DD334" s="86">
        <v>-0.12322553247213364</v>
      </c>
      <c r="DE334" s="86">
        <v>-0.12209579348564148</v>
      </c>
      <c r="DF334" s="86">
        <v>-0.1122187152504921</v>
      </c>
      <c r="DG334" s="86">
        <v>-0.10567029565572739</v>
      </c>
      <c r="DH334" s="86">
        <v>-0.12503182888031006</v>
      </c>
      <c r="DI334" s="86">
        <v>-0.11788051575422287</v>
      </c>
      <c r="DJ334" s="86">
        <v>-7.5416244566440582E-2</v>
      </c>
      <c r="DK334" s="86">
        <v>-5.0076868385076523E-2</v>
      </c>
      <c r="DL334" s="86">
        <v>-6.4903125166893005E-2</v>
      </c>
      <c r="DM334" s="86">
        <v>-7.834538072347641E-2</v>
      </c>
      <c r="DN334" s="86">
        <v>-6.0726840049028397E-2</v>
      </c>
      <c r="DO334" s="86">
        <v>-1.4789322391152382E-2</v>
      </c>
      <c r="DP334" s="86">
        <v>2.9615581035614014E-2</v>
      </c>
      <c r="DQ334" s="86">
        <v>0.10774923115968704</v>
      </c>
      <c r="DR334" s="86">
        <v>0.12742926180362701</v>
      </c>
      <c r="DS334" s="86">
        <v>0.12187349051237106</v>
      </c>
      <c r="DT334" s="86">
        <v>0.12488632649183273</v>
      </c>
      <c r="DU334" s="86">
        <v>0.10686734318733215</v>
      </c>
      <c r="DV334" s="86">
        <v>-3.5164393484592438E-2</v>
      </c>
      <c r="DW334" s="86">
        <v>-0.10550717264413834</v>
      </c>
      <c r="DX334" s="86">
        <v>-0.13790008425712585</v>
      </c>
      <c r="DY334" s="86">
        <v>-0.11431726068258286</v>
      </c>
      <c r="DZ334" s="86">
        <v>-0.10811473429203033</v>
      </c>
      <c r="EA334" s="86">
        <v>-9.97127965092659E-2</v>
      </c>
      <c r="EB334" s="86">
        <v>-0.1022525280714035</v>
      </c>
      <c r="EC334" s="86">
        <v>-0.10161061584949493</v>
      </c>
      <c r="ED334" s="86">
        <v>-9.1243639588356018E-2</v>
      </c>
      <c r="EE334" s="86">
        <v>-8.475320041179657E-2</v>
      </c>
      <c r="EF334" s="86">
        <v>-0.10376501083374023</v>
      </c>
      <c r="EG334" s="86">
        <v>-9.6573948860168457E-2</v>
      </c>
      <c r="EH334" s="86">
        <v>-5.7596713304519653E-2</v>
      </c>
      <c r="EI334" s="86">
        <v>-3.202592208981514E-2</v>
      </c>
      <c r="EJ334" s="86">
        <v>-4.6341158449649811E-2</v>
      </c>
      <c r="EK334" s="86">
        <v>-5.8535397052764893E-2</v>
      </c>
      <c r="EL334" s="86">
        <v>-4.0785863995552063E-2</v>
      </c>
      <c r="EM334" s="86">
        <v>4.7435052692890167E-3</v>
      </c>
      <c r="EN334" s="86">
        <v>4.9346305429935455E-2</v>
      </c>
      <c r="EO334" s="86">
        <v>0.12799997627735138</v>
      </c>
      <c r="EP334" s="86">
        <v>0.14871084690093994</v>
      </c>
      <c r="EQ334" s="86">
        <v>0.14364863932132721</v>
      </c>
      <c r="ER334" s="86">
        <v>0.14599260687828064</v>
      </c>
      <c r="ES334" s="86">
        <v>0.12972138822078705</v>
      </c>
      <c r="ET334" s="86">
        <v>-1.1557676829397678E-2</v>
      </c>
      <c r="EU334" s="86">
        <v>-8.0901436507701874E-2</v>
      </c>
      <c r="EV334" s="86">
        <v>-0.11358560621738434</v>
      </c>
      <c r="EW334" s="86">
        <v>67.068351745605469</v>
      </c>
      <c r="EX334" s="86">
        <v>66.299713134765625</v>
      </c>
      <c r="EY334" s="86">
        <v>65.059730529785156</v>
      </c>
      <c r="EZ334" s="86">
        <v>64.150535583496094</v>
      </c>
      <c r="FA334" s="86">
        <v>63.176700592041016</v>
      </c>
      <c r="FB334" s="86">
        <v>62.356658935546875</v>
      </c>
      <c r="FC334" s="86">
        <v>61.551467895507813</v>
      </c>
      <c r="FD334" s="86">
        <v>62.031269073486328</v>
      </c>
      <c r="FE334" s="86">
        <v>64.811042785644531</v>
      </c>
      <c r="FF334" s="86">
        <v>68.310073852539063</v>
      </c>
      <c r="FG334" s="86">
        <v>72.007606506347656</v>
      </c>
      <c r="FH334" s="86">
        <v>75.587852478027344</v>
      </c>
      <c r="FI334" s="86">
        <v>78.951171875</v>
      </c>
      <c r="FJ334" s="86">
        <v>81.845161437988281</v>
      </c>
      <c r="FK334" s="86">
        <v>83.944618225097656</v>
      </c>
      <c r="FL334" s="86">
        <v>85.228660583496094</v>
      </c>
      <c r="FM334" s="86">
        <v>85.789382934570313</v>
      </c>
      <c r="FN334" s="86">
        <v>85.302391052246094</v>
      </c>
      <c r="FO334" s="86">
        <v>83.781768798828125</v>
      </c>
      <c r="FP334" s="86">
        <v>81.136436462402344</v>
      </c>
      <c r="FQ334" s="86">
        <v>77.114288330078125</v>
      </c>
      <c r="FR334" s="86">
        <v>73.220466613769531</v>
      </c>
      <c r="FS334" s="86">
        <v>70.641227722167969</v>
      </c>
      <c r="FT334" s="86">
        <v>68.742225646972656</v>
      </c>
      <c r="FU334" s="86">
        <v>2.041279710829258E-2</v>
      </c>
      <c r="FV334" s="86">
        <v>2.5473453104496002E-2</v>
      </c>
      <c r="FW334" s="86">
        <v>2.1200122311711311E-2</v>
      </c>
      <c r="FX334" s="86">
        <v>4121.0908203125</v>
      </c>
      <c r="FY334" s="86">
        <v>1</v>
      </c>
    </row>
    <row r="335" spans="1:181" x14ac:dyDescent="0.25">
      <c r="A335" t="s">
        <v>186</v>
      </c>
      <c r="B335" t="s">
        <v>236</v>
      </c>
      <c r="C335" t="s">
        <v>194</v>
      </c>
      <c r="D335" t="s">
        <v>202</v>
      </c>
      <c r="E335" t="s">
        <v>208</v>
      </c>
      <c r="F335" t="s">
        <v>178</v>
      </c>
      <c r="G335" t="s">
        <v>1</v>
      </c>
      <c r="H335" s="86">
        <v>18746</v>
      </c>
      <c r="I335" s="86">
        <v>1.1633250713348389</v>
      </c>
      <c r="J335" s="86">
        <v>1.0532119274139404</v>
      </c>
      <c r="K335" s="86">
        <v>0.9766194224357605</v>
      </c>
      <c r="L335" s="86">
        <v>0.93235242366790771</v>
      </c>
      <c r="M335" s="86">
        <v>0.91732889413833618</v>
      </c>
      <c r="N335" s="86">
        <v>0.93765342235565186</v>
      </c>
      <c r="O335" s="86">
        <v>1.0140659809112549</v>
      </c>
      <c r="P335" s="86">
        <v>1.1078803539276123</v>
      </c>
      <c r="Q335" s="86">
        <v>1.1814397573471069</v>
      </c>
      <c r="R335" s="86">
        <v>1.2519437074661255</v>
      </c>
      <c r="S335" s="86">
        <v>1.32619309425354</v>
      </c>
      <c r="T335" s="86">
        <v>1.3813884258270264</v>
      </c>
      <c r="U335" s="86">
        <v>1.4279468059539795</v>
      </c>
      <c r="V335" s="86">
        <v>1.4678827524185181</v>
      </c>
      <c r="W335" s="86">
        <v>1.5348378419876099</v>
      </c>
      <c r="X335" s="86">
        <v>1.5861642360687256</v>
      </c>
      <c r="Y335" s="86">
        <v>1.6321991682052612</v>
      </c>
      <c r="Z335" s="86">
        <v>1.6872771978378296</v>
      </c>
      <c r="AA335" s="86">
        <v>1.709446907043457</v>
      </c>
      <c r="AB335" s="86">
        <v>1.6770440340042114</v>
      </c>
      <c r="AC335" s="86">
        <v>1.6896493434906006</v>
      </c>
      <c r="AD335" s="86">
        <v>1.7082784175872803</v>
      </c>
      <c r="AE335" s="86">
        <v>1.5671954154968262</v>
      </c>
      <c r="AF335" s="86">
        <v>1.339275598526001</v>
      </c>
      <c r="AG335" s="86">
        <v>-0.18565917015075684</v>
      </c>
      <c r="AH335" s="86">
        <v>-0.16775748133659363</v>
      </c>
      <c r="AI335" s="86">
        <v>-0.16083194315433502</v>
      </c>
      <c r="AJ335" s="86">
        <v>-0.13397109508514404</v>
      </c>
      <c r="AK335" s="86">
        <v>-0.12595117092132568</v>
      </c>
      <c r="AL335" s="86">
        <v>-0.11441203206777573</v>
      </c>
      <c r="AM335" s="86">
        <v>-0.11155756562948227</v>
      </c>
      <c r="AN335" s="86">
        <v>-0.12366508692502975</v>
      </c>
      <c r="AO335" s="86">
        <v>-0.11760053038597107</v>
      </c>
      <c r="AP335" s="86">
        <v>-7.681969553232193E-2</v>
      </c>
      <c r="AQ335" s="86">
        <v>-6.3395135104656219E-2</v>
      </c>
      <c r="AR335" s="86">
        <v>-7.3108360171318054E-2</v>
      </c>
      <c r="AS335" s="86">
        <v>-6.6868916153907776E-2</v>
      </c>
      <c r="AT335" s="86">
        <v>-7.3002047836780548E-2</v>
      </c>
      <c r="AU335" s="86">
        <v>-3.6889739334583282E-2</v>
      </c>
      <c r="AV335" s="86">
        <v>-1.4411080628633499E-2</v>
      </c>
      <c r="AW335" s="86">
        <v>2.6682872325181961E-2</v>
      </c>
      <c r="AX335" s="86">
        <v>2.159886434674263E-2</v>
      </c>
      <c r="AY335" s="86">
        <v>-4.5210844837129116E-3</v>
      </c>
      <c r="AZ335" s="86">
        <v>-9.0638492256402969E-3</v>
      </c>
      <c r="BA335" s="86">
        <v>-2.7279925998300314E-3</v>
      </c>
      <c r="BB335" s="86">
        <v>-8.1410221755504608E-2</v>
      </c>
      <c r="BC335" s="86">
        <v>-0.13735713064670563</v>
      </c>
      <c r="BD335" s="86">
        <v>-0.16780415177345276</v>
      </c>
      <c r="BE335" s="86">
        <v>-0.16452506184577942</v>
      </c>
      <c r="BF335" s="86">
        <v>-0.14692685008049011</v>
      </c>
      <c r="BG335" s="86">
        <v>-0.14033891260623932</v>
      </c>
      <c r="BH335" s="86">
        <v>-0.11405535042285919</v>
      </c>
      <c r="BI335" s="86">
        <v>-0.10570542514324188</v>
      </c>
      <c r="BJ335" s="86">
        <v>-9.461568295955658E-2</v>
      </c>
      <c r="BK335" s="86">
        <v>-9.0826548635959625E-2</v>
      </c>
      <c r="BL335" s="86">
        <v>-0.10337737202644348</v>
      </c>
      <c r="BM335" s="86">
        <v>-9.8468638956546783E-2</v>
      </c>
      <c r="BN335" s="86">
        <v>-5.9495903551578522E-2</v>
      </c>
      <c r="BO335" s="86">
        <v>-4.6480230987071991E-2</v>
      </c>
      <c r="BP335" s="86">
        <v>-5.596938356757164E-2</v>
      </c>
      <c r="BQ335" s="86">
        <v>-4.9142692238092422E-2</v>
      </c>
      <c r="BR335" s="86">
        <v>-5.4918032139539719E-2</v>
      </c>
      <c r="BS335" s="86">
        <v>-1.7949853092432022E-2</v>
      </c>
      <c r="BT335" s="86">
        <v>4.6584289520978928E-3</v>
      </c>
      <c r="BU335" s="86">
        <v>4.6832535415887833E-2</v>
      </c>
      <c r="BV335" s="86">
        <v>4.1421335190534592E-2</v>
      </c>
      <c r="BW335" s="86">
        <v>1.6369793564081192E-2</v>
      </c>
      <c r="BX335" s="86">
        <v>1.1611651629209518E-2</v>
      </c>
      <c r="BY335" s="86">
        <v>1.8121175467967987E-2</v>
      </c>
      <c r="BZ335" s="86">
        <v>-6.0609295964241028E-2</v>
      </c>
      <c r="CA335" s="86">
        <v>-0.11558688431978226</v>
      </c>
      <c r="CB335" s="86">
        <v>-0.1464817076921463</v>
      </c>
      <c r="CC335" s="86">
        <v>-0.14988765120506287</v>
      </c>
      <c r="CD335" s="86">
        <v>-0.13249960541725159</v>
      </c>
      <c r="CE335" s="86">
        <v>-0.12614549696445465</v>
      </c>
      <c r="CF335" s="86">
        <v>-0.10026174783706665</v>
      </c>
      <c r="CG335" s="86">
        <v>-9.1683275997638702E-2</v>
      </c>
      <c r="CH335" s="86">
        <v>-8.090478926897049E-2</v>
      </c>
      <c r="CI335" s="86">
        <v>-7.6468311250209808E-2</v>
      </c>
      <c r="CJ335" s="86">
        <v>-8.9326165616512299E-2</v>
      </c>
      <c r="CK335" s="86">
        <v>-8.5217960178852081E-2</v>
      </c>
      <c r="CL335" s="86">
        <v>-4.7497499734163284E-2</v>
      </c>
      <c r="CM335" s="86">
        <v>-3.4765027463436127E-2</v>
      </c>
      <c r="CN335" s="86">
        <v>-4.4098976999521255E-2</v>
      </c>
      <c r="CO335" s="86">
        <v>-3.6865562200546265E-2</v>
      </c>
      <c r="CP335" s="86">
        <v>-4.2393103241920471E-2</v>
      </c>
      <c r="CQ335" s="86">
        <v>-4.832147154957056E-3</v>
      </c>
      <c r="CR335" s="86">
        <v>1.7865912988781929E-2</v>
      </c>
      <c r="CS335" s="86">
        <v>6.0788124799728394E-2</v>
      </c>
      <c r="CT335" s="86">
        <v>5.5150322616100311E-2</v>
      </c>
      <c r="CU335" s="86">
        <v>3.0838754028081894E-2</v>
      </c>
      <c r="CV335" s="86">
        <v>2.593144029378891E-2</v>
      </c>
      <c r="CW335" s="86">
        <v>3.2561246305704117E-2</v>
      </c>
      <c r="CX335" s="86">
        <v>-4.6202637255191803E-2</v>
      </c>
      <c r="CY335" s="86">
        <v>-0.10050886124372482</v>
      </c>
      <c r="CZ335" s="86">
        <v>-0.13171382248401642</v>
      </c>
      <c r="DA335" s="86">
        <v>-0.13525024056434631</v>
      </c>
      <c r="DB335" s="86">
        <v>-0.11807236820459366</v>
      </c>
      <c r="DC335" s="86">
        <v>-0.11195209622383118</v>
      </c>
      <c r="DD335" s="86">
        <v>-8.6468152701854706E-2</v>
      </c>
      <c r="DE335" s="86">
        <v>-7.7661126852035522E-2</v>
      </c>
      <c r="DF335" s="86">
        <v>-6.7193903028964996E-2</v>
      </c>
      <c r="DG335" s="86">
        <v>-6.2110085040330887E-2</v>
      </c>
      <c r="DH335" s="86">
        <v>-7.5274959206581116E-2</v>
      </c>
      <c r="DI335" s="86">
        <v>-7.1967266499996185E-2</v>
      </c>
      <c r="DJ335" s="86">
        <v>-3.5499095916748047E-2</v>
      </c>
      <c r="DK335" s="86">
        <v>-2.3049820214509964E-2</v>
      </c>
      <c r="DL335" s="86">
        <v>-3.2228570431470871E-2</v>
      </c>
      <c r="DM335" s="86">
        <v>-2.4588437750935555E-2</v>
      </c>
      <c r="DN335" s="86">
        <v>-2.9868174344301224E-2</v>
      </c>
      <c r="DO335" s="86">
        <v>8.2855597138404846E-3</v>
      </c>
      <c r="DP335" s="86">
        <v>3.1073398888111115E-2</v>
      </c>
      <c r="DQ335" s="86">
        <v>7.474372535943985E-2</v>
      </c>
      <c r="DR335" s="86">
        <v>6.8879306316375732E-2</v>
      </c>
      <c r="DS335" s="86">
        <v>4.5307710766792297E-2</v>
      </c>
      <c r="DT335" s="86">
        <v>4.0251228958368301E-2</v>
      </c>
      <c r="DU335" s="86">
        <v>4.7001313418149948E-2</v>
      </c>
      <c r="DV335" s="86">
        <v>-3.1795978546142578E-2</v>
      </c>
      <c r="DW335" s="86">
        <v>-8.5430845618247986E-2</v>
      </c>
      <c r="DX335" s="86">
        <v>-0.11694595217704773</v>
      </c>
      <c r="DY335" s="86">
        <v>-0.11411613970994949</v>
      </c>
      <c r="DZ335" s="86">
        <v>-9.7241736948490143E-2</v>
      </c>
      <c r="EA335" s="86">
        <v>-9.1459073126316071E-2</v>
      </c>
      <c r="EB335" s="86">
        <v>-6.6552393138408661E-2</v>
      </c>
      <c r="EC335" s="86">
        <v>-5.741535872220993E-2</v>
      </c>
      <c r="ED335" s="86">
        <v>-4.7397557646036148E-2</v>
      </c>
      <c r="EE335" s="86">
        <v>-4.1379064321517944E-2</v>
      </c>
      <c r="EF335" s="86">
        <v>-5.4987244307994843E-2</v>
      </c>
      <c r="EG335" s="86">
        <v>-5.2835382521152496E-2</v>
      </c>
      <c r="EH335" s="86">
        <v>-1.8175303936004639E-2</v>
      </c>
      <c r="EI335" s="86">
        <v>-6.1349235475063324E-3</v>
      </c>
      <c r="EJ335" s="86">
        <v>-1.5089590102434158E-2</v>
      </c>
      <c r="EK335" s="86">
        <v>-6.862216629087925E-3</v>
      </c>
      <c r="EL335" s="86">
        <v>-1.1784164234995842E-2</v>
      </c>
      <c r="EM335" s="86">
        <v>2.7225444093346596E-2</v>
      </c>
      <c r="EN335" s="86">
        <v>5.0142910331487656E-2</v>
      </c>
      <c r="EO335" s="86">
        <v>9.4893380999565125E-2</v>
      </c>
      <c r="EP335" s="86">
        <v>8.8701784610748291E-2</v>
      </c>
      <c r="EQ335" s="86">
        <v>6.6198579967021942E-2</v>
      </c>
      <c r="ER335" s="86">
        <v>6.0926735401153564E-2</v>
      </c>
      <c r="ES335" s="86">
        <v>6.7850485444068909E-2</v>
      </c>
      <c r="ET335" s="86">
        <v>-1.0995048098266125E-2</v>
      </c>
      <c r="EU335" s="86">
        <v>-6.3660591840744019E-2</v>
      </c>
      <c r="EV335" s="86">
        <v>-9.5623493194580078E-2</v>
      </c>
      <c r="EW335" s="86">
        <v>61.699913024902344</v>
      </c>
      <c r="EX335" s="86">
        <v>61.511333465576172</v>
      </c>
      <c r="EY335" s="86">
        <v>60.817192077636719</v>
      </c>
      <c r="EZ335" s="86">
        <v>60.214599609375</v>
      </c>
      <c r="FA335" s="86">
        <v>59.614933013916016</v>
      </c>
      <c r="FB335" s="86">
        <v>59.329673767089844</v>
      </c>
      <c r="FC335" s="86">
        <v>58.918891906738281</v>
      </c>
      <c r="FD335" s="86">
        <v>59.315639495849609</v>
      </c>
      <c r="FE335" s="86">
        <v>61.316329956054688</v>
      </c>
      <c r="FF335" s="86">
        <v>63.971809387207031</v>
      </c>
      <c r="FG335" s="86">
        <v>67.096221923828125</v>
      </c>
      <c r="FH335" s="86">
        <v>70.135475158691406</v>
      </c>
      <c r="FI335" s="86">
        <v>73.147628784179688</v>
      </c>
      <c r="FJ335" s="86">
        <v>75.677101135253906</v>
      </c>
      <c r="FK335" s="86">
        <v>77.258811950683594</v>
      </c>
      <c r="FL335" s="86">
        <v>78.012191772460938</v>
      </c>
      <c r="FM335" s="86">
        <v>78.198829650878906</v>
      </c>
      <c r="FN335" s="86">
        <v>77.230384826660156</v>
      </c>
      <c r="FO335" s="86">
        <v>75.313209533691406</v>
      </c>
      <c r="FP335" s="86">
        <v>72.433212280273438</v>
      </c>
      <c r="FQ335" s="86">
        <v>68.902236938476563</v>
      </c>
      <c r="FR335" s="86">
        <v>65.715591430664063</v>
      </c>
      <c r="FS335" s="86">
        <v>63.879177093505859</v>
      </c>
      <c r="FT335" s="86">
        <v>62.678565979003906</v>
      </c>
      <c r="FU335" s="86">
        <v>1.9048122689127922E-2</v>
      </c>
      <c r="FV335" s="86">
        <v>2.4398844689130783E-2</v>
      </c>
      <c r="FW335" s="86">
        <v>1.9850848242640495E-2</v>
      </c>
      <c r="FX335" s="86">
        <v>2681.9091796875</v>
      </c>
      <c r="FY335" s="86">
        <v>1</v>
      </c>
    </row>
    <row r="336" spans="1:181" x14ac:dyDescent="0.25">
      <c r="A336" t="s">
        <v>186</v>
      </c>
      <c r="B336" t="s">
        <v>236</v>
      </c>
      <c r="C336" t="s">
        <v>194</v>
      </c>
      <c r="D336" t="s">
        <v>202</v>
      </c>
      <c r="E336" t="s">
        <v>208</v>
      </c>
      <c r="F336" t="s">
        <v>179</v>
      </c>
      <c r="G336" t="s">
        <v>1</v>
      </c>
      <c r="H336" s="86">
        <v>2318</v>
      </c>
      <c r="I336" s="86">
        <v>2.2755985260009766</v>
      </c>
      <c r="J336" s="86">
        <v>2.0114917755126953</v>
      </c>
      <c r="K336" s="86">
        <v>1.8831876516342163</v>
      </c>
      <c r="L336" s="86">
        <v>1.7428891658782959</v>
      </c>
      <c r="M336" s="86">
        <v>1.7304286956787109</v>
      </c>
      <c r="N336" s="86">
        <v>1.7097498178482056</v>
      </c>
      <c r="O336" s="86">
        <v>1.7428412437438965</v>
      </c>
      <c r="P336" s="86">
        <v>1.8204809427261353</v>
      </c>
      <c r="Q336" s="86">
        <v>2.0208268165588379</v>
      </c>
      <c r="R336" s="86">
        <v>2.1226835250854492</v>
      </c>
      <c r="S336" s="86">
        <v>2.3357748985290527</v>
      </c>
      <c r="T336" s="86">
        <v>2.5200550556182861</v>
      </c>
      <c r="U336" s="86">
        <v>2.7448642253875732</v>
      </c>
      <c r="V336" s="86">
        <v>3.081913948059082</v>
      </c>
      <c r="W336" s="86">
        <v>3.4373219013214111</v>
      </c>
      <c r="X336" s="86">
        <v>3.6384148597717285</v>
      </c>
      <c r="Y336" s="86">
        <v>3.8785371780395508</v>
      </c>
      <c r="Z336" s="86">
        <v>4.02288818359375</v>
      </c>
      <c r="AA336" s="86">
        <v>3.9681944847106934</v>
      </c>
      <c r="AB336" s="86">
        <v>3.7154619693756104</v>
      </c>
      <c r="AC336" s="86">
        <v>3.5268721580505371</v>
      </c>
      <c r="AD336" s="86">
        <v>3.3782088756561279</v>
      </c>
      <c r="AE336" s="86">
        <v>3.080988883972168</v>
      </c>
      <c r="AF336" s="86">
        <v>2.6607625484466553</v>
      </c>
      <c r="AG336" s="86">
        <v>-0.37396565079689026</v>
      </c>
      <c r="AH336" s="86">
        <v>-0.38105064630508423</v>
      </c>
      <c r="AI336" s="86">
        <v>-0.3499351441860199</v>
      </c>
      <c r="AJ336" s="86">
        <v>-0.46585890650749207</v>
      </c>
      <c r="AK336" s="86">
        <v>-0.4210735559463501</v>
      </c>
      <c r="AL336" s="86">
        <v>-0.3712543249130249</v>
      </c>
      <c r="AM336" s="86">
        <v>-0.37371200323104858</v>
      </c>
      <c r="AN336" s="86">
        <v>-0.48656123876571655</v>
      </c>
      <c r="AO336" s="86">
        <v>-0.42898774147033691</v>
      </c>
      <c r="AP336" s="86">
        <v>-0.22271221876144409</v>
      </c>
      <c r="AQ336" s="86">
        <v>-0.12025859206914902</v>
      </c>
      <c r="AR336" s="86">
        <v>-0.17947694659233093</v>
      </c>
      <c r="AS336" s="86">
        <v>-0.31326484680175781</v>
      </c>
      <c r="AT336" s="86">
        <v>-0.29412990808486938</v>
      </c>
      <c r="AU336" s="86">
        <v>-0.1648283451795578</v>
      </c>
      <c r="AV336" s="86">
        <v>-0.1545332670211792</v>
      </c>
      <c r="AW336" s="86">
        <v>-2.8912953566759825E-3</v>
      </c>
      <c r="AX336" s="86">
        <v>0.12379726022481918</v>
      </c>
      <c r="AY336" s="86">
        <v>0.15396818518638611</v>
      </c>
      <c r="AZ336" s="86">
        <v>0.18431396782398224</v>
      </c>
      <c r="BA336" s="86">
        <v>0.19637233018875122</v>
      </c>
      <c r="BB336" s="86">
        <v>-0.29176759719848633</v>
      </c>
      <c r="BC336" s="86">
        <v>-0.32289004325866699</v>
      </c>
      <c r="BD336" s="86">
        <v>-0.35061588883399963</v>
      </c>
      <c r="BE336" s="86">
        <v>-0.24506522715091705</v>
      </c>
      <c r="BF336" s="86">
        <v>-0.24997910857200623</v>
      </c>
      <c r="BG336" s="86">
        <v>-0.22024640440940857</v>
      </c>
      <c r="BH336" s="86">
        <v>-0.33474782109260559</v>
      </c>
      <c r="BI336" s="86">
        <v>-0.28938540816307068</v>
      </c>
      <c r="BJ336" s="86">
        <v>-0.23857170343399048</v>
      </c>
      <c r="BK336" s="86">
        <v>-0.2402508407831192</v>
      </c>
      <c r="BL336" s="86">
        <v>-0.34265226125717163</v>
      </c>
      <c r="BM336" s="86">
        <v>-0.25924059748649597</v>
      </c>
      <c r="BN336" s="86">
        <v>-0.11866659671068192</v>
      </c>
      <c r="BO336" s="86">
        <v>-1.4446187764406204E-2</v>
      </c>
      <c r="BP336" s="86">
        <v>-7.8627094626426697E-2</v>
      </c>
      <c r="BQ336" s="86">
        <v>-0.20016905665397644</v>
      </c>
      <c r="BR336" s="86">
        <v>-0.18039952218532562</v>
      </c>
      <c r="BS336" s="86">
        <v>-6.3912756741046906E-2</v>
      </c>
      <c r="BT336" s="86">
        <v>-5.5982951074838638E-2</v>
      </c>
      <c r="BU336" s="86">
        <v>0.10362623631954193</v>
      </c>
      <c r="BV336" s="86">
        <v>0.23201884329319</v>
      </c>
      <c r="BW336" s="86">
        <v>0.257741779088974</v>
      </c>
      <c r="BX336" s="86">
        <v>0.27993068099021912</v>
      </c>
      <c r="BY336" s="86">
        <v>0.3095487654209137</v>
      </c>
      <c r="BZ336" s="86">
        <v>-0.15278172492980957</v>
      </c>
      <c r="CA336" s="86">
        <v>-0.18233081698417664</v>
      </c>
      <c r="CB336" s="86">
        <v>-0.21216355264186859</v>
      </c>
      <c r="CC336" s="86">
        <v>-0.15578916668891907</v>
      </c>
      <c r="CD336" s="86">
        <v>-0.15919935703277588</v>
      </c>
      <c r="CE336" s="86">
        <v>-0.13042441010475159</v>
      </c>
      <c r="CF336" s="86">
        <v>-0.24394069612026215</v>
      </c>
      <c r="CG336" s="86">
        <v>-0.19817863404750824</v>
      </c>
      <c r="CH336" s="86">
        <v>-0.14667613804340363</v>
      </c>
      <c r="CI336" s="86">
        <v>-0.14781603217124939</v>
      </c>
      <c r="CJ336" s="86">
        <v>-0.24298131465911865</v>
      </c>
      <c r="CK336" s="86">
        <v>-0.14167426526546478</v>
      </c>
      <c r="CL336" s="86">
        <v>-4.6604912728071213E-2</v>
      </c>
      <c r="CM336" s="86">
        <v>5.8839164674282074E-2</v>
      </c>
      <c r="CN336" s="86">
        <v>-8.7787937372922897E-3</v>
      </c>
      <c r="CO336" s="86">
        <v>-0.12183926999568939</v>
      </c>
      <c r="CP336" s="86">
        <v>-0.10163018852472305</v>
      </c>
      <c r="CQ336" s="86">
        <v>5.9810932725667953E-3</v>
      </c>
      <c r="CR336" s="86">
        <v>1.2272701598703861E-2</v>
      </c>
      <c r="CS336" s="86">
        <v>0.17739994823932648</v>
      </c>
      <c r="CT336" s="86">
        <v>0.30697277188301086</v>
      </c>
      <c r="CU336" s="86">
        <v>0.32961505651473999</v>
      </c>
      <c r="CV336" s="86">
        <v>0.34615457057952881</v>
      </c>
      <c r="CW336" s="86">
        <v>0.38793444633483887</v>
      </c>
      <c r="CX336" s="86">
        <v>-5.6520529091358185E-2</v>
      </c>
      <c r="CY336" s="86">
        <v>-8.4979929029941559E-2</v>
      </c>
      <c r="CZ336" s="86">
        <v>-0.11627186834812164</v>
      </c>
      <c r="DA336" s="86">
        <v>-6.6513128578662872E-2</v>
      </c>
      <c r="DB336" s="86">
        <v>-6.8419605493545532E-2</v>
      </c>
      <c r="DC336" s="86">
        <v>-4.060237854719162E-2</v>
      </c>
      <c r="DD336" s="86">
        <v>-0.15313355624675751</v>
      </c>
      <c r="DE336" s="86">
        <v>-0.10697183758020401</v>
      </c>
      <c r="DF336" s="86">
        <v>-5.4780557751655579E-2</v>
      </c>
      <c r="DG336" s="86">
        <v>-5.5381212383508682E-2</v>
      </c>
      <c r="DH336" s="86">
        <v>-0.14331036806106567</v>
      </c>
      <c r="DI336" s="86">
        <v>-2.4107920005917549E-2</v>
      </c>
      <c r="DJ336" s="86">
        <v>2.5456774979829788E-2</v>
      </c>
      <c r="DK336" s="86">
        <v>0.13212451338768005</v>
      </c>
      <c r="DL336" s="86">
        <v>6.1069514602422714E-2</v>
      </c>
      <c r="DM336" s="86">
        <v>-4.3509483337402344E-2</v>
      </c>
      <c r="DN336" s="86">
        <v>-2.2860854864120483E-2</v>
      </c>
      <c r="DO336" s="86">
        <v>7.5874939560890198E-2</v>
      </c>
      <c r="DP336" s="86">
        <v>8.0528348684310913E-2</v>
      </c>
      <c r="DQ336" s="86">
        <v>0.25117364525794983</v>
      </c>
      <c r="DR336" s="86">
        <v>0.38192668557167053</v>
      </c>
      <c r="DS336" s="86">
        <v>0.40148833394050598</v>
      </c>
      <c r="DT336" s="86">
        <v>0.41237843036651611</v>
      </c>
      <c r="DU336" s="86">
        <v>0.46632009744644165</v>
      </c>
      <c r="DV336" s="86">
        <v>3.9740666747093201E-2</v>
      </c>
      <c r="DW336" s="86">
        <v>1.2370947748422623E-2</v>
      </c>
      <c r="DX336" s="86">
        <v>-2.0380200818181038E-2</v>
      </c>
      <c r="DY336" s="86">
        <v>6.2387313693761826E-2</v>
      </c>
      <c r="DZ336" s="86">
        <v>6.2651939690113068E-2</v>
      </c>
      <c r="EA336" s="86">
        <v>8.9086353778839111E-2</v>
      </c>
      <c r="EB336" s="86">
        <v>-2.2022485733032227E-2</v>
      </c>
      <c r="EC336" s="86">
        <v>2.471628226339817E-2</v>
      </c>
      <c r="ED336" s="86">
        <v>7.7902056276798248E-2</v>
      </c>
      <c r="EE336" s="86">
        <v>7.8079976141452789E-2</v>
      </c>
      <c r="EF336" s="86">
        <v>5.9862440684810281E-4</v>
      </c>
      <c r="EG336" s="86">
        <v>0.14563921093940735</v>
      </c>
      <c r="EH336" s="86">
        <v>0.12950240075588226</v>
      </c>
      <c r="EI336" s="86">
        <v>0.23793691396713257</v>
      </c>
      <c r="EJ336" s="86">
        <v>0.16191937029361725</v>
      </c>
      <c r="EK336" s="86">
        <v>6.9586299359798431E-2</v>
      </c>
      <c r="EL336" s="86">
        <v>9.086955338716507E-2</v>
      </c>
      <c r="EM336" s="86">
        <v>0.17679053544998169</v>
      </c>
      <c r="EN336" s="86">
        <v>0.17907868325710297</v>
      </c>
      <c r="EO336" s="86">
        <v>0.3576911985874176</v>
      </c>
      <c r="EP336" s="86">
        <v>0.49014824628829956</v>
      </c>
      <c r="EQ336" s="86">
        <v>0.50526195764541626</v>
      </c>
      <c r="ER336" s="86">
        <v>0.5079951286315918</v>
      </c>
      <c r="ES336" s="86">
        <v>0.57949650287628174</v>
      </c>
      <c r="ET336" s="86">
        <v>0.17872653901576996</v>
      </c>
      <c r="EU336" s="86">
        <v>0.15293015539646149</v>
      </c>
      <c r="EV336" s="86">
        <v>0.11807213723659515</v>
      </c>
      <c r="EW336" s="86">
        <v>79.969818115234375</v>
      </c>
      <c r="EX336" s="86">
        <v>78.341476440429688</v>
      </c>
      <c r="EY336" s="86">
        <v>76.149223327636719</v>
      </c>
      <c r="EZ336" s="86">
        <v>74.470603942871094</v>
      </c>
      <c r="FA336" s="86">
        <v>73.1119384765625</v>
      </c>
      <c r="FB336" s="86">
        <v>71.897979736328125</v>
      </c>
      <c r="FC336" s="86">
        <v>70.803504943847656</v>
      </c>
      <c r="FD336" s="86">
        <v>70.808013916015625</v>
      </c>
      <c r="FE336" s="86">
        <v>73.782943725585938</v>
      </c>
      <c r="FF336" s="86">
        <v>78.002487182617188</v>
      </c>
      <c r="FG336" s="86">
        <v>82.271614074707031</v>
      </c>
      <c r="FH336" s="86">
        <v>85.813278198242188</v>
      </c>
      <c r="FI336" s="86">
        <v>88.797286987304688</v>
      </c>
      <c r="FJ336" s="86">
        <v>91.299758911132813</v>
      </c>
      <c r="FK336" s="86">
        <v>93.561927795410156</v>
      </c>
      <c r="FL336" s="86">
        <v>95.325096130371094</v>
      </c>
      <c r="FM336" s="86">
        <v>96.395027160644531</v>
      </c>
      <c r="FN336" s="86">
        <v>96.821174621582031</v>
      </c>
      <c r="FO336" s="86">
        <v>96.411994934082031</v>
      </c>
      <c r="FP336" s="86">
        <v>94.555908203125</v>
      </c>
      <c r="FQ336" s="86">
        <v>91.833335876464844</v>
      </c>
      <c r="FR336" s="86">
        <v>88.749237060546875</v>
      </c>
      <c r="FS336" s="86">
        <v>85.832511901855469</v>
      </c>
      <c r="FT336" s="86">
        <v>83.033843994140625</v>
      </c>
      <c r="FU336" s="86">
        <v>0.12091267108917236</v>
      </c>
      <c r="FV336" s="86">
        <v>0.1216704398393631</v>
      </c>
      <c r="FW336" s="86">
        <v>0.13395477831363678</v>
      </c>
      <c r="FX336" s="86">
        <v>181.45454406738281</v>
      </c>
      <c r="FY336" s="86">
        <v>1</v>
      </c>
    </row>
    <row r="337" spans="1:181" x14ac:dyDescent="0.25">
      <c r="A337" t="s">
        <v>186</v>
      </c>
      <c r="B337" t="s">
        <v>236</v>
      </c>
      <c r="C337" t="s">
        <v>194</v>
      </c>
      <c r="D337" t="s">
        <v>202</v>
      </c>
      <c r="E337" t="s">
        <v>208</v>
      </c>
      <c r="F337" t="s">
        <v>180</v>
      </c>
      <c r="G337" t="s">
        <v>1</v>
      </c>
      <c r="H337" s="86">
        <v>1279</v>
      </c>
      <c r="I337" s="86">
        <v>1.5719135999679565</v>
      </c>
      <c r="J337" s="86">
        <v>1.5097054243087769</v>
      </c>
      <c r="K337" s="86">
        <v>1.4702268838882446</v>
      </c>
      <c r="L337" s="86">
        <v>1.4540773630142212</v>
      </c>
      <c r="M337" s="86">
        <v>1.4929426908493042</v>
      </c>
      <c r="N337" s="86">
        <v>1.5213495492935181</v>
      </c>
      <c r="O337" s="86">
        <v>1.5713651180267334</v>
      </c>
      <c r="P337" s="86">
        <v>1.5780086517333984</v>
      </c>
      <c r="Q337" s="86">
        <v>1.514966607093811</v>
      </c>
      <c r="R337" s="86">
        <v>1.4686741828918457</v>
      </c>
      <c r="S337" s="86">
        <v>1.5160715579986572</v>
      </c>
      <c r="T337" s="86">
        <v>1.4987711906433105</v>
      </c>
      <c r="U337" s="86">
        <v>1.3218045234680176</v>
      </c>
      <c r="V337" s="86">
        <v>1.2978360652923584</v>
      </c>
      <c r="W337" s="86">
        <v>1.3000273704528809</v>
      </c>
      <c r="X337" s="86">
        <v>1.3459852933883667</v>
      </c>
      <c r="Y337" s="86">
        <v>1.3761240243911743</v>
      </c>
      <c r="Z337" s="86">
        <v>1.5091379880905151</v>
      </c>
      <c r="AA337" s="86">
        <v>1.7768192291259766</v>
      </c>
      <c r="AB337" s="86">
        <v>1.7406226396560669</v>
      </c>
      <c r="AC337" s="86">
        <v>1.9372044801712036</v>
      </c>
      <c r="AD337" s="86">
        <v>1.9120618104934692</v>
      </c>
      <c r="AE337" s="86">
        <v>1.7683539390563965</v>
      </c>
      <c r="AF337" s="86">
        <v>1.6387379169464111</v>
      </c>
      <c r="AG337" s="86">
        <v>-0.87724083662033081</v>
      </c>
      <c r="AH337" s="86">
        <v>-0.86208057403564453</v>
      </c>
      <c r="AI337" s="86">
        <v>-0.84895151853561401</v>
      </c>
      <c r="AJ337" s="86">
        <v>-0.82839345932006836</v>
      </c>
      <c r="AK337" s="86">
        <v>-0.79063898324966431</v>
      </c>
      <c r="AL337" s="86">
        <v>-0.77850955724716187</v>
      </c>
      <c r="AM337" s="86">
        <v>-0.75636184215545654</v>
      </c>
      <c r="AN337" s="86">
        <v>-0.61335855722427368</v>
      </c>
      <c r="AO337" s="86">
        <v>-0.56914550065994263</v>
      </c>
      <c r="AP337" s="86">
        <v>-0.41738057136535645</v>
      </c>
      <c r="AQ337" s="86">
        <v>-0.24868789315223694</v>
      </c>
      <c r="AR337" s="86">
        <v>-0.27004346251487732</v>
      </c>
      <c r="AS337" s="86">
        <v>-0.31858748197555542</v>
      </c>
      <c r="AT337" s="86">
        <v>-0.33201220631599426</v>
      </c>
      <c r="AU337" s="86">
        <v>-0.29854780435562134</v>
      </c>
      <c r="AV337" s="86">
        <v>-0.19332033395767212</v>
      </c>
      <c r="AW337" s="86">
        <v>-0.19827112555503845</v>
      </c>
      <c r="AX337" s="86">
        <v>-0.11450835317373276</v>
      </c>
      <c r="AY337" s="86">
        <v>-0.10133448243141174</v>
      </c>
      <c r="AZ337" s="86">
        <v>-0.32994401454925537</v>
      </c>
      <c r="BA337" s="86">
        <v>-0.36482244729995728</v>
      </c>
      <c r="BB337" s="86">
        <v>-0.69237214326858521</v>
      </c>
      <c r="BC337" s="86">
        <v>-0.88365519046783447</v>
      </c>
      <c r="BD337" s="86">
        <v>-0.9179229736328125</v>
      </c>
      <c r="BE337" s="86">
        <v>-0.69099944829940796</v>
      </c>
      <c r="BF337" s="86">
        <v>-0.68137234449386597</v>
      </c>
      <c r="BG337" s="86">
        <v>-0.67430102825164795</v>
      </c>
      <c r="BH337" s="86">
        <v>-0.65402275323867798</v>
      </c>
      <c r="BI337" s="86">
        <v>-0.61812484264373779</v>
      </c>
      <c r="BJ337" s="86">
        <v>-0.60635793209075928</v>
      </c>
      <c r="BK337" s="86">
        <v>-0.59698981046676636</v>
      </c>
      <c r="BL337" s="86">
        <v>-0.47009649872779846</v>
      </c>
      <c r="BM337" s="86">
        <v>-0.4359876811504364</v>
      </c>
      <c r="BN337" s="86">
        <v>-0.30448463559150696</v>
      </c>
      <c r="BO337" s="86">
        <v>-0.1469588577747345</v>
      </c>
      <c r="BP337" s="86">
        <v>-0.16592806577682495</v>
      </c>
      <c r="BQ337" s="86">
        <v>-0.21030788123607635</v>
      </c>
      <c r="BR337" s="86">
        <v>-0.2252691239118576</v>
      </c>
      <c r="BS337" s="86">
        <v>-0.19332951307296753</v>
      </c>
      <c r="BT337" s="86">
        <v>-8.7447457015514374E-2</v>
      </c>
      <c r="BU337" s="86">
        <v>-9.5140509307384491E-2</v>
      </c>
      <c r="BV337" s="86">
        <v>-3.361918730661273E-3</v>
      </c>
      <c r="BW337" s="86">
        <v>3.0347073450684547E-2</v>
      </c>
      <c r="BX337" s="86">
        <v>-0.18559832870960236</v>
      </c>
      <c r="BY337" s="86">
        <v>-0.2016628235578537</v>
      </c>
      <c r="BZ337" s="86">
        <v>-0.51589566469192505</v>
      </c>
      <c r="CA337" s="86">
        <v>-0.6965177059173584</v>
      </c>
      <c r="CB337" s="86">
        <v>-0.72583222389221191</v>
      </c>
      <c r="CC337" s="86">
        <v>-0.56200921535491943</v>
      </c>
      <c r="CD337" s="86">
        <v>-0.55621439218521118</v>
      </c>
      <c r="CE337" s="86">
        <v>-0.55333858728408813</v>
      </c>
      <c r="CF337" s="86">
        <v>-0.53325414657592773</v>
      </c>
      <c r="CG337" s="86">
        <v>-0.49864214658737183</v>
      </c>
      <c r="CH337" s="86">
        <v>-0.48712626099586487</v>
      </c>
      <c r="CI337" s="86">
        <v>-0.48660928010940552</v>
      </c>
      <c r="CJ337" s="86">
        <v>-0.37087368965148926</v>
      </c>
      <c r="CK337" s="86">
        <v>-0.34376305341720581</v>
      </c>
      <c r="CL337" s="86">
        <v>-0.22629322111606598</v>
      </c>
      <c r="CM337" s="86">
        <v>-7.6501652598381042E-2</v>
      </c>
      <c r="CN337" s="86">
        <v>-9.3818053603172302E-2</v>
      </c>
      <c r="CO337" s="86">
        <v>-0.1353137344121933</v>
      </c>
      <c r="CP337" s="86">
        <v>-0.15133915841579437</v>
      </c>
      <c r="CQ337" s="86">
        <v>-0.12045563757419586</v>
      </c>
      <c r="CR337" s="86">
        <v>-1.4120232313871384E-2</v>
      </c>
      <c r="CS337" s="86">
        <v>-2.3712560534477234E-2</v>
      </c>
      <c r="CT337" s="86">
        <v>7.361777126789093E-2</v>
      </c>
      <c r="CU337" s="86">
        <v>0.12154931575059891</v>
      </c>
      <c r="CV337" s="86">
        <v>-8.5624940693378448E-2</v>
      </c>
      <c r="CW337" s="86">
        <v>-8.865896612405777E-2</v>
      </c>
      <c r="CX337" s="86">
        <v>-0.39366859197616577</v>
      </c>
      <c r="CY337" s="86">
        <v>-0.56690680980682373</v>
      </c>
      <c r="CZ337" s="86">
        <v>-0.59279078245162964</v>
      </c>
      <c r="DA337" s="86">
        <v>-0.43301898241043091</v>
      </c>
      <c r="DB337" s="86">
        <v>-0.43105641007423401</v>
      </c>
      <c r="DC337" s="86">
        <v>-0.43237626552581787</v>
      </c>
      <c r="DD337" s="86">
        <v>-0.41248553991317749</v>
      </c>
      <c r="DE337" s="86">
        <v>-0.37915945053100586</v>
      </c>
      <c r="DF337" s="86">
        <v>-0.36789456009864807</v>
      </c>
      <c r="DG337" s="86">
        <v>-0.37622874975204468</v>
      </c>
      <c r="DH337" s="86">
        <v>-0.27165085077285767</v>
      </c>
      <c r="DI337" s="86">
        <v>-0.25153839588165283</v>
      </c>
      <c r="DJ337" s="86">
        <v>-0.14810182154178619</v>
      </c>
      <c r="DK337" s="86">
        <v>-6.0444427654147148E-3</v>
      </c>
      <c r="DL337" s="86">
        <v>-2.1708045154809952E-2</v>
      </c>
      <c r="DM337" s="86">
        <v>-6.0319580137729645E-2</v>
      </c>
      <c r="DN337" s="86">
        <v>-7.7409207820892334E-2</v>
      </c>
      <c r="DO337" s="86">
        <v>-4.7581769526004791E-2</v>
      </c>
      <c r="DP337" s="86">
        <v>5.9206996113061905E-2</v>
      </c>
      <c r="DQ337" s="86">
        <v>4.7715384513139725E-2</v>
      </c>
      <c r="DR337" s="86">
        <v>0.15059745311737061</v>
      </c>
      <c r="DS337" s="86">
        <v>0.21275156736373901</v>
      </c>
      <c r="DT337" s="86">
        <v>1.4348456636071205E-2</v>
      </c>
      <c r="DU337" s="86">
        <v>2.4344885721802711E-2</v>
      </c>
      <c r="DV337" s="86">
        <v>-0.27144148945808411</v>
      </c>
      <c r="DW337" s="86">
        <v>-0.43729594349861145</v>
      </c>
      <c r="DX337" s="86">
        <v>-0.45974937081336975</v>
      </c>
      <c r="DY337" s="86">
        <v>-0.24677754938602448</v>
      </c>
      <c r="DZ337" s="86">
        <v>-0.25034821033477783</v>
      </c>
      <c r="EA337" s="86">
        <v>-0.25772577524185181</v>
      </c>
      <c r="EB337" s="86">
        <v>-0.2381148636341095</v>
      </c>
      <c r="EC337" s="86">
        <v>-0.20664538443088531</v>
      </c>
      <c r="ED337" s="86">
        <v>-0.19574296474456787</v>
      </c>
      <c r="EE337" s="86">
        <v>-0.21685674786567688</v>
      </c>
      <c r="EF337" s="86">
        <v>-0.12838880717754364</v>
      </c>
      <c r="EG337" s="86">
        <v>-0.11838062107563019</v>
      </c>
      <c r="EH337" s="86">
        <v>-3.5205867141485214E-2</v>
      </c>
      <c r="EI337" s="86">
        <v>9.568457305431366E-2</v>
      </c>
      <c r="EJ337" s="86">
        <v>8.2407347857952118E-2</v>
      </c>
      <c r="EK337" s="86">
        <v>4.7960054129362106E-2</v>
      </c>
      <c r="EL337" s="86">
        <v>2.9333896934986115E-2</v>
      </c>
      <c r="EM337" s="86">
        <v>5.7636529207229614E-2</v>
      </c>
      <c r="EN337" s="86">
        <v>0.16507986187934875</v>
      </c>
      <c r="EO337" s="86">
        <v>0.15084600448608398</v>
      </c>
      <c r="EP337" s="86">
        <v>0.26174390316009521</v>
      </c>
      <c r="EQ337" s="86">
        <v>0.34443312883377075</v>
      </c>
      <c r="ER337" s="86">
        <v>0.15869416296482086</v>
      </c>
      <c r="ES337" s="86">
        <v>0.18750450015068054</v>
      </c>
      <c r="ET337" s="86">
        <v>-9.4964995980262756E-2</v>
      </c>
      <c r="EU337" s="86">
        <v>-0.25015836954116821</v>
      </c>
      <c r="EV337" s="86">
        <v>-0.26765862107276917</v>
      </c>
      <c r="EW337" s="86">
        <v>60.854488372802734</v>
      </c>
      <c r="EX337" s="86">
        <v>59.968212127685547</v>
      </c>
      <c r="EY337" s="86">
        <v>59.141330718994141</v>
      </c>
      <c r="EZ337" s="86">
        <v>58.520912170410156</v>
      </c>
      <c r="FA337" s="86">
        <v>57.985218048095703</v>
      </c>
      <c r="FB337" s="86">
        <v>57.300647735595703</v>
      </c>
      <c r="FC337" s="86">
        <v>56.831809997558594</v>
      </c>
      <c r="FD337" s="86">
        <v>57.172988891601563</v>
      </c>
      <c r="FE337" s="86">
        <v>59.487327575683594</v>
      </c>
      <c r="FF337" s="86">
        <v>62.394199371337891</v>
      </c>
      <c r="FG337" s="86">
        <v>65.127548217773438</v>
      </c>
      <c r="FH337" s="86">
        <v>68.20245361328125</v>
      </c>
      <c r="FI337" s="86">
        <v>69.696846008300781</v>
      </c>
      <c r="FJ337" s="86">
        <v>71.900108337402344</v>
      </c>
      <c r="FK337" s="86">
        <v>73.398429870605469</v>
      </c>
      <c r="FL337" s="86">
        <v>74.154830932617188</v>
      </c>
      <c r="FM337" s="86">
        <v>74.001319885253906</v>
      </c>
      <c r="FN337" s="86">
        <v>73.373931884765625</v>
      </c>
      <c r="FO337" s="86">
        <v>72.378868103027344</v>
      </c>
      <c r="FP337" s="86">
        <v>70.7099609375</v>
      </c>
      <c r="FQ337" s="86">
        <v>68.120849609375</v>
      </c>
      <c r="FR337" s="86">
        <v>64.902633666992188</v>
      </c>
      <c r="FS337" s="86">
        <v>63.460865020751953</v>
      </c>
      <c r="FT337" s="86">
        <v>61.902385711669922</v>
      </c>
      <c r="FU337" s="86">
        <v>0.15326409041881561</v>
      </c>
      <c r="FV337" s="86">
        <v>0.14896345138549805</v>
      </c>
      <c r="FW337" s="86">
        <v>0.16103343665599823</v>
      </c>
      <c r="FX337" s="86">
        <v>212.59091186523438</v>
      </c>
      <c r="FY337" s="86">
        <v>1</v>
      </c>
    </row>
    <row r="338" spans="1:181" x14ac:dyDescent="0.25">
      <c r="A338" t="s">
        <v>186</v>
      </c>
      <c r="B338" t="s">
        <v>236</v>
      </c>
      <c r="C338" t="s">
        <v>194</v>
      </c>
      <c r="D338" t="s">
        <v>202</v>
      </c>
      <c r="E338" t="s">
        <v>208</v>
      </c>
      <c r="F338" t="s">
        <v>181</v>
      </c>
      <c r="G338" t="s">
        <v>1</v>
      </c>
      <c r="H338" s="86">
        <v>669</v>
      </c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86"/>
      <c r="AT338" s="86"/>
      <c r="AU338" s="86"/>
      <c r="AV338" s="86"/>
      <c r="AW338" s="86"/>
      <c r="AX338" s="86"/>
      <c r="AY338" s="86"/>
      <c r="AZ338" s="86"/>
      <c r="BA338" s="86"/>
      <c r="BB338" s="86"/>
      <c r="BC338" s="86"/>
      <c r="BD338" s="86"/>
      <c r="BE338" s="86"/>
      <c r="BF338" s="86"/>
      <c r="BG338" s="86"/>
      <c r="BH338" s="86"/>
      <c r="BI338" s="86"/>
      <c r="BJ338" s="86"/>
      <c r="BK338" s="86"/>
      <c r="BL338" s="86"/>
      <c r="BM338" s="86"/>
      <c r="BN338" s="86"/>
      <c r="BO338" s="86"/>
      <c r="BP338" s="86"/>
      <c r="BQ338" s="86"/>
      <c r="BR338" s="86"/>
      <c r="BS338" s="86"/>
      <c r="BT338" s="86"/>
      <c r="BU338" s="86"/>
      <c r="BV338" s="86"/>
      <c r="BW338" s="86"/>
      <c r="BX338" s="86"/>
      <c r="BY338" s="86"/>
      <c r="BZ338" s="86"/>
      <c r="CA338" s="86"/>
      <c r="CB338" s="86"/>
      <c r="CC338" s="86"/>
      <c r="CD338" s="86"/>
      <c r="CE338" s="86"/>
      <c r="CF338" s="86"/>
      <c r="CG338" s="86"/>
      <c r="CH338" s="86"/>
      <c r="CI338" s="86"/>
      <c r="CJ338" s="86"/>
      <c r="CK338" s="86"/>
      <c r="CL338" s="86"/>
      <c r="CM338" s="86"/>
      <c r="CN338" s="86"/>
      <c r="CO338" s="86"/>
      <c r="CP338" s="86"/>
      <c r="CQ338" s="86"/>
      <c r="CR338" s="86"/>
      <c r="CS338" s="86"/>
      <c r="CT338" s="86"/>
      <c r="CU338" s="86"/>
      <c r="CV338" s="86"/>
      <c r="CW338" s="86"/>
      <c r="CX338" s="86"/>
      <c r="CY338" s="86"/>
      <c r="CZ338" s="86"/>
      <c r="DA338" s="86"/>
      <c r="DB338" s="86"/>
      <c r="DC338" s="86"/>
      <c r="DD338" s="86"/>
      <c r="DE338" s="86"/>
      <c r="DF338" s="86"/>
      <c r="DG338" s="86"/>
      <c r="DH338" s="86"/>
      <c r="DI338" s="86"/>
      <c r="DJ338" s="86"/>
      <c r="DK338" s="86"/>
      <c r="DL338" s="86"/>
      <c r="DM338" s="86"/>
      <c r="DN338" s="86"/>
      <c r="DO338" s="86"/>
      <c r="DP338" s="86"/>
      <c r="DQ338" s="86"/>
      <c r="DR338" s="86"/>
      <c r="DS338" s="86"/>
      <c r="DT338" s="86"/>
      <c r="DU338" s="86"/>
      <c r="DV338" s="86"/>
      <c r="DW338" s="86"/>
      <c r="DX338" s="86"/>
      <c r="DY338" s="86"/>
      <c r="DZ338" s="86"/>
      <c r="EA338" s="86"/>
      <c r="EB338" s="86"/>
      <c r="EC338" s="86"/>
      <c r="ED338" s="86"/>
      <c r="EE338" s="86"/>
      <c r="EF338" s="86"/>
      <c r="EG338" s="86"/>
      <c r="EH338" s="86"/>
      <c r="EI338" s="86"/>
      <c r="EJ338" s="86"/>
      <c r="EK338" s="86"/>
      <c r="EL338" s="86"/>
      <c r="EM338" s="86"/>
      <c r="EN338" s="86"/>
      <c r="EO338" s="86"/>
      <c r="EP338" s="86"/>
      <c r="EQ338" s="86"/>
      <c r="ER338" s="86"/>
      <c r="ES338" s="86"/>
      <c r="ET338" s="86"/>
      <c r="EU338" s="86"/>
      <c r="EV338" s="86"/>
      <c r="EW338" s="86"/>
      <c r="EX338" s="86"/>
      <c r="EY338" s="86"/>
      <c r="EZ338" s="86"/>
      <c r="FA338" s="86"/>
      <c r="FB338" s="86"/>
      <c r="FC338" s="86"/>
      <c r="FD338" s="86"/>
      <c r="FE338" s="86"/>
      <c r="FF338" s="86"/>
      <c r="FG338" s="86"/>
      <c r="FH338" s="86"/>
      <c r="FI338" s="86"/>
      <c r="FJ338" s="86"/>
      <c r="FK338" s="86"/>
      <c r="FL338" s="86"/>
      <c r="FM338" s="86"/>
      <c r="FN338" s="86"/>
      <c r="FO338" s="86"/>
      <c r="FP338" s="86"/>
      <c r="FQ338" s="86"/>
      <c r="FR338" s="86"/>
      <c r="FS338" s="86"/>
      <c r="FT338" s="86"/>
      <c r="FU338" s="86"/>
      <c r="FV338" s="86"/>
      <c r="FW338" s="86"/>
      <c r="FX338" s="86">
        <v>38.772727966308594</v>
      </c>
      <c r="FY338" s="86">
        <v>0</v>
      </c>
    </row>
    <row r="339" spans="1:181" x14ac:dyDescent="0.25">
      <c r="A339" t="s">
        <v>186</v>
      </c>
      <c r="B339" t="s">
        <v>236</v>
      </c>
      <c r="C339" t="s">
        <v>194</v>
      </c>
      <c r="D339" t="s">
        <v>202</v>
      </c>
      <c r="E339" t="s">
        <v>208</v>
      </c>
      <c r="F339" t="s">
        <v>182</v>
      </c>
      <c r="G339" t="s">
        <v>1</v>
      </c>
      <c r="H339" s="86">
        <v>3368</v>
      </c>
      <c r="I339" s="86">
        <v>1.2207633256912231</v>
      </c>
      <c r="J339" s="86">
        <v>1.1126536130905151</v>
      </c>
      <c r="K339" s="86">
        <v>1.0734918117523193</v>
      </c>
      <c r="L339" s="86">
        <v>1.0151396989822388</v>
      </c>
      <c r="M339" s="86">
        <v>1.0112175941467285</v>
      </c>
      <c r="N339" s="86">
        <v>1.0556209087371826</v>
      </c>
      <c r="O339" s="86">
        <v>1.1877511739730835</v>
      </c>
      <c r="P339" s="86">
        <v>1.373597264289856</v>
      </c>
      <c r="Q339" s="86">
        <v>1.4385673999786377</v>
      </c>
      <c r="R339" s="86">
        <v>1.4969110488891602</v>
      </c>
      <c r="S339" s="86">
        <v>1.5546317100524902</v>
      </c>
      <c r="T339" s="86">
        <v>1.6357529163360596</v>
      </c>
      <c r="U339" s="86">
        <v>1.6940367221832275</v>
      </c>
      <c r="V339" s="86">
        <v>1.7471084594726563</v>
      </c>
      <c r="W339" s="86">
        <v>1.7959412336349487</v>
      </c>
      <c r="X339" s="86">
        <v>1.8840149641036987</v>
      </c>
      <c r="Y339" s="86">
        <v>1.9418977499008179</v>
      </c>
      <c r="Z339" s="86">
        <v>1.9703216552734375</v>
      </c>
      <c r="AA339" s="86">
        <v>1.9852437973022461</v>
      </c>
      <c r="AB339" s="86">
        <v>1.9107112884521484</v>
      </c>
      <c r="AC339" s="86">
        <v>1.8618264198303223</v>
      </c>
      <c r="AD339" s="86">
        <v>1.8456521034240723</v>
      </c>
      <c r="AE339" s="86">
        <v>1.6154088973999023</v>
      </c>
      <c r="AF339" s="86">
        <v>1.4046581983566284</v>
      </c>
      <c r="AG339" s="86">
        <v>-0.29740172624588013</v>
      </c>
      <c r="AH339" s="86">
        <v>-0.31067493557929993</v>
      </c>
      <c r="AI339" s="86">
        <v>-0.29134061932563782</v>
      </c>
      <c r="AJ339" s="86">
        <v>-0.32107153534889221</v>
      </c>
      <c r="AK339" s="86">
        <v>-0.30871063470840454</v>
      </c>
      <c r="AL339" s="86">
        <v>-0.29386892914772034</v>
      </c>
      <c r="AM339" s="86">
        <v>-0.29313641786575317</v>
      </c>
      <c r="AN339" s="86">
        <v>-0.24143068492412567</v>
      </c>
      <c r="AO339" s="86">
        <v>-0.23733051121234894</v>
      </c>
      <c r="AP339" s="86">
        <v>-9.238029271364212E-2</v>
      </c>
      <c r="AQ339" s="86">
        <v>-9.6144363284111023E-2</v>
      </c>
      <c r="AR339" s="86">
        <v>-9.1844767332077026E-2</v>
      </c>
      <c r="AS339" s="86">
        <v>-9.5487311482429504E-2</v>
      </c>
      <c r="AT339" s="86">
        <v>-6.5156079828739166E-2</v>
      </c>
      <c r="AU339" s="86">
        <v>-4.9116771668195724E-2</v>
      </c>
      <c r="AV339" s="86">
        <v>-1.1454432271420956E-2</v>
      </c>
      <c r="AW339" s="86">
        <v>4.1975192725658417E-2</v>
      </c>
      <c r="AX339" s="86">
        <v>1.971612311899662E-2</v>
      </c>
      <c r="AY339" s="86">
        <v>-4.3316584080457687E-2</v>
      </c>
      <c r="AZ339" s="86">
        <v>-6.5713539719581604E-2</v>
      </c>
      <c r="BA339" s="86">
        <v>-0.13137823343276978</v>
      </c>
      <c r="BB339" s="86">
        <v>-0.30654957890510559</v>
      </c>
      <c r="BC339" s="86">
        <v>-0.35986816883087158</v>
      </c>
      <c r="BD339" s="86">
        <v>-0.30298727750778198</v>
      </c>
      <c r="BE339" s="86">
        <v>-0.22941707074642181</v>
      </c>
      <c r="BF339" s="86">
        <v>-0.24293197691440582</v>
      </c>
      <c r="BG339" s="86">
        <v>-0.22338315844535828</v>
      </c>
      <c r="BH339" s="86">
        <v>-0.25178965926170349</v>
      </c>
      <c r="BI339" s="86">
        <v>-0.24138848483562469</v>
      </c>
      <c r="BJ339" s="86">
        <v>-0.22418983280658722</v>
      </c>
      <c r="BK339" s="86">
        <v>-0.22635786235332489</v>
      </c>
      <c r="BL339" s="86">
        <v>-0.17155614495277405</v>
      </c>
      <c r="BM339" s="86">
        <v>-0.16946601867675781</v>
      </c>
      <c r="BN339" s="86">
        <v>-4.7600604593753815E-2</v>
      </c>
      <c r="BO339" s="86">
        <v>-5.164642259478569E-2</v>
      </c>
      <c r="BP339" s="86">
        <v>-4.3500415980815887E-2</v>
      </c>
      <c r="BQ339" s="86">
        <v>-4.3395433574914932E-2</v>
      </c>
      <c r="BR339" s="86">
        <v>-1.4191955327987671E-2</v>
      </c>
      <c r="BS339" s="86">
        <v>2.5458845775574446E-3</v>
      </c>
      <c r="BT339" s="86">
        <v>3.9305929094552994E-2</v>
      </c>
      <c r="BU339" s="86">
        <v>9.2638708651065826E-2</v>
      </c>
      <c r="BV339" s="86">
        <v>7.031625509262085E-2</v>
      </c>
      <c r="BW339" s="86">
        <v>1.3000316917896271E-2</v>
      </c>
      <c r="BX339" s="86">
        <v>-8.9241834357380867E-3</v>
      </c>
      <c r="BY339" s="86">
        <v>-7.3887772858142853E-2</v>
      </c>
      <c r="BZ339" s="86">
        <v>-0.23404611647129059</v>
      </c>
      <c r="CA339" s="86">
        <v>-0.28824096918106079</v>
      </c>
      <c r="CB339" s="86">
        <v>-0.23230536282062531</v>
      </c>
      <c r="CC339" s="86">
        <v>-0.18233110010623932</v>
      </c>
      <c r="CD339" s="86">
        <v>-0.19601337611675262</v>
      </c>
      <c r="CE339" s="86">
        <v>-0.17631605267524719</v>
      </c>
      <c r="CF339" s="86">
        <v>-0.20380525290966034</v>
      </c>
      <c r="CG339" s="86">
        <v>-0.19476135075092316</v>
      </c>
      <c r="CH339" s="86">
        <v>-0.17593027651309967</v>
      </c>
      <c r="CI339" s="86">
        <v>-0.1801072359085083</v>
      </c>
      <c r="CJ339" s="86">
        <v>-0.12316122651100159</v>
      </c>
      <c r="CK339" s="86">
        <v>-0.12246327102184296</v>
      </c>
      <c r="CL339" s="86">
        <v>-1.6586322337388992E-2</v>
      </c>
      <c r="CM339" s="86">
        <v>-2.0827289670705795E-2</v>
      </c>
      <c r="CN339" s="86">
        <v>-1.0017262771725655E-2</v>
      </c>
      <c r="CO339" s="86">
        <v>-7.3167537339031696E-3</v>
      </c>
      <c r="CP339" s="86">
        <v>2.1105635911226273E-2</v>
      </c>
      <c r="CQ339" s="86">
        <v>3.8327280431985855E-2</v>
      </c>
      <c r="CR339" s="86">
        <v>7.44624063372612E-2</v>
      </c>
      <c r="CS339" s="86">
        <v>0.12772810459136963</v>
      </c>
      <c r="CT339" s="86">
        <v>0.10536176711320877</v>
      </c>
      <c r="CU339" s="86">
        <v>5.2005231380462646E-2</v>
      </c>
      <c r="CV339" s="86">
        <v>3.0407950282096863E-2</v>
      </c>
      <c r="CW339" s="86">
        <v>-3.4070055931806564E-2</v>
      </c>
      <c r="CX339" s="86">
        <v>-0.18383045494556427</v>
      </c>
      <c r="CY339" s="86">
        <v>-0.23863218724727631</v>
      </c>
      <c r="CZ339" s="86">
        <v>-0.18335126340389252</v>
      </c>
      <c r="DA339" s="86">
        <v>-0.13524512946605682</v>
      </c>
      <c r="DB339" s="86">
        <v>-0.14909479022026062</v>
      </c>
      <c r="DC339" s="86">
        <v>-0.1292489618062973</v>
      </c>
      <c r="DD339" s="86">
        <v>-0.15582084655761719</v>
      </c>
      <c r="DE339" s="86">
        <v>-0.14813421666622162</v>
      </c>
      <c r="DF339" s="86">
        <v>-0.12767072021961212</v>
      </c>
      <c r="DG339" s="86">
        <v>-0.13385662436485291</v>
      </c>
      <c r="DH339" s="86">
        <v>-7.476632297039032E-2</v>
      </c>
      <c r="DI339" s="86">
        <v>-7.5460530817508698E-2</v>
      </c>
      <c r="DJ339" s="86">
        <v>1.4427958056330681E-2</v>
      </c>
      <c r="DK339" s="86">
        <v>9.9918432533740997E-3</v>
      </c>
      <c r="DL339" s="86">
        <v>2.3465890437364578E-2</v>
      </c>
      <c r="DM339" s="86">
        <v>2.8761923313140869E-2</v>
      </c>
      <c r="DN339" s="86">
        <v>5.6403230875730515E-2</v>
      </c>
      <c r="DO339" s="86">
        <v>7.4108675122261047E-2</v>
      </c>
      <c r="DP339" s="86">
        <v>0.10961887985467911</v>
      </c>
      <c r="DQ339" s="86">
        <v>0.16281750798225403</v>
      </c>
      <c r="DR339" s="86">
        <v>0.1404072642326355</v>
      </c>
      <c r="DS339" s="86">
        <v>9.1010145843029022E-2</v>
      </c>
      <c r="DT339" s="86">
        <v>6.9740079343318939E-2</v>
      </c>
      <c r="DU339" s="86">
        <v>5.7476554065942764E-3</v>
      </c>
      <c r="DV339" s="86">
        <v>-0.13361479341983795</v>
      </c>
      <c r="DW339" s="86">
        <v>-0.18902340531349182</v>
      </c>
      <c r="DX339" s="86">
        <v>-0.13439716398715973</v>
      </c>
      <c r="DY339" s="86">
        <v>-6.7260488867759705E-2</v>
      </c>
      <c r="DZ339" s="86">
        <v>-8.1351801753044128E-2</v>
      </c>
      <c r="EA339" s="86">
        <v>-6.1291530728340149E-2</v>
      </c>
      <c r="EB339" s="86">
        <v>-8.6538955569267273E-2</v>
      </c>
      <c r="EC339" s="86">
        <v>-8.0812036991119385E-2</v>
      </c>
      <c r="ED339" s="86">
        <v>-5.7991601526737213E-2</v>
      </c>
      <c r="EE339" s="86">
        <v>-6.7078053951263428E-2</v>
      </c>
      <c r="EF339" s="86">
        <v>-4.8917615786194801E-3</v>
      </c>
      <c r="EG339" s="86">
        <v>-7.5960303656756878E-3</v>
      </c>
      <c r="EH339" s="86">
        <v>5.9207655489444733E-2</v>
      </c>
      <c r="EI339" s="86">
        <v>5.4489776492118835E-2</v>
      </c>
      <c r="EJ339" s="86">
        <v>7.1810245513916016E-2</v>
      </c>
      <c r="EK339" s="86">
        <v>8.0853812396526337E-2</v>
      </c>
      <c r="EL339" s="86">
        <v>0.10736734420061111</v>
      </c>
      <c r="EM339" s="86">
        <v>0.12577132880687714</v>
      </c>
      <c r="EN339" s="86">
        <v>0.16037923097610474</v>
      </c>
      <c r="EO339" s="86">
        <v>0.21348102390766144</v>
      </c>
      <c r="EP339" s="86">
        <v>0.19100740551948547</v>
      </c>
      <c r="EQ339" s="86">
        <v>0.14732703566551208</v>
      </c>
      <c r="ER339" s="86">
        <v>0.12652942538261414</v>
      </c>
      <c r="ES339" s="86">
        <v>6.3238106667995453E-2</v>
      </c>
      <c r="ET339" s="86">
        <v>-6.1111357063055038E-2</v>
      </c>
      <c r="EU339" s="86">
        <v>-0.11739620566368103</v>
      </c>
      <c r="EV339" s="86">
        <v>-6.3715226948261261E-2</v>
      </c>
      <c r="EW339" s="86">
        <v>61.281749725341797</v>
      </c>
      <c r="EX339" s="86">
        <v>60.394622802734375</v>
      </c>
      <c r="EY339" s="86">
        <v>59.231410980224609</v>
      </c>
      <c r="EZ339" s="86">
        <v>58.218292236328125</v>
      </c>
      <c r="FA339" s="86">
        <v>57.341911315917969</v>
      </c>
      <c r="FB339" s="86">
        <v>56.561130523681641</v>
      </c>
      <c r="FC339" s="86">
        <v>55.996540069580078</v>
      </c>
      <c r="FD339" s="86">
        <v>56.683219909667969</v>
      </c>
      <c r="FE339" s="86">
        <v>59.680637359619141</v>
      </c>
      <c r="FF339" s="86">
        <v>63.709377288818359</v>
      </c>
      <c r="FG339" s="86">
        <v>68.02130126953125</v>
      </c>
      <c r="FH339" s="86">
        <v>72.443077087402344</v>
      </c>
      <c r="FI339" s="86">
        <v>76.594337463378906</v>
      </c>
      <c r="FJ339" s="86">
        <v>80.506607055664063</v>
      </c>
      <c r="FK339" s="86">
        <v>82.875816345214844</v>
      </c>
      <c r="FL339" s="86">
        <v>83.852821350097656</v>
      </c>
      <c r="FM339" s="86">
        <v>83.5496826171875</v>
      </c>
      <c r="FN339" s="86">
        <v>82.164596557617188</v>
      </c>
      <c r="FO339" s="86">
        <v>80.123695373535156</v>
      </c>
      <c r="FP339" s="86">
        <v>77.020355224609375</v>
      </c>
      <c r="FQ339" s="86">
        <v>72.711776733398438</v>
      </c>
      <c r="FR339" s="86">
        <v>67.896148681640625</v>
      </c>
      <c r="FS339" s="86">
        <v>64.992050170898438</v>
      </c>
      <c r="FT339" s="86">
        <v>62.953304290771484</v>
      </c>
      <c r="FU339" s="86">
        <v>6.2290925532579422E-2</v>
      </c>
      <c r="FV339" s="86">
        <v>6.4461477100849152E-2</v>
      </c>
      <c r="FW339" s="86">
        <v>6.7018955945968628E-2</v>
      </c>
      <c r="FX339" s="86">
        <v>378.1363525390625</v>
      </c>
      <c r="FY339" s="86">
        <v>1</v>
      </c>
    </row>
    <row r="340" spans="1:181" x14ac:dyDescent="0.25">
      <c r="A340" t="s">
        <v>186</v>
      </c>
      <c r="B340" t="s">
        <v>236</v>
      </c>
      <c r="C340" t="s">
        <v>194</v>
      </c>
      <c r="D340" t="s">
        <v>202</v>
      </c>
      <c r="E340" t="s">
        <v>208</v>
      </c>
      <c r="F340" t="s">
        <v>183</v>
      </c>
      <c r="G340" t="s">
        <v>1</v>
      </c>
      <c r="H340" s="86">
        <v>3903</v>
      </c>
      <c r="I340" s="86">
        <v>1.9255768060684204</v>
      </c>
      <c r="J340" s="86">
        <v>1.7301636934280396</v>
      </c>
      <c r="K340" s="86">
        <v>1.6305848360061646</v>
      </c>
      <c r="L340" s="86">
        <v>1.5138564109802246</v>
      </c>
      <c r="M340" s="86">
        <v>1.4140149354934692</v>
      </c>
      <c r="N340" s="86">
        <v>1.4102393388748169</v>
      </c>
      <c r="O340" s="86">
        <v>1.4161536693572998</v>
      </c>
      <c r="P340" s="86">
        <v>1.4455769062042236</v>
      </c>
      <c r="Q340" s="86">
        <v>1.5379248857498169</v>
      </c>
      <c r="R340" s="86">
        <v>1.5816351175308228</v>
      </c>
      <c r="S340" s="86">
        <v>1.7190525531768799</v>
      </c>
      <c r="T340" s="86">
        <v>1.8724240064620972</v>
      </c>
      <c r="U340" s="86">
        <v>2.0205624103546143</v>
      </c>
      <c r="V340" s="86">
        <v>2.2105698585510254</v>
      </c>
      <c r="W340" s="86">
        <v>2.393939733505249</v>
      </c>
      <c r="X340" s="86">
        <v>2.6001567840576172</v>
      </c>
      <c r="Y340" s="86">
        <v>2.7288072109222412</v>
      </c>
      <c r="Z340" s="86">
        <v>2.9502327442169189</v>
      </c>
      <c r="AA340" s="86">
        <v>3.0128433704376221</v>
      </c>
      <c r="AB340" s="86">
        <v>2.9542360305786133</v>
      </c>
      <c r="AC340" s="86">
        <v>2.823753833770752</v>
      </c>
      <c r="AD340" s="86">
        <v>2.7687652111053467</v>
      </c>
      <c r="AE340" s="86">
        <v>2.5132954120635986</v>
      </c>
      <c r="AF340" s="86">
        <v>2.1945295333862305</v>
      </c>
      <c r="AG340" s="86">
        <v>-0.2555898129940033</v>
      </c>
      <c r="AH340" s="86">
        <v>-0.23837776482105255</v>
      </c>
      <c r="AI340" s="86">
        <v>-0.18735119700431824</v>
      </c>
      <c r="AJ340" s="86">
        <v>-0.21591538190841675</v>
      </c>
      <c r="AK340" s="86">
        <v>-0.28895550966262817</v>
      </c>
      <c r="AL340" s="86">
        <v>-0.34849727153778076</v>
      </c>
      <c r="AM340" s="86">
        <v>-0.36994254589080811</v>
      </c>
      <c r="AN340" s="86">
        <v>-0.43633469939231873</v>
      </c>
      <c r="AO340" s="86">
        <v>-0.40573877096176147</v>
      </c>
      <c r="AP340" s="86">
        <v>-0.38865858316421509</v>
      </c>
      <c r="AQ340" s="86">
        <v>-0.3954930305480957</v>
      </c>
      <c r="AR340" s="86">
        <v>-0.39093899726867676</v>
      </c>
      <c r="AS340" s="86">
        <v>-0.42439308762550354</v>
      </c>
      <c r="AT340" s="86">
        <v>-0.39691686630249023</v>
      </c>
      <c r="AU340" s="86">
        <v>-0.34215754270553589</v>
      </c>
      <c r="AV340" s="86">
        <v>-0.23102840781211853</v>
      </c>
      <c r="AW340" s="86">
        <v>-0.1076817587018013</v>
      </c>
      <c r="AX340" s="86">
        <v>-2.2434325888752937E-2</v>
      </c>
      <c r="AY340" s="86">
        <v>6.3290983438491821E-2</v>
      </c>
      <c r="AZ340" s="86">
        <v>0.14680905640125275</v>
      </c>
      <c r="BA340" s="86">
        <v>7.4214451014995575E-2</v>
      </c>
      <c r="BB340" s="86">
        <v>-0.12399300187826157</v>
      </c>
      <c r="BC340" s="86">
        <v>-0.18956390023231506</v>
      </c>
      <c r="BD340" s="86">
        <v>-0.27196472883224487</v>
      </c>
      <c r="BE340" s="86">
        <v>-0.14909285306930542</v>
      </c>
      <c r="BF340" s="86">
        <v>-0.14543817937374115</v>
      </c>
      <c r="BG340" s="86">
        <v>-0.10378523170948029</v>
      </c>
      <c r="BH340" s="86">
        <v>-0.14118124544620514</v>
      </c>
      <c r="BI340" s="86">
        <v>-0.21939624845981598</v>
      </c>
      <c r="BJ340" s="86">
        <v>-0.26799765229225159</v>
      </c>
      <c r="BK340" s="86">
        <v>-0.29144749045372009</v>
      </c>
      <c r="BL340" s="86">
        <v>-0.35663387179374695</v>
      </c>
      <c r="BM340" s="86">
        <v>-0.33469545841217041</v>
      </c>
      <c r="BN340" s="86">
        <v>-0.32197919487953186</v>
      </c>
      <c r="BO340" s="86">
        <v>-0.32604232430458069</v>
      </c>
      <c r="BP340" s="86">
        <v>-0.31634917855262756</v>
      </c>
      <c r="BQ340" s="86">
        <v>-0.3457343578338623</v>
      </c>
      <c r="BR340" s="86">
        <v>-0.31755107641220093</v>
      </c>
      <c r="BS340" s="86">
        <v>-0.2690148651599884</v>
      </c>
      <c r="BT340" s="86">
        <v>-0.1565411388874054</v>
      </c>
      <c r="BU340" s="86">
        <v>-3.0390916392207146E-2</v>
      </c>
      <c r="BV340" s="86">
        <v>7.0697717368602753E-2</v>
      </c>
      <c r="BW340" s="86">
        <v>0.15457454323768616</v>
      </c>
      <c r="BX340" s="86">
        <v>0.24055773019790649</v>
      </c>
      <c r="BY340" s="86">
        <v>0.1822679340839386</v>
      </c>
      <c r="BZ340" s="86">
        <v>-1.5112483873963356E-2</v>
      </c>
      <c r="CA340" s="86">
        <v>-7.4619241058826447E-2</v>
      </c>
      <c r="CB340" s="86">
        <v>-0.15777739882469177</v>
      </c>
      <c r="CC340" s="86">
        <v>-7.5333371758460999E-2</v>
      </c>
      <c r="CD340" s="86">
        <v>-8.1068530678749084E-2</v>
      </c>
      <c r="CE340" s="86">
        <v>-4.5907702296972275E-2</v>
      </c>
      <c r="CF340" s="86">
        <v>-8.9420601725578308E-2</v>
      </c>
      <c r="CG340" s="86">
        <v>-0.17121967673301697</v>
      </c>
      <c r="CH340" s="86">
        <v>-0.21224382519721985</v>
      </c>
      <c r="CI340" s="86">
        <v>-0.23708207905292511</v>
      </c>
      <c r="CJ340" s="86">
        <v>-0.30143332481384277</v>
      </c>
      <c r="CK340" s="86">
        <v>-0.28549107909202576</v>
      </c>
      <c r="CL340" s="86">
        <v>-0.2757972776889801</v>
      </c>
      <c r="CM340" s="86">
        <v>-0.27794095873832703</v>
      </c>
      <c r="CN340" s="86">
        <v>-0.26468849182128906</v>
      </c>
      <c r="CO340" s="86">
        <v>-0.29125559329986572</v>
      </c>
      <c r="CP340" s="86">
        <v>-0.26258260011672974</v>
      </c>
      <c r="CQ340" s="86">
        <v>-0.21835646033287048</v>
      </c>
      <c r="CR340" s="86">
        <v>-0.10495147854089737</v>
      </c>
      <c r="CS340" s="86">
        <v>2.3140484467148781E-2</v>
      </c>
      <c r="CT340" s="86">
        <v>0.13520067930221558</v>
      </c>
      <c r="CU340" s="86">
        <v>0.21779726445674896</v>
      </c>
      <c r="CV340" s="86">
        <v>0.30548775196075439</v>
      </c>
      <c r="CW340" s="86">
        <v>0.25710543990135193</v>
      </c>
      <c r="CX340" s="86">
        <v>6.0297828167676926E-2</v>
      </c>
      <c r="CY340" s="86">
        <v>4.9910861998796463E-3</v>
      </c>
      <c r="CZ340" s="86">
        <v>-7.8691594302654266E-2</v>
      </c>
      <c r="DA340" s="86">
        <v>-1.5738997608423233E-3</v>
      </c>
      <c r="DB340" s="86">
        <v>-1.6698872670531273E-2</v>
      </c>
      <c r="DC340" s="86">
        <v>1.1969827115535736E-2</v>
      </c>
      <c r="DD340" s="86">
        <v>-3.7659969180822372E-2</v>
      </c>
      <c r="DE340" s="86">
        <v>-0.12304311990737915</v>
      </c>
      <c r="DF340" s="86">
        <v>-0.1564900279045105</v>
      </c>
      <c r="DG340" s="86">
        <v>-0.18271663784980774</v>
      </c>
      <c r="DH340" s="86">
        <v>-0.2462327778339386</v>
      </c>
      <c r="DI340" s="86">
        <v>-0.23628674447536469</v>
      </c>
      <c r="DJ340" s="86">
        <v>-0.22961534559726715</v>
      </c>
      <c r="DK340" s="86">
        <v>-0.22983960807323456</v>
      </c>
      <c r="DL340" s="86">
        <v>-0.21302780508995056</v>
      </c>
      <c r="DM340" s="86">
        <v>-0.23677681386470795</v>
      </c>
      <c r="DN340" s="86">
        <v>-0.20761406421661377</v>
      </c>
      <c r="DO340" s="86">
        <v>-0.16769805550575256</v>
      </c>
      <c r="DP340" s="86">
        <v>-5.336182564496994E-2</v>
      </c>
      <c r="DQ340" s="86">
        <v>7.6671890914440155E-2</v>
      </c>
      <c r="DR340" s="86">
        <v>0.199703648686409</v>
      </c>
      <c r="DS340" s="86">
        <v>0.28101998567581177</v>
      </c>
      <c r="DT340" s="86">
        <v>0.37041777372360229</v>
      </c>
      <c r="DU340" s="86">
        <v>0.33194294571876526</v>
      </c>
      <c r="DV340" s="86">
        <v>0.13570813834667206</v>
      </c>
      <c r="DW340" s="86">
        <v>8.4601409733295441E-2</v>
      </c>
      <c r="DX340" s="86">
        <v>3.9420652319677174E-4</v>
      </c>
      <c r="DY340" s="86">
        <v>0.1049230620265007</v>
      </c>
      <c r="DZ340" s="86">
        <v>7.6240696012973785E-2</v>
      </c>
      <c r="EA340" s="86">
        <v>9.5535784959793091E-2</v>
      </c>
      <c r="EB340" s="86">
        <v>3.7074167281389236E-2</v>
      </c>
      <c r="EC340" s="86">
        <v>-5.3483840078115463E-2</v>
      </c>
      <c r="ED340" s="86">
        <v>-7.5990393757820129E-2</v>
      </c>
      <c r="EE340" s="86">
        <v>-0.10422160476446152</v>
      </c>
      <c r="EF340" s="86">
        <v>-0.16653195023536682</v>
      </c>
      <c r="EG340" s="86">
        <v>-0.16524344682693481</v>
      </c>
      <c r="EH340" s="86">
        <v>-0.16293597221374512</v>
      </c>
      <c r="EI340" s="86">
        <v>-0.16038891673088074</v>
      </c>
      <c r="EJ340" s="86">
        <v>-0.13843797147274017</v>
      </c>
      <c r="EK340" s="86">
        <v>-0.1581181138753891</v>
      </c>
      <c r="EL340" s="86">
        <v>-0.12824827432632446</v>
      </c>
      <c r="EM340" s="86">
        <v>-9.4555377960205078E-2</v>
      </c>
      <c r="EN340" s="86">
        <v>2.1125439554452896E-2</v>
      </c>
      <c r="EO340" s="86">
        <v>0.15396273136138916</v>
      </c>
      <c r="EP340" s="86">
        <v>0.29283568263053894</v>
      </c>
      <c r="EQ340" s="86">
        <v>0.37230357527732849</v>
      </c>
      <c r="ER340" s="86">
        <v>0.46416643261909485</v>
      </c>
      <c r="ES340" s="86">
        <v>0.43999645113945007</v>
      </c>
      <c r="ET340" s="86">
        <v>0.24458864331245422</v>
      </c>
      <c r="EU340" s="86">
        <v>0.19954608380794525</v>
      </c>
      <c r="EV340" s="86">
        <v>0.11458154022693634</v>
      </c>
      <c r="EW340" s="86">
        <v>73.226966857910156</v>
      </c>
      <c r="EX340" s="86">
        <v>71.881019592285156</v>
      </c>
      <c r="EY340" s="86">
        <v>70.293083190917969</v>
      </c>
      <c r="EZ340" s="86">
        <v>68.971855163574219</v>
      </c>
      <c r="FA340" s="86">
        <v>67.66064453125</v>
      </c>
      <c r="FB340" s="86">
        <v>66.052215576171875</v>
      </c>
      <c r="FC340" s="86">
        <v>64.968368530273438</v>
      </c>
      <c r="FD340" s="86">
        <v>65.656402587890625</v>
      </c>
      <c r="FE340" s="86">
        <v>68.861640930175781</v>
      </c>
      <c r="FF340" s="86">
        <v>72.817779541015625</v>
      </c>
      <c r="FG340" s="86">
        <v>77.101478576660156</v>
      </c>
      <c r="FH340" s="86">
        <v>81.078575134277344</v>
      </c>
      <c r="FI340" s="86">
        <v>84.560134887695313</v>
      </c>
      <c r="FJ340" s="86">
        <v>87.515640258789063</v>
      </c>
      <c r="FK340" s="86">
        <v>89.616783142089844</v>
      </c>
      <c r="FL340" s="86">
        <v>91.014480590820313</v>
      </c>
      <c r="FM340" s="86">
        <v>91.941764831542969</v>
      </c>
      <c r="FN340" s="86">
        <v>91.841690063476563</v>
      </c>
      <c r="FO340" s="86">
        <v>90.921585083007813</v>
      </c>
      <c r="FP340" s="86">
        <v>88.761322021484375</v>
      </c>
      <c r="FQ340" s="86">
        <v>84.893325805664063</v>
      </c>
      <c r="FR340" s="86">
        <v>80.723030090332031</v>
      </c>
      <c r="FS340" s="86">
        <v>77.917320251464844</v>
      </c>
      <c r="FT340" s="86">
        <v>75.407356262207031</v>
      </c>
      <c r="FU340" s="86">
        <v>8.1391014158725739E-2</v>
      </c>
      <c r="FV340" s="86">
        <v>0.11202725023031235</v>
      </c>
      <c r="FW340" s="86">
        <v>8.1578895449638367E-2</v>
      </c>
      <c r="FX340" s="86">
        <v>281.72726440429688</v>
      </c>
      <c r="FY340" s="86">
        <v>1</v>
      </c>
    </row>
    <row r="341" spans="1:181" x14ac:dyDescent="0.25">
      <c r="A341" t="s">
        <v>186</v>
      </c>
      <c r="B341" t="s">
        <v>236</v>
      </c>
      <c r="C341" t="s">
        <v>194</v>
      </c>
      <c r="D341" t="s">
        <v>202</v>
      </c>
      <c r="E341" t="s">
        <v>208</v>
      </c>
      <c r="F341" t="s">
        <v>184</v>
      </c>
      <c r="G341" t="s">
        <v>1</v>
      </c>
      <c r="H341" s="86">
        <v>2724</v>
      </c>
      <c r="I341" s="86">
        <v>1.9504085779190063</v>
      </c>
      <c r="J341" s="86">
        <v>1.7301586866378784</v>
      </c>
      <c r="K341" s="86">
        <v>1.615973949432373</v>
      </c>
      <c r="L341" s="86">
        <v>1.5451984405517578</v>
      </c>
      <c r="M341" s="86">
        <v>1.5067706108093262</v>
      </c>
      <c r="N341" s="86">
        <v>1.5401440858840942</v>
      </c>
      <c r="O341" s="86">
        <v>1.6657024621963501</v>
      </c>
      <c r="P341" s="86">
        <v>1.7494487762451172</v>
      </c>
      <c r="Q341" s="86">
        <v>1.910281777381897</v>
      </c>
      <c r="R341" s="86">
        <v>1.9958524703979492</v>
      </c>
      <c r="S341" s="86">
        <v>2.2441332340240479</v>
      </c>
      <c r="T341" s="86">
        <v>2.4878849983215332</v>
      </c>
      <c r="U341" s="86">
        <v>2.6587173938751221</v>
      </c>
      <c r="V341" s="86">
        <v>2.9044184684753418</v>
      </c>
      <c r="W341" s="86">
        <v>3.1891591548919678</v>
      </c>
      <c r="X341" s="86">
        <v>3.4473075866699219</v>
      </c>
      <c r="Y341" s="86">
        <v>3.7161390781402588</v>
      </c>
      <c r="Z341" s="86">
        <v>3.7835910320281982</v>
      </c>
      <c r="AA341" s="86">
        <v>3.701404333114624</v>
      </c>
      <c r="AB341" s="86">
        <v>3.4538564682006836</v>
      </c>
      <c r="AC341" s="86">
        <v>3.1776261329650879</v>
      </c>
      <c r="AD341" s="86">
        <v>3.0210616588592529</v>
      </c>
      <c r="AE341" s="86">
        <v>2.6512720584869385</v>
      </c>
      <c r="AF341" s="86">
        <v>2.2372109889984131</v>
      </c>
      <c r="AG341" s="86">
        <v>-0.23263822495937347</v>
      </c>
      <c r="AH341" s="86">
        <v>-0.25227084755897522</v>
      </c>
      <c r="AI341" s="86">
        <v>-0.24647931754589081</v>
      </c>
      <c r="AJ341" s="86">
        <v>-0.2171182781457901</v>
      </c>
      <c r="AK341" s="86">
        <v>-0.19097001850605011</v>
      </c>
      <c r="AL341" s="86">
        <v>-0.18653702735900879</v>
      </c>
      <c r="AM341" s="86">
        <v>-0.15821455419063568</v>
      </c>
      <c r="AN341" s="86">
        <v>-0.26056340336799622</v>
      </c>
      <c r="AO341" s="86">
        <v>-0.27856433391571045</v>
      </c>
      <c r="AP341" s="86">
        <v>-0.32998135685920715</v>
      </c>
      <c r="AQ341" s="86">
        <v>-0.27799209952354431</v>
      </c>
      <c r="AR341" s="86">
        <v>-0.28204724192619324</v>
      </c>
      <c r="AS341" s="86">
        <v>-0.35886093974113464</v>
      </c>
      <c r="AT341" s="86">
        <v>-0.25505909323692322</v>
      </c>
      <c r="AU341" s="86">
        <v>-0.13228030502796173</v>
      </c>
      <c r="AV341" s="86">
        <v>-3.6477815359830856E-2</v>
      </c>
      <c r="AW341" s="86">
        <v>0.13739675283432007</v>
      </c>
      <c r="AX341" s="86">
        <v>6.7758895456790924E-2</v>
      </c>
      <c r="AY341" s="86">
        <v>7.7113108709454536E-3</v>
      </c>
      <c r="AZ341" s="86">
        <v>2.8834640979766846E-2</v>
      </c>
      <c r="BA341" s="86">
        <v>-2.8618602082133293E-2</v>
      </c>
      <c r="BB341" s="86">
        <v>-0.13731174170970917</v>
      </c>
      <c r="BC341" s="86">
        <v>-0.28377029299736023</v>
      </c>
      <c r="BD341" s="86">
        <v>-0.30040538311004639</v>
      </c>
      <c r="BE341" s="86">
        <v>-0.14386622607707977</v>
      </c>
      <c r="BF341" s="86">
        <v>-0.16807326674461365</v>
      </c>
      <c r="BG341" s="86">
        <v>-0.16282282769680023</v>
      </c>
      <c r="BH341" s="86">
        <v>-0.13553330302238464</v>
      </c>
      <c r="BI341" s="86">
        <v>-0.11157818883657455</v>
      </c>
      <c r="BJ341" s="86">
        <v>-0.10595481842756271</v>
      </c>
      <c r="BK341" s="86">
        <v>-7.7767796814441681E-2</v>
      </c>
      <c r="BL341" s="86">
        <v>-0.17823420464992523</v>
      </c>
      <c r="BM341" s="86">
        <v>-0.19091592729091644</v>
      </c>
      <c r="BN341" s="86">
        <v>-0.23390670120716095</v>
      </c>
      <c r="BO341" s="86">
        <v>-0.17149218916893005</v>
      </c>
      <c r="BP341" s="86">
        <v>-0.17374520003795624</v>
      </c>
      <c r="BQ341" s="86">
        <v>-0.24355921149253845</v>
      </c>
      <c r="BR341" s="86">
        <v>-0.13744819164276123</v>
      </c>
      <c r="BS341" s="86">
        <v>-1.6020191833376884E-2</v>
      </c>
      <c r="BT341" s="86">
        <v>7.4341796338558197E-2</v>
      </c>
      <c r="BU341" s="86">
        <v>0.24923263490200043</v>
      </c>
      <c r="BV341" s="86">
        <v>0.18172818422317505</v>
      </c>
      <c r="BW341" s="86">
        <v>0.12206915766000748</v>
      </c>
      <c r="BX341" s="86">
        <v>0.13200314342975616</v>
      </c>
      <c r="BY341" s="86">
        <v>7.1968309581279755E-2</v>
      </c>
      <c r="BZ341" s="86">
        <v>-4.1226975619792938E-2</v>
      </c>
      <c r="CA341" s="86">
        <v>-0.18303732573986053</v>
      </c>
      <c r="CB341" s="86">
        <v>-0.20359812676906586</v>
      </c>
      <c r="CC341" s="86">
        <v>-8.2383006811141968E-2</v>
      </c>
      <c r="CD341" s="86">
        <v>-0.10975830256938934</v>
      </c>
      <c r="CE341" s="86">
        <v>-0.10488259792327881</v>
      </c>
      <c r="CF341" s="86">
        <v>-7.9027794301509857E-2</v>
      </c>
      <c r="CG341" s="86">
        <v>-5.6591644883155823E-2</v>
      </c>
      <c r="CH341" s="86">
        <v>-5.0143830478191376E-2</v>
      </c>
      <c r="CI341" s="86">
        <v>-2.2050622850656509E-2</v>
      </c>
      <c r="CJ341" s="86">
        <v>-0.12121325731277466</v>
      </c>
      <c r="CK341" s="86">
        <v>-0.13021093606948853</v>
      </c>
      <c r="CL341" s="86">
        <v>-0.16736568510532379</v>
      </c>
      <c r="CM341" s="86">
        <v>-9.7730681300163269E-2</v>
      </c>
      <c r="CN341" s="86">
        <v>-9.8735548555850983E-2</v>
      </c>
      <c r="CO341" s="86">
        <v>-0.16370159387588501</v>
      </c>
      <c r="CP341" s="86">
        <v>-5.5991262197494507E-2</v>
      </c>
      <c r="CQ341" s="86">
        <v>6.4501211047172546E-2</v>
      </c>
      <c r="CR341" s="86">
        <v>0.15109512209892273</v>
      </c>
      <c r="CS341" s="86">
        <v>0.32668983936309814</v>
      </c>
      <c r="CT341" s="86">
        <v>0.26066294312477112</v>
      </c>
      <c r="CU341" s="86">
        <v>0.20127305388450623</v>
      </c>
      <c r="CV341" s="86">
        <v>0.20345732569694519</v>
      </c>
      <c r="CW341" s="86">
        <v>0.1416345089673996</v>
      </c>
      <c r="CX341" s="86">
        <v>2.5321030989289284E-2</v>
      </c>
      <c r="CY341" s="86">
        <v>-0.11326996237039566</v>
      </c>
      <c r="CZ341" s="86">
        <v>-0.13654972612857819</v>
      </c>
      <c r="DA341" s="86">
        <v>-2.0899785682559013E-2</v>
      </c>
      <c r="DB341" s="86">
        <v>-5.1443323493003845E-2</v>
      </c>
      <c r="DC341" s="86">
        <v>-4.6942364424467087E-2</v>
      </c>
      <c r="DD341" s="86">
        <v>-2.252228744328022E-2</v>
      </c>
      <c r="DE341" s="86">
        <v>-1.6051001148298383E-3</v>
      </c>
      <c r="DF341" s="86">
        <v>5.6671607308089733E-3</v>
      </c>
      <c r="DG341" s="86">
        <v>3.3666554838418961E-2</v>
      </c>
      <c r="DH341" s="86">
        <v>-6.4192309975624084E-2</v>
      </c>
      <c r="DI341" s="86">
        <v>-6.9505922496318817E-2</v>
      </c>
      <c r="DJ341" s="86">
        <v>-0.10082464665174484</v>
      </c>
      <c r="DK341" s="86">
        <v>-2.3969179019331932E-2</v>
      </c>
      <c r="DL341" s="86">
        <v>-2.3725885897874832E-2</v>
      </c>
      <c r="DM341" s="86">
        <v>-8.3843976259231567E-2</v>
      </c>
      <c r="DN341" s="86">
        <v>2.546568401157856E-2</v>
      </c>
      <c r="DO341" s="86">
        <v>0.14502261579036713</v>
      </c>
      <c r="DP341" s="86">
        <v>0.22784844040870667</v>
      </c>
      <c r="DQ341" s="86">
        <v>0.40414702892303467</v>
      </c>
      <c r="DR341" s="86">
        <v>0.33959776163101196</v>
      </c>
      <c r="DS341" s="86">
        <v>0.28047692775726318</v>
      </c>
      <c r="DT341" s="86">
        <v>0.27491152286529541</v>
      </c>
      <c r="DU341" s="86">
        <v>0.21130067110061646</v>
      </c>
      <c r="DV341" s="86">
        <v>9.1869041323661804E-2</v>
      </c>
      <c r="DW341" s="86">
        <v>-4.350261390209198E-2</v>
      </c>
      <c r="DX341" s="86">
        <v>-6.9501332938671112E-2</v>
      </c>
      <c r="DY341" s="86">
        <v>6.7872218787670135E-2</v>
      </c>
      <c r="DZ341" s="86">
        <v>3.2754234969615936E-2</v>
      </c>
      <c r="EA341" s="86">
        <v>3.6714125424623489E-2</v>
      </c>
      <c r="EB341" s="86">
        <v>5.9062693268060684E-2</v>
      </c>
      <c r="EC341" s="86">
        <v>7.7786736190319061E-2</v>
      </c>
      <c r="ED341" s="86">
        <v>8.6249358952045441E-2</v>
      </c>
      <c r="EE341" s="86">
        <v>0.11411330103874207</v>
      </c>
      <c r="EF341" s="86">
        <v>1.8136885017156601E-2</v>
      </c>
      <c r="EG341" s="86">
        <v>1.8142474815249443E-2</v>
      </c>
      <c r="EH341" s="86">
        <v>-4.7499816864728928E-3</v>
      </c>
      <c r="EI341" s="86">
        <v>8.253072202205658E-2</v>
      </c>
      <c r="EJ341" s="86">
        <v>8.4576137363910675E-2</v>
      </c>
      <c r="EK341" s="86">
        <v>3.1457744538784027E-2</v>
      </c>
      <c r="EL341" s="86">
        <v>0.1430765688419342</v>
      </c>
      <c r="EM341" s="86">
        <v>0.26128271222114563</v>
      </c>
      <c r="EN341" s="86">
        <v>0.33866807818412781</v>
      </c>
      <c r="EO341" s="86">
        <v>0.51598292589187622</v>
      </c>
      <c r="EP341" s="86">
        <v>0.45356705784797668</v>
      </c>
      <c r="EQ341" s="86">
        <v>0.39483478665351868</v>
      </c>
      <c r="ER341" s="86">
        <v>0.37808001041412354</v>
      </c>
      <c r="ES341" s="86">
        <v>0.31188762187957764</v>
      </c>
      <c r="ET341" s="86">
        <v>0.18795378506183624</v>
      </c>
      <c r="EU341" s="86">
        <v>5.723036453127861E-2</v>
      </c>
      <c r="EV341" s="86">
        <v>2.7305910363793373E-2</v>
      </c>
      <c r="EW341" s="86">
        <v>70.12152099609375</v>
      </c>
      <c r="EX341" s="86">
        <v>69.062675476074219</v>
      </c>
      <c r="EY341" s="86">
        <v>67.597320556640625</v>
      </c>
      <c r="EZ341" s="86">
        <v>66.389045715332031</v>
      </c>
      <c r="FA341" s="86">
        <v>65.388252258300781</v>
      </c>
      <c r="FB341" s="86">
        <v>64.377304077148438</v>
      </c>
      <c r="FC341" s="86">
        <v>63.235687255859375</v>
      </c>
      <c r="FD341" s="86">
        <v>64.119613647460938</v>
      </c>
      <c r="FE341" s="86">
        <v>68.406700134277344</v>
      </c>
      <c r="FF341" s="86">
        <v>73.141769409179688</v>
      </c>
      <c r="FG341" s="86">
        <v>77.080780029296875</v>
      </c>
      <c r="FH341" s="86">
        <v>80.641098022460938</v>
      </c>
      <c r="FI341" s="86">
        <v>83.803947448730469</v>
      </c>
      <c r="FJ341" s="86">
        <v>86.619827270507813</v>
      </c>
      <c r="FK341" s="86">
        <v>88.935348510742188</v>
      </c>
      <c r="FL341" s="86">
        <v>90.648521423339844</v>
      </c>
      <c r="FM341" s="86">
        <v>91.8765869140625</v>
      </c>
      <c r="FN341" s="86">
        <v>92.097000122070313</v>
      </c>
      <c r="FO341" s="86">
        <v>91.430343627929688</v>
      </c>
      <c r="FP341" s="86">
        <v>89.746795654296875</v>
      </c>
      <c r="FQ341" s="86">
        <v>84.783287048339844</v>
      </c>
      <c r="FR341" s="86">
        <v>78.404067993164063</v>
      </c>
      <c r="FS341" s="86">
        <v>74.445930480957031</v>
      </c>
      <c r="FT341" s="86">
        <v>71.870712280273438</v>
      </c>
      <c r="FU341" s="86">
        <v>9.635964035987854E-2</v>
      </c>
      <c r="FV341" s="86">
        <v>0.1320042759180069</v>
      </c>
      <c r="FW341" s="86">
        <v>9.4747588038444519E-2</v>
      </c>
      <c r="FX341" s="86">
        <v>257.27273559570313</v>
      </c>
      <c r="FY341" s="86">
        <v>1</v>
      </c>
    </row>
    <row r="342" spans="1:181" x14ac:dyDescent="0.25">
      <c r="A342" t="s">
        <v>186</v>
      </c>
      <c r="B342" t="s">
        <v>236</v>
      </c>
      <c r="C342" t="s">
        <v>194</v>
      </c>
      <c r="D342" t="s">
        <v>202</v>
      </c>
      <c r="E342" t="s">
        <v>208</v>
      </c>
      <c r="F342" t="s">
        <v>185</v>
      </c>
      <c r="G342" t="s">
        <v>1</v>
      </c>
      <c r="H342" s="86">
        <v>1080</v>
      </c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86"/>
      <c r="AT342" s="86"/>
      <c r="AU342" s="86"/>
      <c r="AV342" s="86"/>
      <c r="AW342" s="86"/>
      <c r="AX342" s="86"/>
      <c r="AY342" s="86"/>
      <c r="AZ342" s="86"/>
      <c r="BA342" s="86"/>
      <c r="BB342" s="86"/>
      <c r="BC342" s="86"/>
      <c r="BD342" s="86"/>
      <c r="BE342" s="86"/>
      <c r="BF342" s="86"/>
      <c r="BG342" s="86"/>
      <c r="BH342" s="86"/>
      <c r="BI342" s="86"/>
      <c r="BJ342" s="86"/>
      <c r="BK342" s="86"/>
      <c r="BL342" s="86"/>
      <c r="BM342" s="86"/>
      <c r="BN342" s="86"/>
      <c r="BO342" s="86"/>
      <c r="BP342" s="86"/>
      <c r="BQ342" s="86"/>
      <c r="BR342" s="86"/>
      <c r="BS342" s="86"/>
      <c r="BT342" s="86"/>
      <c r="BU342" s="86"/>
      <c r="BV342" s="86"/>
      <c r="BW342" s="86"/>
      <c r="BX342" s="86"/>
      <c r="BY342" s="86"/>
      <c r="BZ342" s="86"/>
      <c r="CA342" s="86"/>
      <c r="CB342" s="86"/>
      <c r="CC342" s="86"/>
      <c r="CD342" s="86"/>
      <c r="CE342" s="86"/>
      <c r="CF342" s="86"/>
      <c r="CG342" s="86"/>
      <c r="CH342" s="86"/>
      <c r="CI342" s="86"/>
      <c r="CJ342" s="86"/>
      <c r="CK342" s="86"/>
      <c r="CL342" s="86"/>
      <c r="CM342" s="86"/>
      <c r="CN342" s="86"/>
      <c r="CO342" s="86"/>
      <c r="CP342" s="86"/>
      <c r="CQ342" s="86"/>
      <c r="CR342" s="86"/>
      <c r="CS342" s="86"/>
      <c r="CT342" s="86"/>
      <c r="CU342" s="86"/>
      <c r="CV342" s="86"/>
      <c r="CW342" s="86"/>
      <c r="CX342" s="86"/>
      <c r="CY342" s="86"/>
      <c r="CZ342" s="86"/>
      <c r="DA342" s="86"/>
      <c r="DB342" s="86"/>
      <c r="DC342" s="86"/>
      <c r="DD342" s="86"/>
      <c r="DE342" s="86"/>
      <c r="DF342" s="86"/>
      <c r="DG342" s="86"/>
      <c r="DH342" s="86"/>
      <c r="DI342" s="86"/>
      <c r="DJ342" s="86"/>
      <c r="DK342" s="86"/>
      <c r="DL342" s="86"/>
      <c r="DM342" s="86"/>
      <c r="DN342" s="86"/>
      <c r="DO342" s="86"/>
      <c r="DP342" s="86"/>
      <c r="DQ342" s="86"/>
      <c r="DR342" s="86"/>
      <c r="DS342" s="86"/>
      <c r="DT342" s="86"/>
      <c r="DU342" s="86"/>
      <c r="DV342" s="86"/>
      <c r="DW342" s="86"/>
      <c r="DX342" s="86"/>
      <c r="DY342" s="86"/>
      <c r="DZ342" s="86"/>
      <c r="EA342" s="86"/>
      <c r="EB342" s="86"/>
      <c r="EC342" s="86"/>
      <c r="ED342" s="86"/>
      <c r="EE342" s="86"/>
      <c r="EF342" s="86"/>
      <c r="EG342" s="86"/>
      <c r="EH342" s="86"/>
      <c r="EI342" s="86"/>
      <c r="EJ342" s="86"/>
      <c r="EK342" s="86"/>
      <c r="EL342" s="86"/>
      <c r="EM342" s="86"/>
      <c r="EN342" s="86"/>
      <c r="EO342" s="86"/>
      <c r="EP342" s="86"/>
      <c r="EQ342" s="86"/>
      <c r="ER342" s="86"/>
      <c r="ES342" s="86"/>
      <c r="ET342" s="86"/>
      <c r="EU342" s="86"/>
      <c r="EV342" s="86"/>
      <c r="EW342" s="86"/>
      <c r="EX342" s="86"/>
      <c r="EY342" s="86"/>
      <c r="EZ342" s="86"/>
      <c r="FA342" s="86"/>
      <c r="FB342" s="86"/>
      <c r="FC342" s="86"/>
      <c r="FD342" s="86"/>
      <c r="FE342" s="86"/>
      <c r="FF342" s="86"/>
      <c r="FG342" s="86"/>
      <c r="FH342" s="86"/>
      <c r="FI342" s="86"/>
      <c r="FJ342" s="86"/>
      <c r="FK342" s="86"/>
      <c r="FL342" s="86"/>
      <c r="FM342" s="86"/>
      <c r="FN342" s="86"/>
      <c r="FO342" s="86"/>
      <c r="FP342" s="86"/>
      <c r="FQ342" s="86"/>
      <c r="FR342" s="86"/>
      <c r="FS342" s="86"/>
      <c r="FT342" s="86"/>
      <c r="FU342" s="86"/>
      <c r="FV342" s="86"/>
      <c r="FW342" s="86"/>
      <c r="FX342" s="86">
        <v>89.227272033691406</v>
      </c>
      <c r="FY342" s="86">
        <v>0</v>
      </c>
    </row>
    <row r="343" spans="1:181" x14ac:dyDescent="0.25">
      <c r="A343" t="s">
        <v>186</v>
      </c>
      <c r="B343" t="s">
        <v>236</v>
      </c>
      <c r="C343" t="s">
        <v>194</v>
      </c>
      <c r="D343" t="s">
        <v>202</v>
      </c>
      <c r="E343" t="s">
        <v>209</v>
      </c>
      <c r="F343" t="s">
        <v>1</v>
      </c>
      <c r="G343" t="s">
        <v>198</v>
      </c>
      <c r="H343" s="86">
        <v>26230</v>
      </c>
      <c r="I343" s="86">
        <v>1.5620585680007935</v>
      </c>
      <c r="J343" s="86">
        <v>1.412956714630127</v>
      </c>
      <c r="K343" s="86">
        <v>1.31196129322052</v>
      </c>
      <c r="L343" s="86">
        <v>1.2537127733230591</v>
      </c>
      <c r="M343" s="86">
        <v>1.2269961833953857</v>
      </c>
      <c r="N343" s="86">
        <v>1.2593607902526855</v>
      </c>
      <c r="O343" s="86">
        <v>1.3625336885452271</v>
      </c>
      <c r="P343" s="86">
        <v>1.466221809387207</v>
      </c>
      <c r="Q343" s="86">
        <v>1.5408651828765869</v>
      </c>
      <c r="R343" s="86">
        <v>1.6076620817184448</v>
      </c>
      <c r="S343" s="86">
        <v>1.7397308349609375</v>
      </c>
      <c r="T343" s="86">
        <v>1.8565834760665894</v>
      </c>
      <c r="U343" s="86">
        <v>1.963004469871521</v>
      </c>
      <c r="V343" s="86">
        <v>2.0873479843139648</v>
      </c>
      <c r="W343" s="86">
        <v>2.213170051574707</v>
      </c>
      <c r="X343" s="86">
        <v>2.3362216949462891</v>
      </c>
      <c r="Y343" s="86">
        <v>2.4419543743133545</v>
      </c>
      <c r="Z343" s="86">
        <v>2.541273832321167</v>
      </c>
      <c r="AA343" s="86">
        <v>2.5532290935516357</v>
      </c>
      <c r="AB343" s="86">
        <v>2.4711196422576904</v>
      </c>
      <c r="AC343" s="86">
        <v>2.4373970031738281</v>
      </c>
      <c r="AD343" s="86">
        <v>2.3521456718444824</v>
      </c>
      <c r="AE343" s="86">
        <v>2.0942802429199219</v>
      </c>
      <c r="AF343" s="86">
        <v>1.8023229837417603</v>
      </c>
      <c r="AG343" s="86">
        <v>-0.14989180862903595</v>
      </c>
      <c r="AH343" s="86">
        <v>-0.15030975639820099</v>
      </c>
      <c r="AI343" s="86">
        <v>-0.15167073905467987</v>
      </c>
      <c r="AJ343" s="86">
        <v>-0.14574168622493744</v>
      </c>
      <c r="AK343" s="86">
        <v>-0.13347913324832916</v>
      </c>
      <c r="AL343" s="86">
        <v>-0.10937055945396423</v>
      </c>
      <c r="AM343" s="86">
        <v>-9.2287071049213409E-2</v>
      </c>
      <c r="AN343" s="86">
        <v>-0.11896253377199173</v>
      </c>
      <c r="AO343" s="86">
        <v>-0.10822769999504089</v>
      </c>
      <c r="AP343" s="86">
        <v>-6.8981505930423737E-2</v>
      </c>
      <c r="AQ343" s="86">
        <v>-2.8165493160486221E-2</v>
      </c>
      <c r="AR343" s="86">
        <v>-2.6608714833855629E-2</v>
      </c>
      <c r="AS343" s="86">
        <v>-3.3184148371219635E-2</v>
      </c>
      <c r="AT343" s="86">
        <v>-1.4272044412791729E-2</v>
      </c>
      <c r="AU343" s="86">
        <v>1.556784100830555E-2</v>
      </c>
      <c r="AV343" s="86">
        <v>4.8353139311075211E-2</v>
      </c>
      <c r="AW343" s="86">
        <v>0.12336595356464386</v>
      </c>
      <c r="AX343" s="86">
        <v>0.1513083279132843</v>
      </c>
      <c r="AY343" s="86">
        <v>0.14511887729167938</v>
      </c>
      <c r="AZ343" s="86">
        <v>0.14093209803104401</v>
      </c>
      <c r="BA343" s="86">
        <v>0.12034847587347031</v>
      </c>
      <c r="BB343" s="86">
        <v>-1.5749441459774971E-2</v>
      </c>
      <c r="BC343" s="86">
        <v>-9.019460529088974E-2</v>
      </c>
      <c r="BD343" s="86">
        <v>-0.12991982698440552</v>
      </c>
      <c r="BE343" s="86">
        <v>-0.12562988698482513</v>
      </c>
      <c r="BF343" s="86">
        <v>-0.12681013345718384</v>
      </c>
      <c r="BG343" s="86">
        <v>-0.12830990552902222</v>
      </c>
      <c r="BH343" s="86">
        <v>-0.12234926968812943</v>
      </c>
      <c r="BI343" s="86">
        <v>-0.11078241467475891</v>
      </c>
      <c r="BJ343" s="86">
        <v>-8.6720071732997894E-2</v>
      </c>
      <c r="BK343" s="86">
        <v>-6.9834955036640167E-2</v>
      </c>
      <c r="BL343" s="86">
        <v>-9.5366477966308594E-2</v>
      </c>
      <c r="BM343" s="86">
        <v>-8.5468493402004242E-2</v>
      </c>
      <c r="BN343" s="86">
        <v>-4.7979783266782761E-2</v>
      </c>
      <c r="BO343" s="86">
        <v>-6.7385178990662098E-3</v>
      </c>
      <c r="BP343" s="86">
        <v>-4.2665787041187286E-3</v>
      </c>
      <c r="BQ343" s="86">
        <v>-1.0214368812739849E-2</v>
      </c>
      <c r="BR343" s="86">
        <v>9.2653082683682442E-3</v>
      </c>
      <c r="BS343" s="86">
        <v>3.963359072804451E-2</v>
      </c>
      <c r="BT343" s="86">
        <v>7.2390615940093994E-2</v>
      </c>
      <c r="BU343" s="86">
        <v>0.14787708222866058</v>
      </c>
      <c r="BV343" s="86">
        <v>0.17576250433921814</v>
      </c>
      <c r="BW343" s="86">
        <v>0.16995953023433685</v>
      </c>
      <c r="BX343" s="86">
        <v>0.16522189974784851</v>
      </c>
      <c r="BY343" s="86">
        <v>0.14384084939956665</v>
      </c>
      <c r="BZ343" s="86">
        <v>9.7823785617947578E-3</v>
      </c>
      <c r="CA343" s="86">
        <v>-6.422712653875351E-2</v>
      </c>
      <c r="CB343" s="86">
        <v>-0.10486478358507156</v>
      </c>
      <c r="CC343" s="86">
        <v>-0.10882614552974701</v>
      </c>
      <c r="CD343" s="86">
        <v>-0.11053436249494553</v>
      </c>
      <c r="CE343" s="86">
        <v>-0.11213027685880661</v>
      </c>
      <c r="CF343" s="86">
        <v>-0.10614778101444244</v>
      </c>
      <c r="CG343" s="86">
        <v>-9.50627401471138E-2</v>
      </c>
      <c r="CH343" s="86">
        <v>-7.1032427251338959E-2</v>
      </c>
      <c r="CI343" s="86">
        <v>-5.4284695535898209E-2</v>
      </c>
      <c r="CJ343" s="86">
        <v>-7.902391254901886E-2</v>
      </c>
      <c r="CK343" s="86">
        <v>-6.9705531001091003E-2</v>
      </c>
      <c r="CL343" s="86">
        <v>-3.3434055745601654E-2</v>
      </c>
      <c r="CM343" s="86">
        <v>8.1017399206757545E-3</v>
      </c>
      <c r="CN343" s="86">
        <v>1.1207517236471176E-2</v>
      </c>
      <c r="CO343" s="86">
        <v>5.6944312527775764E-3</v>
      </c>
      <c r="CP343" s="86">
        <v>2.5567207485437393E-2</v>
      </c>
      <c r="CQ343" s="86">
        <v>5.6301459670066833E-2</v>
      </c>
      <c r="CR343" s="86">
        <v>8.903888612985611E-2</v>
      </c>
      <c r="CS343" s="86">
        <v>0.16485342383384705</v>
      </c>
      <c r="CT343" s="86">
        <v>0.19269938766956329</v>
      </c>
      <c r="CU343" s="86">
        <v>0.1871640682220459</v>
      </c>
      <c r="CV343" s="86">
        <v>0.18204492330551147</v>
      </c>
      <c r="CW343" s="86">
        <v>0.16011159121990204</v>
      </c>
      <c r="CX343" s="86">
        <v>2.7465641498565674E-2</v>
      </c>
      <c r="CY343" s="86">
        <v>-4.6242129057645798E-2</v>
      </c>
      <c r="CZ343" s="86">
        <v>-8.7511733174324036E-2</v>
      </c>
      <c r="DA343" s="86">
        <v>-9.2022411525249481E-2</v>
      </c>
      <c r="DB343" s="86">
        <v>-9.4258591532707214E-2</v>
      </c>
      <c r="DC343" s="86">
        <v>-9.5950640738010406E-2</v>
      </c>
      <c r="DD343" s="86">
        <v>-8.9946277439594269E-2</v>
      </c>
      <c r="DE343" s="86">
        <v>-7.9343065619468689E-2</v>
      </c>
      <c r="DF343" s="86">
        <v>-5.5344775319099426E-2</v>
      </c>
      <c r="DG343" s="86">
        <v>-3.8734428584575653E-2</v>
      </c>
      <c r="DH343" s="86">
        <v>-6.2681354582309723E-2</v>
      </c>
      <c r="DI343" s="86">
        <v>-5.3942568600177765E-2</v>
      </c>
      <c r="DJ343" s="86">
        <v>-1.8888326361775398E-2</v>
      </c>
      <c r="DK343" s="86">
        <v>2.2941999137401581E-2</v>
      </c>
      <c r="DL343" s="86">
        <v>2.6681613177061081E-2</v>
      </c>
      <c r="DM343" s="86">
        <v>2.1603230386972427E-2</v>
      </c>
      <c r="DN343" s="86">
        <v>4.1869103908538818E-2</v>
      </c>
      <c r="DO343" s="86">
        <v>7.2969324886798859E-2</v>
      </c>
      <c r="DP343" s="86">
        <v>0.10568716377019882</v>
      </c>
      <c r="DQ343" s="86">
        <v>0.18182975053787231</v>
      </c>
      <c r="DR343" s="86">
        <v>0.20963627099990845</v>
      </c>
      <c r="DS343" s="86">
        <v>0.20436862111091614</v>
      </c>
      <c r="DT343" s="86">
        <v>0.19886794686317444</v>
      </c>
      <c r="DU343" s="86">
        <v>0.17638233304023743</v>
      </c>
      <c r="DV343" s="86">
        <v>4.5148901641368866E-2</v>
      </c>
      <c r="DW343" s="86">
        <v>-2.8257135301828384E-2</v>
      </c>
      <c r="DX343" s="86">
        <v>-7.0158690214157104E-2</v>
      </c>
      <c r="DY343" s="86">
        <v>-6.7760482430458069E-2</v>
      </c>
      <c r="DZ343" s="86">
        <v>-7.0758961141109467E-2</v>
      </c>
      <c r="EA343" s="86">
        <v>-7.2589822113513947E-2</v>
      </c>
      <c r="EB343" s="86">
        <v>-6.6553875803947449E-2</v>
      </c>
      <c r="EC343" s="86">
        <v>-5.6646347045898438E-2</v>
      </c>
      <c r="ED343" s="86">
        <v>-3.2694302499294281E-2</v>
      </c>
      <c r="EE343" s="86">
        <v>-1.6282318159937859E-2</v>
      </c>
      <c r="EF343" s="86">
        <v>-3.908529132604599E-2</v>
      </c>
      <c r="EG343" s="86">
        <v>-3.1183354556560516E-2</v>
      </c>
      <c r="EH343" s="86">
        <v>2.1133956033736467E-3</v>
      </c>
      <c r="EI343" s="86">
        <v>4.436897486448288E-2</v>
      </c>
      <c r="EJ343" s="86">
        <v>4.902375116944313E-2</v>
      </c>
      <c r="EK343" s="86">
        <v>4.4573012739419937E-2</v>
      </c>
      <c r="EL343" s="86">
        <v>6.5406456589698792E-2</v>
      </c>
      <c r="EM343" s="86">
        <v>9.703507274389267E-2</v>
      </c>
      <c r="EN343" s="86">
        <v>0.12972463667392731</v>
      </c>
      <c r="EO343" s="86">
        <v>0.20634089410305023</v>
      </c>
      <c r="EP343" s="86">
        <v>0.23409044742584229</v>
      </c>
      <c r="EQ343" s="86">
        <v>0.2292092889547348</v>
      </c>
      <c r="ER343" s="86">
        <v>0.22315773367881775</v>
      </c>
      <c r="ES343" s="86">
        <v>0.19987469911575317</v>
      </c>
      <c r="ET343" s="86">
        <v>7.0680722594261169E-2</v>
      </c>
      <c r="EU343" s="86">
        <v>-2.2896591108292341E-3</v>
      </c>
      <c r="EV343" s="86">
        <v>-4.5103643089532852E-2</v>
      </c>
      <c r="EW343" s="86">
        <v>68.860504150390625</v>
      </c>
      <c r="EX343" s="86">
        <v>67.560256958007813</v>
      </c>
      <c r="EY343" s="86">
        <v>66.526046752929688</v>
      </c>
      <c r="EZ343" s="86">
        <v>65.525840759277344</v>
      </c>
      <c r="FA343" s="86">
        <v>64.648689270019531</v>
      </c>
      <c r="FB343" s="86">
        <v>63.999404907226563</v>
      </c>
      <c r="FC343" s="86">
        <v>63.299125671386719</v>
      </c>
      <c r="FD343" s="86">
        <v>63.038787841796875</v>
      </c>
      <c r="FE343" s="86">
        <v>65.599517822265625</v>
      </c>
      <c r="FF343" s="86">
        <v>69.117561340332031</v>
      </c>
      <c r="FG343" s="86">
        <v>73.096473693847656</v>
      </c>
      <c r="FH343" s="86">
        <v>77.117050170898438</v>
      </c>
      <c r="FI343" s="86">
        <v>80.760940551757813</v>
      </c>
      <c r="FJ343" s="86">
        <v>83.780014038085938</v>
      </c>
      <c r="FK343" s="86">
        <v>86.137748718261719</v>
      </c>
      <c r="FL343" s="86">
        <v>87.707237243652344</v>
      </c>
      <c r="FM343" s="86">
        <v>88.197074890136719</v>
      </c>
      <c r="FN343" s="86">
        <v>87.602027893066406</v>
      </c>
      <c r="FO343" s="86">
        <v>85.694717407226563</v>
      </c>
      <c r="FP343" s="86">
        <v>82.507278442382813</v>
      </c>
      <c r="FQ343" s="86">
        <v>77.897682189941406</v>
      </c>
      <c r="FR343" s="86">
        <v>74.405120849609375</v>
      </c>
      <c r="FS343" s="86">
        <v>72.125282287597656</v>
      </c>
      <c r="FT343" s="86">
        <v>70.37188720703125</v>
      </c>
      <c r="FU343" s="86">
        <v>2.3079836741089821E-2</v>
      </c>
      <c r="FV343" s="86">
        <v>2.8698032721877098E-2</v>
      </c>
      <c r="FW343" s="86">
        <v>2.3749874904751778E-2</v>
      </c>
      <c r="FX343" s="86">
        <v>3184.863525390625</v>
      </c>
      <c r="FY343" s="86">
        <v>1</v>
      </c>
    </row>
    <row r="344" spans="1:181" x14ac:dyDescent="0.25">
      <c r="A344" t="s">
        <v>186</v>
      </c>
      <c r="B344" t="s">
        <v>236</v>
      </c>
      <c r="C344" t="s">
        <v>194</v>
      </c>
      <c r="D344" t="s">
        <v>202</v>
      </c>
      <c r="E344" t="s">
        <v>209</v>
      </c>
      <c r="F344" t="s">
        <v>1</v>
      </c>
      <c r="G344" t="s">
        <v>200</v>
      </c>
      <c r="H344" s="86">
        <v>5998</v>
      </c>
      <c r="I344" s="86">
        <v>1.5071260929107666</v>
      </c>
      <c r="J344" s="86">
        <v>1.3473589420318604</v>
      </c>
      <c r="K344" s="86">
        <v>1.2381569147109985</v>
      </c>
      <c r="L344" s="86">
        <v>1.1516059637069702</v>
      </c>
      <c r="M344" s="86">
        <v>1.0950316190719604</v>
      </c>
      <c r="N344" s="86">
        <v>1.1000561714172363</v>
      </c>
      <c r="O344" s="86">
        <v>1.1665856838226318</v>
      </c>
      <c r="P344" s="86">
        <v>1.2346222400665283</v>
      </c>
      <c r="Q344" s="86">
        <v>1.2584058046340942</v>
      </c>
      <c r="R344" s="86">
        <v>1.3508239984512329</v>
      </c>
      <c r="S344" s="86">
        <v>1.5078481435775757</v>
      </c>
      <c r="T344" s="86">
        <v>1.6806154251098633</v>
      </c>
      <c r="U344" s="86">
        <v>1.8393377065658569</v>
      </c>
      <c r="V344" s="86">
        <v>2.0054926872253418</v>
      </c>
      <c r="W344" s="86">
        <v>2.1382946968078613</v>
      </c>
      <c r="X344" s="86">
        <v>2.3058669567108154</v>
      </c>
      <c r="Y344" s="86">
        <v>2.4548006057739258</v>
      </c>
      <c r="Z344" s="86">
        <v>2.5358712673187256</v>
      </c>
      <c r="AA344" s="86">
        <v>2.5138552188873291</v>
      </c>
      <c r="AB344" s="86">
        <v>2.4179379940032959</v>
      </c>
      <c r="AC344" s="86">
        <v>2.3435759544372559</v>
      </c>
      <c r="AD344" s="86">
        <v>2.2333619594573975</v>
      </c>
      <c r="AE344" s="86">
        <v>1.9897134304046631</v>
      </c>
      <c r="AF344" s="86">
        <v>1.7187261581420898</v>
      </c>
      <c r="AG344" s="86">
        <v>-0.11531659960746765</v>
      </c>
      <c r="AH344" s="86">
        <v>-0.11248929798603058</v>
      </c>
      <c r="AI344" s="86">
        <v>-0.12249018251895905</v>
      </c>
      <c r="AJ344" s="86">
        <v>-0.16074687242507935</v>
      </c>
      <c r="AK344" s="86">
        <v>-0.16859790682792664</v>
      </c>
      <c r="AL344" s="86">
        <v>-0.16267202794551849</v>
      </c>
      <c r="AM344" s="86">
        <v>-0.16639608144760132</v>
      </c>
      <c r="AN344" s="86">
        <v>-0.15250173211097717</v>
      </c>
      <c r="AO344" s="86">
        <v>-0.13703688979148865</v>
      </c>
      <c r="AP344" s="86">
        <v>-8.8774681091308594E-2</v>
      </c>
      <c r="AQ344" s="86">
        <v>-6.115877628326416E-2</v>
      </c>
      <c r="AR344" s="86">
        <v>-6.0032252222299576E-2</v>
      </c>
      <c r="AS344" s="86">
        <v>-6.6611751914024353E-2</v>
      </c>
      <c r="AT344" s="86">
        <v>-8.1833139061927795E-2</v>
      </c>
      <c r="AU344" s="86">
        <v>-7.4998937547206879E-2</v>
      </c>
      <c r="AV344" s="86">
        <v>-3.3522658050060272E-2</v>
      </c>
      <c r="AW344" s="86">
        <v>3.3494073897600174E-2</v>
      </c>
      <c r="AX344" s="86">
        <v>5.1463015377521515E-2</v>
      </c>
      <c r="AY344" s="86">
        <v>5.6958213448524475E-2</v>
      </c>
      <c r="AZ344" s="86">
        <v>6.8559080362319946E-2</v>
      </c>
      <c r="BA344" s="86">
        <v>5.7980861514806747E-2</v>
      </c>
      <c r="BB344" s="86">
        <v>-5.7196181267499924E-2</v>
      </c>
      <c r="BC344" s="86">
        <v>-0.11041884869337082</v>
      </c>
      <c r="BD344" s="86">
        <v>-0.13851355016231537</v>
      </c>
      <c r="BE344" s="86">
        <v>-8.340221643447876E-2</v>
      </c>
      <c r="BF344" s="86">
        <v>-8.1486307084560394E-2</v>
      </c>
      <c r="BG344" s="86">
        <v>-9.1697774827480316E-2</v>
      </c>
      <c r="BH344" s="86">
        <v>-0.12687145173549652</v>
      </c>
      <c r="BI344" s="86">
        <v>-0.13576667010784149</v>
      </c>
      <c r="BJ344" s="86">
        <v>-0.12988781929016113</v>
      </c>
      <c r="BK344" s="86">
        <v>-0.13389921188354492</v>
      </c>
      <c r="BL344" s="86">
        <v>-0.12123669683933258</v>
      </c>
      <c r="BM344" s="86">
        <v>-0.10745789110660553</v>
      </c>
      <c r="BN344" s="86">
        <v>-6.1187427490949631E-2</v>
      </c>
      <c r="BO344" s="86">
        <v>-3.2581660896539688E-2</v>
      </c>
      <c r="BP344" s="86">
        <v>-2.9799241572618484E-2</v>
      </c>
      <c r="BQ344" s="86">
        <v>-3.5504892468452454E-2</v>
      </c>
      <c r="BR344" s="86">
        <v>-4.9965877085924149E-2</v>
      </c>
      <c r="BS344" s="86">
        <v>-4.4867046177387238E-2</v>
      </c>
      <c r="BT344" s="86">
        <v>-5.6594070047140121E-3</v>
      </c>
      <c r="BU344" s="86">
        <v>6.2636293470859528E-2</v>
      </c>
      <c r="BV344" s="86">
        <v>8.1470862030982971E-2</v>
      </c>
      <c r="BW344" s="86">
        <v>8.749709278345108E-2</v>
      </c>
      <c r="BX344" s="86">
        <v>9.8205506801605225E-2</v>
      </c>
      <c r="BY344" s="86">
        <v>8.8093258440494537E-2</v>
      </c>
      <c r="BZ344" s="86">
        <v>-2.5152420625090599E-2</v>
      </c>
      <c r="CA344" s="86">
        <v>-7.7539645135402679E-2</v>
      </c>
      <c r="CB344" s="86">
        <v>-0.1056860014796257</v>
      </c>
      <c r="CC344" s="86">
        <v>-6.1298400163650513E-2</v>
      </c>
      <c r="CD344" s="86">
        <v>-6.0013726353645325E-2</v>
      </c>
      <c r="CE344" s="86">
        <v>-7.0371046662330627E-2</v>
      </c>
      <c r="CF344" s="86">
        <v>-0.10340943187475204</v>
      </c>
      <c r="CG344" s="86">
        <v>-0.11302787065505981</v>
      </c>
      <c r="CH344" s="86">
        <v>-0.10718158632516861</v>
      </c>
      <c r="CI344" s="86">
        <v>-0.11139199882745743</v>
      </c>
      <c r="CJ344" s="86">
        <v>-9.958263486623764E-2</v>
      </c>
      <c r="CK344" s="86">
        <v>-8.6971573531627655E-2</v>
      </c>
      <c r="CL344" s="86">
        <v>-4.2080577462911606E-2</v>
      </c>
      <c r="CM344" s="86">
        <v>-1.2789241038262844E-2</v>
      </c>
      <c r="CN344" s="86">
        <v>-8.8599519804120064E-3</v>
      </c>
      <c r="CO344" s="86">
        <v>-1.3960381969809532E-2</v>
      </c>
      <c r="CP344" s="86">
        <v>-2.789471298456192E-2</v>
      </c>
      <c r="CQ344" s="86">
        <v>-2.3997792974114418E-2</v>
      </c>
      <c r="CR344" s="86">
        <v>1.3638596050441265E-2</v>
      </c>
      <c r="CS344" s="86">
        <v>8.2820102572441101E-2</v>
      </c>
      <c r="CT344" s="86">
        <v>0.10225420445203781</v>
      </c>
      <c r="CU344" s="86">
        <v>0.10864823311567307</v>
      </c>
      <c r="CV344" s="86">
        <v>0.11873853206634521</v>
      </c>
      <c r="CW344" s="86">
        <v>0.10894902795553207</v>
      </c>
      <c r="CX344" s="86">
        <v>-2.9590090271085501E-3</v>
      </c>
      <c r="CY344" s="86">
        <v>-5.4767608642578125E-2</v>
      </c>
      <c r="CZ344" s="86">
        <v>-8.2949742674827576E-2</v>
      </c>
      <c r="DA344" s="86">
        <v>-3.9194587618112564E-2</v>
      </c>
      <c r="DB344" s="86">
        <v>-3.8541153073310852E-2</v>
      </c>
      <c r="DC344" s="86">
        <v>-4.904431477189064E-2</v>
      </c>
      <c r="DD344" s="86">
        <v>-7.9947412014007568E-2</v>
      </c>
      <c r="DE344" s="86">
        <v>-9.0289056301116943E-2</v>
      </c>
      <c r="DF344" s="86">
        <v>-8.447534590959549E-2</v>
      </c>
      <c r="DG344" s="86">
        <v>-8.8884778320789337E-2</v>
      </c>
      <c r="DH344" s="86">
        <v>-7.79285728931427E-2</v>
      </c>
      <c r="DI344" s="86">
        <v>-6.6485248506069183E-2</v>
      </c>
      <c r="DJ344" s="86">
        <v>-2.2973725572228432E-2</v>
      </c>
      <c r="DK344" s="86">
        <v>7.0031802169978619E-3</v>
      </c>
      <c r="DL344" s="86">
        <v>1.2079339474439621E-2</v>
      </c>
      <c r="DM344" s="86">
        <v>7.5841308571398258E-3</v>
      </c>
      <c r="DN344" s="86">
        <v>-5.8235474862158298E-3</v>
      </c>
      <c r="DO344" s="86">
        <v>-3.1285407021641731E-3</v>
      </c>
      <c r="DP344" s="86">
        <v>3.2936602830886841E-2</v>
      </c>
      <c r="DQ344" s="86">
        <v>0.10300391167402267</v>
      </c>
      <c r="DR344" s="86">
        <v>0.12303753197193146</v>
      </c>
      <c r="DS344" s="86">
        <v>0.12979936599731445</v>
      </c>
      <c r="DT344" s="86">
        <v>0.13927155733108521</v>
      </c>
      <c r="DU344" s="86">
        <v>0.12980479001998901</v>
      </c>
      <c r="DV344" s="86">
        <v>1.9234403967857361E-2</v>
      </c>
      <c r="DW344" s="86">
        <v>-3.1995575875043869E-2</v>
      </c>
      <c r="DX344" s="86">
        <v>-6.0213491320610046E-2</v>
      </c>
      <c r="DY344" s="86">
        <v>-7.2801932692527771E-3</v>
      </c>
      <c r="DZ344" s="86">
        <v>-7.5381556525826454E-3</v>
      </c>
      <c r="EA344" s="86">
        <v>-1.8251905217766762E-2</v>
      </c>
      <c r="EB344" s="86">
        <v>-4.6071983873844147E-2</v>
      </c>
      <c r="EC344" s="86">
        <v>-5.7457819581031799E-2</v>
      </c>
      <c r="ED344" s="86">
        <v>-5.1691137254238129E-2</v>
      </c>
      <c r="EE344" s="86">
        <v>-5.6387919932603836E-2</v>
      </c>
      <c r="EF344" s="86">
        <v>-4.6663537621498108E-2</v>
      </c>
      <c r="EG344" s="86">
        <v>-3.6906253546476364E-2</v>
      </c>
      <c r="EH344" s="86">
        <v>4.6135312877595425E-3</v>
      </c>
      <c r="EI344" s="86">
        <v>3.5580292344093323E-2</v>
      </c>
      <c r="EJ344" s="86">
        <v>4.2312353849411011E-2</v>
      </c>
      <c r="EK344" s="86">
        <v>3.869098424911499E-2</v>
      </c>
      <c r="EL344" s="86">
        <v>2.6043711230158806E-2</v>
      </c>
      <c r="EM344" s="86">
        <v>2.7003347873687744E-2</v>
      </c>
      <c r="EN344" s="86">
        <v>6.0799852013587952E-2</v>
      </c>
      <c r="EO344" s="86">
        <v>0.13214613497257233</v>
      </c>
      <c r="EP344" s="86">
        <v>0.15304538607597351</v>
      </c>
      <c r="EQ344" s="86">
        <v>0.16033823788166046</v>
      </c>
      <c r="ER344" s="86">
        <v>0.16891799867153168</v>
      </c>
      <c r="ES344" s="86">
        <v>0.15991717576980591</v>
      </c>
      <c r="ET344" s="86">
        <v>5.1278166472911835E-2</v>
      </c>
      <c r="EU344" s="86">
        <v>8.8362785754725337E-4</v>
      </c>
      <c r="EV344" s="86">
        <v>-2.7385944500565529E-2</v>
      </c>
      <c r="EW344" s="86">
        <v>73.140518188476563</v>
      </c>
      <c r="EX344" s="86">
        <v>71.544258117675781</v>
      </c>
      <c r="EY344" s="86">
        <v>70.346649169921875</v>
      </c>
      <c r="EZ344" s="86">
        <v>69.113494873046875</v>
      </c>
      <c r="FA344" s="86">
        <v>68.050422668457031</v>
      </c>
      <c r="FB344" s="86">
        <v>67.183815002441406</v>
      </c>
      <c r="FC344" s="86">
        <v>66.241287231445313</v>
      </c>
      <c r="FD344" s="86">
        <v>65.738128662109375</v>
      </c>
      <c r="FE344" s="86">
        <v>68.410850524902344</v>
      </c>
      <c r="FF344" s="86">
        <v>72.318901062011719</v>
      </c>
      <c r="FG344" s="86">
        <v>76.603363037109375</v>
      </c>
      <c r="FH344" s="86">
        <v>80.663421630859375</v>
      </c>
      <c r="FI344" s="86">
        <v>84.270042419433594</v>
      </c>
      <c r="FJ344" s="86">
        <v>87.283302307128906</v>
      </c>
      <c r="FK344" s="86">
        <v>89.825141906738281</v>
      </c>
      <c r="FL344" s="86">
        <v>91.563026428222656</v>
      </c>
      <c r="FM344" s="86">
        <v>92.323822021484375</v>
      </c>
      <c r="FN344" s="86">
        <v>92.198684692382813</v>
      </c>
      <c r="FO344" s="86">
        <v>90.792251586914063</v>
      </c>
      <c r="FP344" s="86">
        <v>88.19024658203125</v>
      </c>
      <c r="FQ344" s="86">
        <v>83.835296630859375</v>
      </c>
      <c r="FR344" s="86">
        <v>79.870292663574219</v>
      </c>
      <c r="FS344" s="86">
        <v>77.109413146972656</v>
      </c>
      <c r="FT344" s="86">
        <v>75.047142028808594</v>
      </c>
      <c r="FU344" s="86">
        <v>3.2058283686637878E-2</v>
      </c>
      <c r="FV344" s="86">
        <v>3.6130473017692566E-2</v>
      </c>
      <c r="FW344" s="86">
        <v>3.3502165228128433E-2</v>
      </c>
      <c r="FX344" s="86">
        <v>1250.6363525390625</v>
      </c>
      <c r="FY344" s="86">
        <v>1</v>
      </c>
    </row>
    <row r="345" spans="1:181" x14ac:dyDescent="0.25">
      <c r="A345" t="s">
        <v>186</v>
      </c>
      <c r="B345" t="s">
        <v>236</v>
      </c>
      <c r="C345" t="s">
        <v>194</v>
      </c>
      <c r="D345" t="s">
        <v>202</v>
      </c>
      <c r="E345" t="s">
        <v>209</v>
      </c>
      <c r="F345" t="s">
        <v>1</v>
      </c>
      <c r="G345" t="s">
        <v>1</v>
      </c>
      <c r="H345" s="86">
        <v>32228</v>
      </c>
      <c r="I345" s="86">
        <v>1.5518350601196289</v>
      </c>
      <c r="J345" s="86">
        <v>1.4007482528686523</v>
      </c>
      <c r="K345" s="86">
        <v>1.2982256412506104</v>
      </c>
      <c r="L345" s="86">
        <v>1.234709620475769</v>
      </c>
      <c r="M345" s="86">
        <v>1.202436089515686</v>
      </c>
      <c r="N345" s="86">
        <v>1.2297123670578003</v>
      </c>
      <c r="O345" s="86">
        <v>1.3260655403137207</v>
      </c>
      <c r="P345" s="86">
        <v>1.4231182336807251</v>
      </c>
      <c r="Q345" s="86">
        <v>1.4882962703704834</v>
      </c>
      <c r="R345" s="86">
        <v>1.5598615407943726</v>
      </c>
      <c r="S345" s="86">
        <v>1.6965748071670532</v>
      </c>
      <c r="T345" s="86">
        <v>1.8238338232040405</v>
      </c>
      <c r="U345" s="86">
        <v>1.9399887323379517</v>
      </c>
      <c r="V345" s="86">
        <v>2.0721135139465332</v>
      </c>
      <c r="W345" s="86">
        <v>2.1992349624633789</v>
      </c>
      <c r="X345" s="86">
        <v>2.3305723667144775</v>
      </c>
      <c r="Y345" s="86">
        <v>2.444345235824585</v>
      </c>
      <c r="Z345" s="86">
        <v>2.5402684211730957</v>
      </c>
      <c r="AA345" s="86">
        <v>2.5459010601043701</v>
      </c>
      <c r="AB345" s="86">
        <v>2.4612219333648682</v>
      </c>
      <c r="AC345" s="86">
        <v>2.4199357032775879</v>
      </c>
      <c r="AD345" s="86">
        <v>2.3300390243530273</v>
      </c>
      <c r="AE345" s="86">
        <v>2.0748190879821777</v>
      </c>
      <c r="AF345" s="86">
        <v>1.7867646217346191</v>
      </c>
      <c r="AG345" s="86">
        <v>-0.13488282263278961</v>
      </c>
      <c r="AH345" s="86">
        <v>-0.13494573533535004</v>
      </c>
      <c r="AI345" s="86">
        <v>-0.13797001540660858</v>
      </c>
      <c r="AJ345" s="86">
        <v>-0.13958406448364258</v>
      </c>
      <c r="AK345" s="86">
        <v>-0.13133899867534637</v>
      </c>
      <c r="AL345" s="86">
        <v>-0.11062781512737274</v>
      </c>
      <c r="AM345" s="86">
        <v>-9.7492769360542297E-2</v>
      </c>
      <c r="AN345" s="86">
        <v>-0.11681501567363739</v>
      </c>
      <c r="AO345" s="86">
        <v>-0.10562697798013687</v>
      </c>
      <c r="AP345" s="86">
        <v>-6.5251924097537994E-2</v>
      </c>
      <c r="AQ345" s="86">
        <v>-2.6645997539162636E-2</v>
      </c>
      <c r="AR345" s="86">
        <v>-2.4745266884565353E-2</v>
      </c>
      <c r="AS345" s="86">
        <v>-3.1088914722204208E-2</v>
      </c>
      <c r="AT345" s="86">
        <v>-1.8325775861740112E-2</v>
      </c>
      <c r="AU345" s="86">
        <v>6.8721757270395756E-3</v>
      </c>
      <c r="AV345" s="86">
        <v>4.0748845785856247E-2</v>
      </c>
      <c r="AW345" s="86">
        <v>0.1145942285656929</v>
      </c>
      <c r="AX345" s="86">
        <v>0.14087769389152527</v>
      </c>
      <c r="AY345" s="86">
        <v>0.13700474798679352</v>
      </c>
      <c r="AZ345" s="86">
        <v>0.13552279770374298</v>
      </c>
      <c r="BA345" s="86">
        <v>0.116865374147892</v>
      </c>
      <c r="BB345" s="86">
        <v>-1.4788809232413769E-2</v>
      </c>
      <c r="BC345" s="86">
        <v>-8.507046103477478E-2</v>
      </c>
      <c r="BD345" s="86">
        <v>-0.1226939931511879</v>
      </c>
      <c r="BE345" s="86">
        <v>-0.11426235735416412</v>
      </c>
      <c r="BF345" s="86">
        <v>-0.11496824026107788</v>
      </c>
      <c r="BG345" s="86">
        <v>-0.11811200529336929</v>
      </c>
      <c r="BH345" s="86">
        <v>-0.11952853947877884</v>
      </c>
      <c r="BI345" s="86">
        <v>-0.11188206821680069</v>
      </c>
      <c r="BJ345" s="86">
        <v>-9.1209352016448975E-2</v>
      </c>
      <c r="BK345" s="86">
        <v>-7.8244388103485107E-2</v>
      </c>
      <c r="BL345" s="86">
        <v>-9.6748284995555878E-2</v>
      </c>
      <c r="BM345" s="86">
        <v>-8.6302801966667175E-2</v>
      </c>
      <c r="BN345" s="86">
        <v>-4.7404404729604721E-2</v>
      </c>
      <c r="BO345" s="86">
        <v>-8.4138447418808937E-3</v>
      </c>
      <c r="BP345" s="86">
        <v>-5.7106115855276585E-3</v>
      </c>
      <c r="BQ345" s="86">
        <v>-1.1518185026943684E-2</v>
      </c>
      <c r="BR345" s="86">
        <v>1.7280863830819726E-3</v>
      </c>
      <c r="BS345" s="86">
        <v>2.7245998382568359E-2</v>
      </c>
      <c r="BT345" s="86">
        <v>6.098826602101326E-2</v>
      </c>
      <c r="BU345" s="86">
        <v>0.1352677047252655</v>
      </c>
      <c r="BV345" s="86">
        <v>0.16154937446117401</v>
      </c>
      <c r="BW345" s="86">
        <v>0.15800599753856659</v>
      </c>
      <c r="BX345" s="86">
        <v>0.156047523021698</v>
      </c>
      <c r="BY345" s="86">
        <v>0.13678993284702301</v>
      </c>
      <c r="BZ345" s="86">
        <v>6.8300850689411163E-3</v>
      </c>
      <c r="CA345" s="86">
        <v>-6.3067793846130371E-2</v>
      </c>
      <c r="CB345" s="86">
        <v>-0.10140641778707504</v>
      </c>
      <c r="CC345" s="86">
        <v>-9.9980689585208893E-2</v>
      </c>
      <c r="CD345" s="86">
        <v>-0.10113189369440079</v>
      </c>
      <c r="CE345" s="86">
        <v>-0.10435840487480164</v>
      </c>
      <c r="CF345" s="86">
        <v>-0.10563813894987106</v>
      </c>
      <c r="CG345" s="86">
        <v>-9.840625524520874E-2</v>
      </c>
      <c r="CH345" s="86">
        <v>-7.7760197222232819E-2</v>
      </c>
      <c r="CI345" s="86">
        <v>-6.491301953792572E-2</v>
      </c>
      <c r="CJ345" s="86">
        <v>-8.2850128412246704E-2</v>
      </c>
      <c r="CK345" s="86">
        <v>-7.291894406080246E-2</v>
      </c>
      <c r="CL345" s="86">
        <v>-3.5043269395828247E-2</v>
      </c>
      <c r="CM345" s="86">
        <v>4.2136893607676029E-3</v>
      </c>
      <c r="CN345" s="86">
        <v>7.47273163869977E-3</v>
      </c>
      <c r="CO345" s="86">
        <v>2.0364453084766865E-3</v>
      </c>
      <c r="CP345" s="86">
        <v>1.5617329627275467E-2</v>
      </c>
      <c r="CQ345" s="86">
        <v>4.1356846690177917E-2</v>
      </c>
      <c r="CR345" s="86">
        <v>7.500603049993515E-2</v>
      </c>
      <c r="CS345" s="86">
        <v>0.14958609640598297</v>
      </c>
      <c r="CT345" s="86">
        <v>0.17586649954319</v>
      </c>
      <c r="CU345" s="86">
        <v>0.17255137860774994</v>
      </c>
      <c r="CV345" s="86">
        <v>0.17026285827159882</v>
      </c>
      <c r="CW345" s="86">
        <v>0.15058964490890503</v>
      </c>
      <c r="CX345" s="86">
        <v>2.1803265437483788E-2</v>
      </c>
      <c r="CY345" s="86">
        <v>-4.7828815877437592E-2</v>
      </c>
      <c r="CZ345" s="86">
        <v>-8.6662694811820984E-2</v>
      </c>
      <c r="DA345" s="86">
        <v>-8.5699014365673065E-2</v>
      </c>
      <c r="DB345" s="86">
        <v>-8.7295547127723694E-2</v>
      </c>
      <c r="DC345" s="86">
        <v>-9.0604804456233978E-2</v>
      </c>
      <c r="DD345" s="86">
        <v>-9.1747745871543884E-2</v>
      </c>
      <c r="DE345" s="86">
        <v>-8.4930442273616791E-2</v>
      </c>
      <c r="DF345" s="86">
        <v>-6.4311042428016663E-2</v>
      </c>
      <c r="DG345" s="86">
        <v>-5.1581647247076035E-2</v>
      </c>
      <c r="DH345" s="86">
        <v>-6.8951979279518127E-2</v>
      </c>
      <c r="DI345" s="86">
        <v>-5.9535078704357147E-2</v>
      </c>
      <c r="DJ345" s="86">
        <v>-2.2682135924696922E-2</v>
      </c>
      <c r="DK345" s="86">
        <v>1.684122160077095E-2</v>
      </c>
      <c r="DL345" s="86">
        <v>2.0656075328588486E-2</v>
      </c>
      <c r="DM345" s="86">
        <v>1.5591072849929333E-2</v>
      </c>
      <c r="DN345" s="86">
        <v>2.950657531619072E-2</v>
      </c>
      <c r="DO345" s="86">
        <v>5.5467691272497177E-2</v>
      </c>
      <c r="DP345" s="86">
        <v>8.9023783802986145E-2</v>
      </c>
      <c r="DQ345" s="86">
        <v>0.16390447318553925</v>
      </c>
      <c r="DR345" s="86">
        <v>0.19018365442752838</v>
      </c>
      <c r="DS345" s="86">
        <v>0.18709675967693329</v>
      </c>
      <c r="DT345" s="86">
        <v>0.18447822332382202</v>
      </c>
      <c r="DU345" s="86">
        <v>0.16438935697078705</v>
      </c>
      <c r="DV345" s="86">
        <v>3.6776449531316757E-2</v>
      </c>
      <c r="DW345" s="86">
        <v>-3.258984163403511E-2</v>
      </c>
      <c r="DX345" s="86">
        <v>-7.1918979287147522E-2</v>
      </c>
      <c r="DY345" s="86">
        <v>-6.5078549087047577E-2</v>
      </c>
      <c r="DZ345" s="86">
        <v>-6.7318059504032135E-2</v>
      </c>
      <c r="EA345" s="86">
        <v>-7.0746801793575287E-2</v>
      </c>
      <c r="EB345" s="86">
        <v>-7.1692213416099548E-2</v>
      </c>
      <c r="EC345" s="86">
        <v>-6.5473511815071106E-2</v>
      </c>
      <c r="ED345" s="86">
        <v>-4.4892583042383194E-2</v>
      </c>
      <c r="EE345" s="86">
        <v>-3.2333269715309143E-2</v>
      </c>
      <c r="EF345" s="86">
        <v>-4.8885252326726913E-2</v>
      </c>
      <c r="EG345" s="86">
        <v>-4.021090641617775E-2</v>
      </c>
      <c r="EH345" s="86">
        <v>-4.8346202820539474E-3</v>
      </c>
      <c r="EI345" s="86">
        <v>3.5073377192020416E-2</v>
      </c>
      <c r="EJ345" s="86">
        <v>3.9690729230642319E-2</v>
      </c>
      <c r="EK345" s="86">
        <v>3.5161808133125305E-2</v>
      </c>
      <c r="EL345" s="86">
        <v>4.9560435116291046E-2</v>
      </c>
      <c r="EM345" s="86">
        <v>7.5841508805751801E-2</v>
      </c>
      <c r="EN345" s="86">
        <v>0.10926321148872375</v>
      </c>
      <c r="EO345" s="86">
        <v>0.18457794189453125</v>
      </c>
      <c r="EP345" s="86">
        <v>0.21085533499717712</v>
      </c>
      <c r="EQ345" s="86">
        <v>0.20809799432754517</v>
      </c>
      <c r="ER345" s="86">
        <v>0.20500293374061584</v>
      </c>
      <c r="ES345" s="86">
        <v>0.18431393802165985</v>
      </c>
      <c r="ET345" s="86">
        <v>5.8395341038703918E-2</v>
      </c>
      <c r="EU345" s="86">
        <v>-1.0587177239358425E-2</v>
      </c>
      <c r="EV345" s="86">
        <v>-5.063140019774437E-2</v>
      </c>
      <c r="EW345" s="86">
        <v>69.616844177246094</v>
      </c>
      <c r="EX345" s="86">
        <v>68.25506591796875</v>
      </c>
      <c r="EY345" s="86">
        <v>67.189422607421875</v>
      </c>
      <c r="EZ345" s="86">
        <v>66.151031494140625</v>
      </c>
      <c r="FA345" s="86">
        <v>65.23663330078125</v>
      </c>
      <c r="FB345" s="86">
        <v>64.546623229980469</v>
      </c>
      <c r="FC345" s="86">
        <v>63.802211761474609</v>
      </c>
      <c r="FD345" s="86">
        <v>63.483867645263672</v>
      </c>
      <c r="FE345" s="86">
        <v>66.050407409667969</v>
      </c>
      <c r="FF345" s="86">
        <v>69.637901306152344</v>
      </c>
      <c r="FG345" s="86">
        <v>73.682914733886719</v>
      </c>
      <c r="FH345" s="86">
        <v>77.730964660644531</v>
      </c>
      <c r="FI345" s="86">
        <v>81.385498046875</v>
      </c>
      <c r="FJ345" s="86">
        <v>84.424690246582031</v>
      </c>
      <c r="FK345" s="86">
        <v>86.825424194335938</v>
      </c>
      <c r="FL345" s="86">
        <v>88.436508178710938</v>
      </c>
      <c r="FM345" s="86">
        <v>88.990951538085938</v>
      </c>
      <c r="FN345" s="86">
        <v>88.482559204101563</v>
      </c>
      <c r="FO345" s="86">
        <v>86.656158447265625</v>
      </c>
      <c r="FP345" s="86">
        <v>83.568748474121094</v>
      </c>
      <c r="FQ345" s="86">
        <v>78.985832214355469</v>
      </c>
      <c r="FR345" s="86">
        <v>75.390556335449219</v>
      </c>
      <c r="FS345" s="86">
        <v>73.018730163574219</v>
      </c>
      <c r="FT345" s="86">
        <v>71.20867919921875</v>
      </c>
      <c r="FU345" s="86">
        <v>1.9709194079041481E-2</v>
      </c>
      <c r="FV345" s="86">
        <v>2.4305669590830803E-2</v>
      </c>
      <c r="FW345" s="86">
        <v>2.0310495048761368E-2</v>
      </c>
      <c r="FX345" s="86">
        <v>4435.5</v>
      </c>
      <c r="FY345" s="86">
        <v>1</v>
      </c>
    </row>
    <row r="346" spans="1:181" x14ac:dyDescent="0.25">
      <c r="A346" t="s">
        <v>186</v>
      </c>
      <c r="B346" t="s">
        <v>236</v>
      </c>
      <c r="C346" t="s">
        <v>194</v>
      </c>
      <c r="D346" t="s">
        <v>202</v>
      </c>
      <c r="E346" t="s">
        <v>209</v>
      </c>
      <c r="F346" t="s">
        <v>178</v>
      </c>
      <c r="G346" t="s">
        <v>1</v>
      </c>
      <c r="H346" s="86">
        <v>17824</v>
      </c>
      <c r="I346" s="86">
        <v>1.2710433006286621</v>
      </c>
      <c r="J346" s="86">
        <v>1.1416536569595337</v>
      </c>
      <c r="K346" s="86">
        <v>1.0542421340942383</v>
      </c>
      <c r="L346" s="86">
        <v>1.0027288198471069</v>
      </c>
      <c r="M346" s="86">
        <v>0.97485077381134033</v>
      </c>
      <c r="N346" s="86">
        <v>0.99775463342666626</v>
      </c>
      <c r="O346" s="86">
        <v>1.0863970518112183</v>
      </c>
      <c r="P346" s="86">
        <v>1.1875826120376587</v>
      </c>
      <c r="Q346" s="86">
        <v>1.2463921308517456</v>
      </c>
      <c r="R346" s="86">
        <v>1.3182432651519775</v>
      </c>
      <c r="S346" s="86">
        <v>1.4158402681350708</v>
      </c>
      <c r="T346" s="86">
        <v>1.5100735425949097</v>
      </c>
      <c r="U346" s="86">
        <v>1.595099925994873</v>
      </c>
      <c r="V346" s="86">
        <v>1.6808425188064575</v>
      </c>
      <c r="W346" s="86">
        <v>1.7602918148040771</v>
      </c>
      <c r="X346" s="86">
        <v>1.8409366607666016</v>
      </c>
      <c r="Y346" s="86">
        <v>1.9177752733230591</v>
      </c>
      <c r="Z346" s="86">
        <v>1.9784688949584961</v>
      </c>
      <c r="AA346" s="86">
        <v>1.9967358112335205</v>
      </c>
      <c r="AB346" s="86">
        <v>1.9630125761032104</v>
      </c>
      <c r="AC346" s="86">
        <v>1.9930799007415771</v>
      </c>
      <c r="AD346" s="86">
        <v>1.9314727783203125</v>
      </c>
      <c r="AE346" s="86">
        <v>1.7415080070495605</v>
      </c>
      <c r="AF346" s="86">
        <v>1.4846351146697998</v>
      </c>
      <c r="AG346" s="86">
        <v>-0.1357082724571228</v>
      </c>
      <c r="AH346" s="86">
        <v>-0.13058513402938843</v>
      </c>
      <c r="AI346" s="86">
        <v>-0.13373810052871704</v>
      </c>
      <c r="AJ346" s="86">
        <v>-0.11104676872491837</v>
      </c>
      <c r="AK346" s="86">
        <v>-0.10975721478462219</v>
      </c>
      <c r="AL346" s="86">
        <v>-9.2519007623195648E-2</v>
      </c>
      <c r="AM346" s="86">
        <v>-8.6383633315563202E-2</v>
      </c>
      <c r="AN346" s="86">
        <v>-9.7656048834323883E-2</v>
      </c>
      <c r="AO346" s="86">
        <v>-8.206631988286972E-2</v>
      </c>
      <c r="AP346" s="86">
        <v>-3.9416927844285965E-2</v>
      </c>
      <c r="AQ346" s="86">
        <v>-1.1597217060625553E-2</v>
      </c>
      <c r="AR346" s="86">
        <v>-3.7865596823394299E-3</v>
      </c>
      <c r="AS346" s="86">
        <v>3.3899601548910141E-3</v>
      </c>
      <c r="AT346" s="86">
        <v>1.7493151128292084E-2</v>
      </c>
      <c r="AU346" s="86">
        <v>3.4654252231121063E-2</v>
      </c>
      <c r="AV346" s="86">
        <v>4.8270657658576965E-2</v>
      </c>
      <c r="AW346" s="86">
        <v>0.11047027260065079</v>
      </c>
      <c r="AX346" s="86">
        <v>0.11311991512775421</v>
      </c>
      <c r="AY346" s="86">
        <v>0.10414780676364899</v>
      </c>
      <c r="AZ346" s="86">
        <v>0.10353719443082809</v>
      </c>
      <c r="BA346" s="86">
        <v>0.1035439670085907</v>
      </c>
      <c r="BB346" s="86">
        <v>-8.5584307089447975E-3</v>
      </c>
      <c r="BC346" s="86">
        <v>-6.0197561979293823E-2</v>
      </c>
      <c r="BD346" s="86">
        <v>-0.10516141355037689</v>
      </c>
      <c r="BE346" s="86">
        <v>-0.11515985429286957</v>
      </c>
      <c r="BF346" s="86">
        <v>-0.11063837260007858</v>
      </c>
      <c r="BG346" s="86">
        <v>-0.11413322389125824</v>
      </c>
      <c r="BH346" s="86">
        <v>-9.174501895904541E-2</v>
      </c>
      <c r="BI346" s="86">
        <v>-8.9977823197841644E-2</v>
      </c>
      <c r="BJ346" s="86">
        <v>-7.3059707880020142E-2</v>
      </c>
      <c r="BK346" s="86">
        <v>-6.7447751760482788E-2</v>
      </c>
      <c r="BL346" s="86">
        <v>-7.9277500510215759E-2</v>
      </c>
      <c r="BM346" s="86">
        <v>-6.4717896282672882E-2</v>
      </c>
      <c r="BN346" s="86">
        <v>-2.3948617279529572E-2</v>
      </c>
      <c r="BO346" s="86">
        <v>4.0007513016462326E-3</v>
      </c>
      <c r="BP346" s="86">
        <v>1.2645282782614231E-2</v>
      </c>
      <c r="BQ346" s="86">
        <v>2.0311677828431129E-2</v>
      </c>
      <c r="BR346" s="86">
        <v>3.5419519990682602E-2</v>
      </c>
      <c r="BS346" s="86">
        <v>5.3179211914539337E-2</v>
      </c>
      <c r="BT346" s="86">
        <v>6.6950410604476929E-2</v>
      </c>
      <c r="BU346" s="86">
        <v>0.12972988188266754</v>
      </c>
      <c r="BV346" s="86">
        <v>0.13240595161914825</v>
      </c>
      <c r="BW346" s="86">
        <v>0.12414644658565521</v>
      </c>
      <c r="BX346" s="86">
        <v>0.12328877300024033</v>
      </c>
      <c r="BY346" s="86">
        <v>0.12375243753194809</v>
      </c>
      <c r="BZ346" s="86">
        <v>1.2285687960684299E-2</v>
      </c>
      <c r="CA346" s="86">
        <v>-3.8630519062280655E-2</v>
      </c>
      <c r="CB346" s="86">
        <v>-8.3808407187461853E-2</v>
      </c>
      <c r="CC346" s="86">
        <v>-0.10092809796333313</v>
      </c>
      <c r="CD346" s="86">
        <v>-9.6823304891586304E-2</v>
      </c>
      <c r="CE346" s="86">
        <v>-0.1005549430847168</v>
      </c>
      <c r="CF346" s="86">
        <v>-7.837667316198349E-2</v>
      </c>
      <c r="CG346" s="86">
        <v>-7.6278679072856903E-2</v>
      </c>
      <c r="CH346" s="86">
        <v>-5.9582259505987167E-2</v>
      </c>
      <c r="CI346" s="86">
        <v>-5.4332811385393143E-2</v>
      </c>
      <c r="CJ346" s="86">
        <v>-6.6548578441143036E-2</v>
      </c>
      <c r="CK346" s="86">
        <v>-5.2702434360980988E-2</v>
      </c>
      <c r="CL346" s="86">
        <v>-1.3235314749181271E-2</v>
      </c>
      <c r="CM346" s="86">
        <v>1.4803855679929256E-2</v>
      </c>
      <c r="CN346" s="86">
        <v>2.4025924503803253E-2</v>
      </c>
      <c r="CO346" s="86">
        <v>3.2031606882810593E-2</v>
      </c>
      <c r="CP346" s="86">
        <v>4.7835275530815125E-2</v>
      </c>
      <c r="CQ346" s="86">
        <v>6.6009536385536194E-2</v>
      </c>
      <c r="CR346" s="86">
        <v>7.9887948930263519E-2</v>
      </c>
      <c r="CS346" s="86">
        <v>0.14306902885437012</v>
      </c>
      <c r="CT346" s="86">
        <v>0.14576341211795807</v>
      </c>
      <c r="CU346" s="86">
        <v>0.13799743354320526</v>
      </c>
      <c r="CV346" s="86">
        <v>0.13696865737438202</v>
      </c>
      <c r="CW346" s="86">
        <v>0.13774877786636353</v>
      </c>
      <c r="CX346" s="86">
        <v>2.6722261682152748E-2</v>
      </c>
      <c r="CY346" s="86">
        <v>-2.3693250492215157E-2</v>
      </c>
      <c r="CZ346" s="86">
        <v>-6.9019392132759094E-2</v>
      </c>
      <c r="DA346" s="86">
        <v>-8.6696341633796692E-2</v>
      </c>
      <c r="DB346" s="86">
        <v>-8.3008237183094025E-2</v>
      </c>
      <c r="DC346" s="86">
        <v>-8.6976662278175354E-2</v>
      </c>
      <c r="DD346" s="86">
        <v>-6.5008334815502167E-2</v>
      </c>
      <c r="DE346" s="86">
        <v>-6.2579534947872162E-2</v>
      </c>
      <c r="DF346" s="86">
        <v>-4.6104811131954193E-2</v>
      </c>
      <c r="DG346" s="86">
        <v>-4.1217874735593796E-2</v>
      </c>
      <c r="DH346" s="86">
        <v>-5.3819656372070313E-2</v>
      </c>
      <c r="DI346" s="86">
        <v>-4.0686968713998795E-2</v>
      </c>
      <c r="DJ346" s="86">
        <v>-2.5220103561878204E-3</v>
      </c>
      <c r="DK346" s="86">
        <v>2.560696005821228E-2</v>
      </c>
      <c r="DL346" s="86">
        <v>3.5406570881605148E-2</v>
      </c>
      <c r="DM346" s="86">
        <v>4.3751537799835205E-2</v>
      </c>
      <c r="DN346" s="86">
        <v>6.0251019895076752E-2</v>
      </c>
      <c r="DO346" s="86">
        <v>7.8839875757694244E-2</v>
      </c>
      <c r="DP346" s="86">
        <v>9.282548725605011E-2</v>
      </c>
      <c r="DQ346" s="86">
        <v>0.15640817582607269</v>
      </c>
      <c r="DR346" s="86">
        <v>0.1591208428144455</v>
      </c>
      <c r="DS346" s="86">
        <v>0.15184842050075531</v>
      </c>
      <c r="DT346" s="86">
        <v>0.15064853429794312</v>
      </c>
      <c r="DU346" s="86">
        <v>0.15174511075019836</v>
      </c>
      <c r="DV346" s="86">
        <v>4.1158832609653473E-2</v>
      </c>
      <c r="DW346" s="86">
        <v>-8.755980059504509E-3</v>
      </c>
      <c r="DX346" s="86">
        <v>-5.423036590218544E-2</v>
      </c>
      <c r="DY346" s="86">
        <v>-6.6147945821285248E-2</v>
      </c>
      <c r="DZ346" s="86">
        <v>-6.3061483204364777E-2</v>
      </c>
      <c r="EA346" s="86">
        <v>-6.7371778190135956E-2</v>
      </c>
      <c r="EB346" s="86">
        <v>-4.5706585049629211E-2</v>
      </c>
      <c r="EC346" s="86">
        <v>-4.2800143361091614E-2</v>
      </c>
      <c r="ED346" s="86">
        <v>-2.6645513251423836E-2</v>
      </c>
      <c r="EE346" s="86">
        <v>-2.2281991317868233E-2</v>
      </c>
      <c r="EF346" s="86">
        <v>-3.5441108047962189E-2</v>
      </c>
      <c r="EG346" s="86">
        <v>-2.3338546976447105E-2</v>
      </c>
      <c r="EH346" s="86">
        <v>1.2946299277245998E-2</v>
      </c>
      <c r="EI346" s="86">
        <v>4.1204925626516342E-2</v>
      </c>
      <c r="EJ346" s="86">
        <v>5.1838412880897522E-2</v>
      </c>
      <c r="EK346" s="86">
        <v>6.067325547337532E-2</v>
      </c>
      <c r="EL346" s="86">
        <v>7.8177392482757568E-2</v>
      </c>
      <c r="EM346" s="86">
        <v>9.7364835441112518E-2</v>
      </c>
      <c r="EN346" s="86">
        <v>0.11150523275136948</v>
      </c>
      <c r="EO346" s="86">
        <v>0.17566777765750885</v>
      </c>
      <c r="EP346" s="86">
        <v>0.17840689420700073</v>
      </c>
      <c r="EQ346" s="86">
        <v>0.17184706032276154</v>
      </c>
      <c r="ER346" s="86">
        <v>0.17040009796619415</v>
      </c>
      <c r="ES346" s="86">
        <v>0.17195360362529755</v>
      </c>
      <c r="ET346" s="86">
        <v>6.2002953141927719E-2</v>
      </c>
      <c r="EU346" s="86">
        <v>1.2811062857508659E-2</v>
      </c>
      <c r="EV346" s="86">
        <v>-3.2877363264560699E-2</v>
      </c>
      <c r="EW346" s="86">
        <v>65.700767517089844</v>
      </c>
      <c r="EX346" s="86">
        <v>64.668930053710938</v>
      </c>
      <c r="EY346" s="86">
        <v>64.004814147949219</v>
      </c>
      <c r="EZ346" s="86">
        <v>63.135051727294922</v>
      </c>
      <c r="FA346" s="86">
        <v>62.572109222412109</v>
      </c>
      <c r="FB346" s="86">
        <v>62.190898895263672</v>
      </c>
      <c r="FC346" s="86">
        <v>61.848037719726563</v>
      </c>
      <c r="FD346" s="86">
        <v>61.743350982666016</v>
      </c>
      <c r="FE346" s="86">
        <v>63.717521667480469</v>
      </c>
      <c r="FF346" s="86">
        <v>66.528373718261719</v>
      </c>
      <c r="FG346" s="86">
        <v>70.05072021484375</v>
      </c>
      <c r="FH346" s="86">
        <v>73.701141357421875</v>
      </c>
      <c r="FI346" s="86">
        <v>77.000823974609375</v>
      </c>
      <c r="FJ346" s="86">
        <v>79.715408325195313</v>
      </c>
      <c r="FK346" s="86">
        <v>81.717391967773438</v>
      </c>
      <c r="FL346" s="86">
        <v>83.136016845703125</v>
      </c>
      <c r="FM346" s="86">
        <v>83.261970520019531</v>
      </c>
      <c r="FN346" s="86">
        <v>82.200836181640625</v>
      </c>
      <c r="FO346" s="86">
        <v>79.855072021484375</v>
      </c>
      <c r="FP346" s="86">
        <v>76.405494689941406</v>
      </c>
      <c r="FQ346" s="86">
        <v>72.348640441894531</v>
      </c>
      <c r="FR346" s="86">
        <v>69.457611083984375</v>
      </c>
      <c r="FS346" s="86">
        <v>67.796623229980469</v>
      </c>
      <c r="FT346" s="86">
        <v>66.651596069335938</v>
      </c>
      <c r="FU346" s="86">
        <v>1.8946154043078423E-2</v>
      </c>
      <c r="FV346" s="86">
        <v>2.3481739684939384E-2</v>
      </c>
      <c r="FW346" s="86">
        <v>1.9683025777339935E-2</v>
      </c>
      <c r="FX346" s="86">
        <v>2871.272705078125</v>
      </c>
      <c r="FY346" s="86">
        <v>1</v>
      </c>
    </row>
    <row r="347" spans="1:181" x14ac:dyDescent="0.25">
      <c r="A347" t="s">
        <v>186</v>
      </c>
      <c r="B347" t="s">
        <v>236</v>
      </c>
      <c r="C347" t="s">
        <v>194</v>
      </c>
      <c r="D347" t="s">
        <v>202</v>
      </c>
      <c r="E347" t="s">
        <v>209</v>
      </c>
      <c r="F347" t="s">
        <v>179</v>
      </c>
      <c r="G347" t="s">
        <v>1</v>
      </c>
      <c r="H347" s="86">
        <v>2143</v>
      </c>
      <c r="I347" s="86">
        <v>2.3938150405883789</v>
      </c>
      <c r="J347" s="86">
        <v>2.1120109558105469</v>
      </c>
      <c r="K347" s="86">
        <v>1.9360883235931396</v>
      </c>
      <c r="L347" s="86">
        <v>1.7858550548553467</v>
      </c>
      <c r="M347" s="86">
        <v>1.7191565036773682</v>
      </c>
      <c r="N347" s="86">
        <v>1.7313650846481323</v>
      </c>
      <c r="O347" s="86">
        <v>1.8144274950027466</v>
      </c>
      <c r="P347" s="86">
        <v>1.8615999221801758</v>
      </c>
      <c r="Q347" s="86">
        <v>1.9915525913238525</v>
      </c>
      <c r="R347" s="86">
        <v>2.0859391689300537</v>
      </c>
      <c r="S347" s="86">
        <v>2.3225200176239014</v>
      </c>
      <c r="T347" s="86">
        <v>2.5854578018188477</v>
      </c>
      <c r="U347" s="86">
        <v>2.9279031753540039</v>
      </c>
      <c r="V347" s="86">
        <v>3.2367928028106689</v>
      </c>
      <c r="W347" s="86">
        <v>3.5237531661987305</v>
      </c>
      <c r="X347" s="86">
        <v>3.8437259197235107</v>
      </c>
      <c r="Y347" s="86">
        <v>4.1537017822265625</v>
      </c>
      <c r="Z347" s="86">
        <v>4.2700653076171875</v>
      </c>
      <c r="AA347" s="86">
        <v>4.1913676261901855</v>
      </c>
      <c r="AB347" s="86">
        <v>3.9034726619720459</v>
      </c>
      <c r="AC347" s="86">
        <v>3.7702136039733887</v>
      </c>
      <c r="AD347" s="86">
        <v>3.5708377361297607</v>
      </c>
      <c r="AE347" s="86">
        <v>3.2021281719207764</v>
      </c>
      <c r="AF347" s="86">
        <v>2.7327041625976563</v>
      </c>
      <c r="AG347" s="86">
        <v>-0.14774039387702942</v>
      </c>
      <c r="AH347" s="86">
        <v>-0.18616499006748199</v>
      </c>
      <c r="AI347" s="86">
        <v>-0.2148052453994751</v>
      </c>
      <c r="AJ347" s="86">
        <v>-0.37258812785148621</v>
      </c>
      <c r="AK347" s="86">
        <v>-0.34677541255950928</v>
      </c>
      <c r="AL347" s="86">
        <v>-0.3082040548324585</v>
      </c>
      <c r="AM347" s="86">
        <v>-0.2570996880531311</v>
      </c>
      <c r="AN347" s="86">
        <v>-0.29891738295555115</v>
      </c>
      <c r="AO347" s="86">
        <v>-0.28282371163368225</v>
      </c>
      <c r="AP347" s="86">
        <v>-0.27607625722885132</v>
      </c>
      <c r="AQ347" s="86">
        <v>-0.18414060771465302</v>
      </c>
      <c r="AR347" s="86">
        <v>-0.21481764316558838</v>
      </c>
      <c r="AS347" s="86">
        <v>-0.21252474188804626</v>
      </c>
      <c r="AT347" s="86">
        <v>-0.22778363525867462</v>
      </c>
      <c r="AU347" s="86">
        <v>-0.21451960504055023</v>
      </c>
      <c r="AV347" s="86">
        <v>-0.17187803983688354</v>
      </c>
      <c r="AW347" s="86">
        <v>-1.1575126554816961E-3</v>
      </c>
      <c r="AX347" s="86">
        <v>2.8551703318953514E-2</v>
      </c>
      <c r="AY347" s="86">
        <v>9.475824236869812E-2</v>
      </c>
      <c r="AZ347" s="86">
        <v>7.1714475750923157E-2</v>
      </c>
      <c r="BA347" s="86">
        <v>0.17640067636966705</v>
      </c>
      <c r="BB347" s="86">
        <v>-8.2320742309093475E-2</v>
      </c>
      <c r="BC347" s="86">
        <v>-0.13838386535644531</v>
      </c>
      <c r="BD347" s="86">
        <v>-0.15324591100215912</v>
      </c>
      <c r="BE347" s="86">
        <v>-5.4207112640142441E-2</v>
      </c>
      <c r="BF347" s="86">
        <v>-9.4793215394020081E-2</v>
      </c>
      <c r="BG347" s="86">
        <v>-0.12601809203624725</v>
      </c>
      <c r="BH347" s="86">
        <v>-0.27977338433265686</v>
      </c>
      <c r="BI347" s="86">
        <v>-0.25436162948608398</v>
      </c>
      <c r="BJ347" s="86">
        <v>-0.21402919292449951</v>
      </c>
      <c r="BK347" s="86">
        <v>-0.15876486897468567</v>
      </c>
      <c r="BL347" s="86">
        <v>-0.19253131747245789</v>
      </c>
      <c r="BM347" s="86">
        <v>-0.17120587825775146</v>
      </c>
      <c r="BN347" s="86">
        <v>-0.16074834764003754</v>
      </c>
      <c r="BO347" s="86">
        <v>-6.279388815164566E-2</v>
      </c>
      <c r="BP347" s="86">
        <v>-9.5271296799182892E-2</v>
      </c>
      <c r="BQ347" s="86">
        <v>-8.6550362408161163E-2</v>
      </c>
      <c r="BR347" s="86">
        <v>-0.11414197087287903</v>
      </c>
      <c r="BS347" s="86">
        <v>-0.10782748460769653</v>
      </c>
      <c r="BT347" s="86">
        <v>-7.1957767009735107E-2</v>
      </c>
      <c r="BU347" s="86">
        <v>0.11266950517892838</v>
      </c>
      <c r="BV347" s="86">
        <v>0.13969019055366516</v>
      </c>
      <c r="BW347" s="86">
        <v>0.1990620344877243</v>
      </c>
      <c r="BX347" s="86">
        <v>0.16624186933040619</v>
      </c>
      <c r="BY347" s="86">
        <v>0.26824268698692322</v>
      </c>
      <c r="BZ347" s="86">
        <v>2.6861555874347687E-2</v>
      </c>
      <c r="CA347" s="86">
        <v>-3.0517116189002991E-2</v>
      </c>
      <c r="CB347" s="86">
        <v>-6.2010295689105988E-2</v>
      </c>
      <c r="CC347" s="86">
        <v>1.0573757812380791E-2</v>
      </c>
      <c r="CD347" s="86">
        <v>-3.15093994140625E-2</v>
      </c>
      <c r="CE347" s="86">
        <v>-6.4524374902248383E-2</v>
      </c>
      <c r="CF347" s="86">
        <v>-0.21549016237258911</v>
      </c>
      <c r="CG347" s="86">
        <v>-0.19035612046718597</v>
      </c>
      <c r="CH347" s="86">
        <v>-0.1488039493560791</v>
      </c>
      <c r="CI347" s="86">
        <v>-9.0658470988273621E-2</v>
      </c>
      <c r="CJ347" s="86">
        <v>-0.11884864419698715</v>
      </c>
      <c r="CK347" s="86">
        <v>-9.38996821641922E-2</v>
      </c>
      <c r="CL347" s="86">
        <v>-8.0872587859630585E-2</v>
      </c>
      <c r="CM347" s="86">
        <v>2.1250493824481964E-2</v>
      </c>
      <c r="CN347" s="86">
        <v>-1.2473857030272484E-2</v>
      </c>
      <c r="CO347" s="86">
        <v>6.9911312311887741E-4</v>
      </c>
      <c r="CP347" s="86">
        <v>-3.5434100776910782E-2</v>
      </c>
      <c r="CQ347" s="86">
        <v>-3.3932846039533615E-2</v>
      </c>
      <c r="CR347" s="86">
        <v>-2.7532821986824274E-3</v>
      </c>
      <c r="CS347" s="86">
        <v>0.19150575995445251</v>
      </c>
      <c r="CT347" s="86">
        <v>0.21666437387466431</v>
      </c>
      <c r="CU347" s="86">
        <v>0.2713024914264679</v>
      </c>
      <c r="CV347" s="86">
        <v>0.23171123862266541</v>
      </c>
      <c r="CW347" s="86">
        <v>0.33185219764709473</v>
      </c>
      <c r="CX347" s="86">
        <v>0.10248088091611862</v>
      </c>
      <c r="CY347" s="86">
        <v>4.4191066175699234E-2</v>
      </c>
      <c r="CZ347" s="86">
        <v>1.1792175937443972E-3</v>
      </c>
      <c r="DA347" s="86">
        <v>7.5354628264904022E-2</v>
      </c>
      <c r="DB347" s="86">
        <v>3.1774416565895081E-2</v>
      </c>
      <c r="DC347" s="86">
        <v>-3.030665684491396E-3</v>
      </c>
      <c r="DD347" s="86">
        <v>-0.15120694041252136</v>
      </c>
      <c r="DE347" s="86">
        <v>-0.12635062634944916</v>
      </c>
      <c r="DF347" s="86">
        <v>-8.3578713238239288E-2</v>
      </c>
      <c r="DG347" s="86">
        <v>-2.2552073001861572E-2</v>
      </c>
      <c r="DH347" s="86">
        <v>-4.5165974646806717E-2</v>
      </c>
      <c r="DI347" s="86">
        <v>-1.6593500971794128E-2</v>
      </c>
      <c r="DJ347" s="86">
        <v>-9.9682959262281656E-4</v>
      </c>
      <c r="DK347" s="86">
        <v>0.10529486835002899</v>
      </c>
      <c r="DL347" s="86">
        <v>7.0323579013347626E-2</v>
      </c>
      <c r="DM347" s="86">
        <v>8.7948590517044067E-2</v>
      </c>
      <c r="DN347" s="86">
        <v>4.3273769319057465E-2</v>
      </c>
      <c r="DO347" s="86">
        <v>3.9961792528629303E-2</v>
      </c>
      <c r="DP347" s="86">
        <v>6.6451199352741241E-2</v>
      </c>
      <c r="DQ347" s="86">
        <v>0.27034199237823486</v>
      </c>
      <c r="DR347" s="86">
        <v>0.29363852739334106</v>
      </c>
      <c r="DS347" s="86">
        <v>0.34354302287101746</v>
      </c>
      <c r="DT347" s="86">
        <v>0.29718062281608582</v>
      </c>
      <c r="DU347" s="86">
        <v>0.39546170830726624</v>
      </c>
      <c r="DV347" s="86">
        <v>0.17810021340847015</v>
      </c>
      <c r="DW347" s="86">
        <v>0.11889925599098206</v>
      </c>
      <c r="DX347" s="86">
        <v>6.4368724822998047E-2</v>
      </c>
      <c r="DY347" s="86">
        <v>0.16888792812824249</v>
      </c>
      <c r="DZ347" s="86">
        <v>0.12314619123935699</v>
      </c>
      <c r="EA347" s="86">
        <v>8.5756488144397736E-2</v>
      </c>
      <c r="EB347" s="86">
        <v>-5.8392193168401718E-2</v>
      </c>
      <c r="EC347" s="86">
        <v>-3.3936843276023865E-2</v>
      </c>
      <c r="ED347" s="86">
        <v>1.0596171021461487E-2</v>
      </c>
      <c r="EE347" s="86">
        <v>7.5782746076583862E-2</v>
      </c>
      <c r="EF347" s="86">
        <v>6.1220090836286545E-2</v>
      </c>
      <c r="EG347" s="86">
        <v>9.5024347305297852E-2</v>
      </c>
      <c r="EH347" s="86">
        <v>0.11433107405900955</v>
      </c>
      <c r="EI347" s="86">
        <v>0.22664159536361694</v>
      </c>
      <c r="EJ347" s="86">
        <v>0.18986992537975311</v>
      </c>
      <c r="EK347" s="86">
        <v>0.21392296254634857</v>
      </c>
      <c r="EL347" s="86">
        <v>0.15691542625427246</v>
      </c>
      <c r="EM347" s="86">
        <v>0.1466539204120636</v>
      </c>
      <c r="EN347" s="86">
        <v>0.16637146472930908</v>
      </c>
      <c r="EO347" s="86">
        <v>0.38416904211044312</v>
      </c>
      <c r="EP347" s="86">
        <v>0.40477702021598816</v>
      </c>
      <c r="EQ347" s="86">
        <v>0.44784677028656006</v>
      </c>
      <c r="ER347" s="86">
        <v>0.39170798659324646</v>
      </c>
      <c r="ES347" s="86">
        <v>0.48730376362800598</v>
      </c>
      <c r="ET347" s="86">
        <v>0.28728252649307251</v>
      </c>
      <c r="EU347" s="86">
        <v>0.22676600515842438</v>
      </c>
      <c r="EV347" s="86">
        <v>0.15560436248779297</v>
      </c>
      <c r="EW347" s="86">
        <v>80.90240478515625</v>
      </c>
      <c r="EX347" s="86">
        <v>78.836128234863281</v>
      </c>
      <c r="EY347" s="86">
        <v>77.301918029785156</v>
      </c>
      <c r="EZ347" s="86">
        <v>75.501502990722656</v>
      </c>
      <c r="FA347" s="86">
        <v>74.125679016113281</v>
      </c>
      <c r="FB347" s="86">
        <v>73.031768798828125</v>
      </c>
      <c r="FC347" s="86">
        <v>71.784988403320313</v>
      </c>
      <c r="FD347" s="86">
        <v>70.972335815429688</v>
      </c>
      <c r="FE347" s="86">
        <v>73.342521667480469</v>
      </c>
      <c r="FF347" s="86">
        <v>77.213188171386719</v>
      </c>
      <c r="FG347" s="86">
        <v>81.648284912109375</v>
      </c>
      <c r="FH347" s="86">
        <v>85.667503356933594</v>
      </c>
      <c r="FI347" s="86">
        <v>89.21234130859375</v>
      </c>
      <c r="FJ347" s="86">
        <v>92.303237915039063</v>
      </c>
      <c r="FK347" s="86">
        <v>94.976943969726563</v>
      </c>
      <c r="FL347" s="86">
        <v>96.7335205078125</v>
      </c>
      <c r="FM347" s="86">
        <v>97.929244995117188</v>
      </c>
      <c r="FN347" s="86">
        <v>98.275466918945313</v>
      </c>
      <c r="FO347" s="86">
        <v>97.57989501953125</v>
      </c>
      <c r="FP347" s="86">
        <v>95.615943908691406</v>
      </c>
      <c r="FQ347" s="86">
        <v>92.483154296875</v>
      </c>
      <c r="FR347" s="86">
        <v>89.436614990234375</v>
      </c>
      <c r="FS347" s="86">
        <v>86.341094970703125</v>
      </c>
      <c r="FT347" s="86">
        <v>83.790214538574219</v>
      </c>
      <c r="FU347" s="86">
        <v>0.10607731342315674</v>
      </c>
      <c r="FV347" s="86">
        <v>0.12509885430335999</v>
      </c>
      <c r="FW347" s="86">
        <v>0.10885613411664963</v>
      </c>
      <c r="FX347" s="86">
        <v>203.22727966308594</v>
      </c>
      <c r="FY347" s="86">
        <v>1</v>
      </c>
    </row>
    <row r="348" spans="1:181" x14ac:dyDescent="0.25">
      <c r="A348" t="s">
        <v>186</v>
      </c>
      <c r="B348" t="s">
        <v>236</v>
      </c>
      <c r="C348" t="s">
        <v>194</v>
      </c>
      <c r="D348" t="s">
        <v>202</v>
      </c>
      <c r="E348" t="s">
        <v>209</v>
      </c>
      <c r="F348" t="s">
        <v>180</v>
      </c>
      <c r="G348" t="s">
        <v>1</v>
      </c>
      <c r="H348" s="86">
        <v>1265</v>
      </c>
      <c r="I348" s="86">
        <v>1.5409568548202515</v>
      </c>
      <c r="J348" s="86">
        <v>1.4638233184814453</v>
      </c>
      <c r="K348" s="86">
        <v>1.4264150857925415</v>
      </c>
      <c r="L348" s="86">
        <v>1.4170626401901245</v>
      </c>
      <c r="M348" s="86">
        <v>1.4161049127578735</v>
      </c>
      <c r="N348" s="86">
        <v>1.412848949432373</v>
      </c>
      <c r="O348" s="86">
        <v>1.4953300952911377</v>
      </c>
      <c r="P348" s="86">
        <v>1.5739718675613403</v>
      </c>
      <c r="Q348" s="86">
        <v>1.4659953117370605</v>
      </c>
      <c r="R348" s="86">
        <v>1.4693502187728882</v>
      </c>
      <c r="S348" s="86">
        <v>1.5243799686431885</v>
      </c>
      <c r="T348" s="86">
        <v>1.4838943481445313</v>
      </c>
      <c r="U348" s="86">
        <v>1.3661949634552002</v>
      </c>
      <c r="V348" s="86">
        <v>1.3418025970458984</v>
      </c>
      <c r="W348" s="86">
        <v>1.370766282081604</v>
      </c>
      <c r="X348" s="86">
        <v>1.3972039222717285</v>
      </c>
      <c r="Y348" s="86">
        <v>1.4917978048324585</v>
      </c>
      <c r="Z348" s="86">
        <v>1.6892640590667725</v>
      </c>
      <c r="AA348" s="86">
        <v>1.8875970840454102</v>
      </c>
      <c r="AB348" s="86">
        <v>1.8721930980682373</v>
      </c>
      <c r="AC348" s="86">
        <v>2.0218143463134766</v>
      </c>
      <c r="AD348" s="86">
        <v>2.0011155605316162</v>
      </c>
      <c r="AE348" s="86">
        <v>1.7981687784194946</v>
      </c>
      <c r="AF348" s="86">
        <v>1.6347278356552124</v>
      </c>
      <c r="AG348" s="86">
        <v>-0.62872064113616943</v>
      </c>
      <c r="AH348" s="86">
        <v>-0.60500717163085938</v>
      </c>
      <c r="AI348" s="86">
        <v>-0.60236531496047974</v>
      </c>
      <c r="AJ348" s="86">
        <v>-0.58059275150299072</v>
      </c>
      <c r="AK348" s="86">
        <v>-0.65291941165924072</v>
      </c>
      <c r="AL348" s="86">
        <v>-0.63642388582229614</v>
      </c>
      <c r="AM348" s="86">
        <v>-0.62332963943481445</v>
      </c>
      <c r="AN348" s="86">
        <v>-0.59871554374694824</v>
      </c>
      <c r="AO348" s="86">
        <v>-0.55082857608795166</v>
      </c>
      <c r="AP348" s="86">
        <v>-0.42114683985710144</v>
      </c>
      <c r="AQ348" s="86">
        <v>-0.32652318477630615</v>
      </c>
      <c r="AR348" s="86">
        <v>-0.30680909752845764</v>
      </c>
      <c r="AS348" s="86">
        <v>-0.30675733089447021</v>
      </c>
      <c r="AT348" s="86">
        <v>-0.27891600131988525</v>
      </c>
      <c r="AU348" s="86">
        <v>-0.25133854150772095</v>
      </c>
      <c r="AV348" s="86">
        <v>-0.15583974123001099</v>
      </c>
      <c r="AW348" s="86">
        <v>-3.659951314330101E-2</v>
      </c>
      <c r="AX348" s="86">
        <v>7.8874707221984863E-2</v>
      </c>
      <c r="AY348" s="86">
        <v>3.6743633449077606E-2</v>
      </c>
      <c r="AZ348" s="86">
        <v>-0.11565077304840088</v>
      </c>
      <c r="BA348" s="86">
        <v>-0.22318319976329803</v>
      </c>
      <c r="BB348" s="86">
        <v>-0.43071520328521729</v>
      </c>
      <c r="BC348" s="86">
        <v>-0.56711065769195557</v>
      </c>
      <c r="BD348" s="86">
        <v>-0.64623212814331055</v>
      </c>
      <c r="BE348" s="86">
        <v>-0.45108428597450256</v>
      </c>
      <c r="BF348" s="86">
        <v>-0.43306246399879456</v>
      </c>
      <c r="BG348" s="86">
        <v>-0.43098634481430054</v>
      </c>
      <c r="BH348" s="86">
        <v>-0.41204673051834106</v>
      </c>
      <c r="BI348" s="86">
        <v>-0.47839921712875366</v>
      </c>
      <c r="BJ348" s="86">
        <v>-0.46571058034896851</v>
      </c>
      <c r="BK348" s="86">
        <v>-0.46126693487167358</v>
      </c>
      <c r="BL348" s="86">
        <v>-0.44664478302001953</v>
      </c>
      <c r="BM348" s="86">
        <v>-0.41566604375839233</v>
      </c>
      <c r="BN348" s="86">
        <v>-0.29571232199668884</v>
      </c>
      <c r="BO348" s="86">
        <v>-0.20647680759429932</v>
      </c>
      <c r="BP348" s="86">
        <v>-0.1890995055437088</v>
      </c>
      <c r="BQ348" s="86">
        <v>-0.1984332948923111</v>
      </c>
      <c r="BR348" s="86">
        <v>-0.17379575967788696</v>
      </c>
      <c r="BS348" s="86">
        <v>-0.14077667891979218</v>
      </c>
      <c r="BT348" s="86">
        <v>-4.8031587153673172E-2</v>
      </c>
      <c r="BU348" s="86">
        <v>6.752505898475647E-2</v>
      </c>
      <c r="BV348" s="86">
        <v>0.19090279936790466</v>
      </c>
      <c r="BW348" s="86">
        <v>0.17143714427947998</v>
      </c>
      <c r="BX348" s="86">
        <v>2.0987771451473236E-2</v>
      </c>
      <c r="BY348" s="86">
        <v>-6.4683184027671814E-2</v>
      </c>
      <c r="BZ348" s="86">
        <v>-0.26672643423080444</v>
      </c>
      <c r="CA348" s="86">
        <v>-0.39953222870826721</v>
      </c>
      <c r="CB348" s="86">
        <v>-0.47252893447875977</v>
      </c>
      <c r="CC348" s="86">
        <v>-0.32805386185646057</v>
      </c>
      <c r="CD348" s="86">
        <v>-0.31397408246994019</v>
      </c>
      <c r="CE348" s="86">
        <v>-0.31228980422019958</v>
      </c>
      <c r="CF348" s="86">
        <v>-0.29531219601631165</v>
      </c>
      <c r="CG348" s="86">
        <v>-0.35752704739570618</v>
      </c>
      <c r="CH348" s="86">
        <v>-0.3474750816822052</v>
      </c>
      <c r="CI348" s="86">
        <v>-0.34902280569076538</v>
      </c>
      <c r="CJ348" s="86">
        <v>-0.34132105112075806</v>
      </c>
      <c r="CK348" s="86">
        <v>-0.32205289602279663</v>
      </c>
      <c r="CL348" s="86">
        <v>-0.20883679389953613</v>
      </c>
      <c r="CM348" s="86">
        <v>-0.12333306670188904</v>
      </c>
      <c r="CN348" s="86">
        <v>-0.10757418721914291</v>
      </c>
      <c r="CO348" s="86">
        <v>-0.12340837717056274</v>
      </c>
      <c r="CP348" s="86">
        <v>-0.10098981112241745</v>
      </c>
      <c r="CQ348" s="86">
        <v>-6.4201854169368744E-2</v>
      </c>
      <c r="CR348" s="86">
        <v>2.663600817322731E-2</v>
      </c>
      <c r="CS348" s="86">
        <v>0.1396414190530777</v>
      </c>
      <c r="CT348" s="86">
        <v>0.26849311590194702</v>
      </c>
      <c r="CU348" s="86">
        <v>0.26472547650337219</v>
      </c>
      <c r="CV348" s="86">
        <v>0.11562321335077286</v>
      </c>
      <c r="CW348" s="86">
        <v>4.5093443244695663E-2</v>
      </c>
      <c r="CX348" s="86">
        <v>-0.15314830839633942</v>
      </c>
      <c r="CY348" s="86">
        <v>-0.28346794843673706</v>
      </c>
      <c r="CZ348" s="86">
        <v>-0.35222271084785461</v>
      </c>
      <c r="DA348" s="86">
        <v>-0.20502346754074097</v>
      </c>
      <c r="DB348" s="86">
        <v>-0.19488571584224701</v>
      </c>
      <c r="DC348" s="86">
        <v>-0.19359327852725983</v>
      </c>
      <c r="DD348" s="86">
        <v>-0.17857770621776581</v>
      </c>
      <c r="DE348" s="86">
        <v>-0.23665489256381989</v>
      </c>
      <c r="DF348" s="86">
        <v>-0.22923955321311951</v>
      </c>
      <c r="DG348" s="86">
        <v>-0.23677864670753479</v>
      </c>
      <c r="DH348" s="86">
        <v>-0.23599731922149658</v>
      </c>
      <c r="DI348" s="86">
        <v>-0.22843974828720093</v>
      </c>
      <c r="DJ348" s="86">
        <v>-0.12196124345064163</v>
      </c>
      <c r="DK348" s="86">
        <v>-4.0189329534769058E-2</v>
      </c>
      <c r="DL348" s="86">
        <v>-2.6048885658383369E-2</v>
      </c>
      <c r="DM348" s="86">
        <v>-4.8383466899394989E-2</v>
      </c>
      <c r="DN348" s="86">
        <v>-2.8183858841657639E-2</v>
      </c>
      <c r="DO348" s="86">
        <v>1.2372959405183792E-2</v>
      </c>
      <c r="DP348" s="86">
        <v>0.10130360722541809</v>
      </c>
      <c r="DQ348" s="86">
        <v>0.21175776422023773</v>
      </c>
      <c r="DR348" s="86">
        <v>0.34608343243598938</v>
      </c>
      <c r="DS348" s="86">
        <v>0.35801377892494202</v>
      </c>
      <c r="DT348" s="86">
        <v>0.21025866270065308</v>
      </c>
      <c r="DU348" s="86">
        <v>0.15487006306648254</v>
      </c>
      <c r="DV348" s="86">
        <v>-3.957018256187439E-2</v>
      </c>
      <c r="DW348" s="86">
        <v>-0.16740365326404572</v>
      </c>
      <c r="DX348" s="86">
        <v>-0.23191644251346588</v>
      </c>
      <c r="DY348" s="86">
        <v>-2.7387088164687157E-2</v>
      </c>
      <c r="DZ348" s="86">
        <v>-2.2941017523407936E-2</v>
      </c>
      <c r="EA348" s="86">
        <v>-2.2214332595467567E-2</v>
      </c>
      <c r="EB348" s="86">
        <v>-1.0031633079051971E-2</v>
      </c>
      <c r="EC348" s="86">
        <v>-6.2134698033332825E-2</v>
      </c>
      <c r="ED348" s="86">
        <v>-5.8526251465082169E-2</v>
      </c>
      <c r="EE348" s="86">
        <v>-7.4715949594974518E-2</v>
      </c>
      <c r="EF348" s="86">
        <v>-8.3926543593406677E-2</v>
      </c>
      <c r="EG348" s="86">
        <v>-9.3277238309383392E-2</v>
      </c>
      <c r="EH348" s="86">
        <v>3.473235759884119E-3</v>
      </c>
      <c r="EI348" s="86">
        <v>7.9857029020786285E-2</v>
      </c>
      <c r="EJ348" s="86">
        <v>9.166070818901062E-2</v>
      </c>
      <c r="EK348" s="86">
        <v>5.9940587729215622E-2</v>
      </c>
      <c r="EL348" s="86">
        <v>7.6936379075050354E-2</v>
      </c>
      <c r="EM348" s="86">
        <v>0.12293484061956406</v>
      </c>
      <c r="EN348" s="86">
        <v>0.20911175012588501</v>
      </c>
      <c r="EO348" s="86">
        <v>0.31588232517242432</v>
      </c>
      <c r="EP348" s="86">
        <v>0.45811149477958679</v>
      </c>
      <c r="EQ348" s="86">
        <v>0.49270731210708618</v>
      </c>
      <c r="ER348" s="86">
        <v>0.3468971848487854</v>
      </c>
      <c r="ES348" s="86">
        <v>0.31337007880210876</v>
      </c>
      <c r="ET348" s="86">
        <v>0.12441860139369965</v>
      </c>
      <c r="EU348" s="86">
        <v>1.7476385983172804E-4</v>
      </c>
      <c r="EV348" s="86">
        <v>-5.8213301002979279E-2</v>
      </c>
      <c r="EW348" s="86">
        <v>62.033973693847656</v>
      </c>
      <c r="EX348" s="86">
        <v>60.879940032958984</v>
      </c>
      <c r="EY348" s="86">
        <v>59.854568481445313</v>
      </c>
      <c r="EZ348" s="86">
        <v>59.08172607421875</v>
      </c>
      <c r="FA348" s="86">
        <v>58.310466766357422</v>
      </c>
      <c r="FB348" s="86">
        <v>57.789314270019531</v>
      </c>
      <c r="FC348" s="86">
        <v>57.321464538574219</v>
      </c>
      <c r="FD348" s="86">
        <v>57.249290466308594</v>
      </c>
      <c r="FE348" s="86">
        <v>59.705177307128906</v>
      </c>
      <c r="FF348" s="86">
        <v>63.387432098388672</v>
      </c>
      <c r="FG348" s="86">
        <v>67.213287353515625</v>
      </c>
      <c r="FH348" s="86">
        <v>70.597869873046875</v>
      </c>
      <c r="FI348" s="86">
        <v>73.656455993652344</v>
      </c>
      <c r="FJ348" s="86">
        <v>76.031898498535156</v>
      </c>
      <c r="FK348" s="86">
        <v>77.756248474121094</v>
      </c>
      <c r="FL348" s="86">
        <v>78.28271484375</v>
      </c>
      <c r="FM348" s="86">
        <v>77.607734680175781</v>
      </c>
      <c r="FN348" s="86">
        <v>76.967185974121094</v>
      </c>
      <c r="FO348" s="86">
        <v>75.091171264648438</v>
      </c>
      <c r="FP348" s="86">
        <v>72.955787658691406</v>
      </c>
      <c r="FQ348" s="86">
        <v>69.520889282226563</v>
      </c>
      <c r="FR348" s="86">
        <v>66.490615844726563</v>
      </c>
      <c r="FS348" s="86">
        <v>64.791313171386719</v>
      </c>
      <c r="FT348" s="86">
        <v>63.516162872314453</v>
      </c>
      <c r="FU348" s="86">
        <v>0.15936531126499176</v>
      </c>
      <c r="FV348" s="86">
        <v>0.15314319729804993</v>
      </c>
      <c r="FW348" s="86">
        <v>0.1661369651556015</v>
      </c>
      <c r="FX348" s="86">
        <v>223.40908813476563</v>
      </c>
      <c r="FY348" s="86">
        <v>1</v>
      </c>
    </row>
    <row r="349" spans="1:181" x14ac:dyDescent="0.25">
      <c r="A349" t="s">
        <v>186</v>
      </c>
      <c r="B349" t="s">
        <v>236</v>
      </c>
      <c r="C349" t="s">
        <v>194</v>
      </c>
      <c r="D349" t="s">
        <v>202</v>
      </c>
      <c r="E349" t="s">
        <v>209</v>
      </c>
      <c r="F349" t="s">
        <v>181</v>
      </c>
      <c r="G349" t="s">
        <v>1</v>
      </c>
      <c r="H349" s="86">
        <v>603</v>
      </c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  <c r="AK349" s="86"/>
      <c r="AL349" s="86"/>
      <c r="AM349" s="86"/>
      <c r="AN349" s="86"/>
      <c r="AO349" s="86"/>
      <c r="AP349" s="86"/>
      <c r="AQ349" s="86"/>
      <c r="AR349" s="86"/>
      <c r="AS349" s="86"/>
      <c r="AT349" s="86"/>
      <c r="AU349" s="86"/>
      <c r="AV349" s="86"/>
      <c r="AW349" s="86"/>
      <c r="AX349" s="86"/>
      <c r="AY349" s="86"/>
      <c r="AZ349" s="86"/>
      <c r="BA349" s="86"/>
      <c r="BB349" s="86"/>
      <c r="BC349" s="86"/>
      <c r="BD349" s="86"/>
      <c r="BE349" s="86"/>
      <c r="BF349" s="86"/>
      <c r="BG349" s="86"/>
      <c r="BH349" s="86"/>
      <c r="BI349" s="86"/>
      <c r="BJ349" s="86"/>
      <c r="BK349" s="86"/>
      <c r="BL349" s="86"/>
      <c r="BM349" s="86"/>
      <c r="BN349" s="86"/>
      <c r="BO349" s="86"/>
      <c r="BP349" s="86"/>
      <c r="BQ349" s="86"/>
      <c r="BR349" s="86"/>
      <c r="BS349" s="86"/>
      <c r="BT349" s="86"/>
      <c r="BU349" s="86"/>
      <c r="BV349" s="86"/>
      <c r="BW349" s="86"/>
      <c r="BX349" s="86"/>
      <c r="BY349" s="86"/>
      <c r="BZ349" s="86"/>
      <c r="CA349" s="86"/>
      <c r="CB349" s="86"/>
      <c r="CC349" s="86"/>
      <c r="CD349" s="86"/>
      <c r="CE349" s="86"/>
      <c r="CF349" s="86"/>
      <c r="CG349" s="86"/>
      <c r="CH349" s="86"/>
      <c r="CI349" s="86"/>
      <c r="CJ349" s="86"/>
      <c r="CK349" s="86"/>
      <c r="CL349" s="86"/>
      <c r="CM349" s="86"/>
      <c r="CN349" s="86"/>
      <c r="CO349" s="86"/>
      <c r="CP349" s="86"/>
      <c r="CQ349" s="86"/>
      <c r="CR349" s="86"/>
      <c r="CS349" s="86"/>
      <c r="CT349" s="86"/>
      <c r="CU349" s="86"/>
      <c r="CV349" s="86"/>
      <c r="CW349" s="86"/>
      <c r="CX349" s="86"/>
      <c r="CY349" s="86"/>
      <c r="CZ349" s="86"/>
      <c r="DA349" s="86"/>
      <c r="DB349" s="86"/>
      <c r="DC349" s="86"/>
      <c r="DD349" s="86"/>
      <c r="DE349" s="86"/>
      <c r="DF349" s="86"/>
      <c r="DG349" s="86"/>
      <c r="DH349" s="86"/>
      <c r="DI349" s="86"/>
      <c r="DJ349" s="86"/>
      <c r="DK349" s="86"/>
      <c r="DL349" s="86"/>
      <c r="DM349" s="86"/>
      <c r="DN349" s="86"/>
      <c r="DO349" s="86"/>
      <c r="DP349" s="86"/>
      <c r="DQ349" s="86"/>
      <c r="DR349" s="86"/>
      <c r="DS349" s="86"/>
      <c r="DT349" s="86"/>
      <c r="DU349" s="86"/>
      <c r="DV349" s="86"/>
      <c r="DW349" s="86"/>
      <c r="DX349" s="86"/>
      <c r="DY349" s="86"/>
      <c r="DZ349" s="86"/>
      <c r="EA349" s="86"/>
      <c r="EB349" s="86"/>
      <c r="EC349" s="86"/>
      <c r="ED349" s="86"/>
      <c r="EE349" s="86"/>
      <c r="EF349" s="86"/>
      <c r="EG349" s="86"/>
      <c r="EH349" s="86"/>
      <c r="EI349" s="86"/>
      <c r="EJ349" s="86"/>
      <c r="EK349" s="86"/>
      <c r="EL349" s="86"/>
      <c r="EM349" s="86"/>
      <c r="EN349" s="86"/>
      <c r="EO349" s="86"/>
      <c r="EP349" s="86"/>
      <c r="EQ349" s="86"/>
      <c r="ER349" s="86"/>
      <c r="ES349" s="86"/>
      <c r="ET349" s="86"/>
      <c r="EU349" s="86"/>
      <c r="EV349" s="86"/>
      <c r="EW349" s="86"/>
      <c r="EX349" s="86"/>
      <c r="EY349" s="86"/>
      <c r="EZ349" s="86"/>
      <c r="FA349" s="86"/>
      <c r="FB349" s="86"/>
      <c r="FC349" s="86"/>
      <c r="FD349" s="86"/>
      <c r="FE349" s="86"/>
      <c r="FF349" s="86"/>
      <c r="FG349" s="86"/>
      <c r="FH349" s="86"/>
      <c r="FI349" s="86"/>
      <c r="FJ349" s="86"/>
      <c r="FK349" s="86"/>
      <c r="FL349" s="86"/>
      <c r="FM349" s="86"/>
      <c r="FN349" s="86"/>
      <c r="FO349" s="86"/>
      <c r="FP349" s="86"/>
      <c r="FQ349" s="86"/>
      <c r="FR349" s="86"/>
      <c r="FS349" s="86"/>
      <c r="FT349" s="86"/>
      <c r="FU349" s="86"/>
      <c r="FV349" s="86"/>
      <c r="FW349" s="86"/>
      <c r="FX349" s="86">
        <v>45.318180084228516</v>
      </c>
      <c r="FY349" s="86">
        <v>0</v>
      </c>
    </row>
    <row r="350" spans="1:181" x14ac:dyDescent="0.25">
      <c r="A350" t="s">
        <v>186</v>
      </c>
      <c r="B350" t="s">
        <v>236</v>
      </c>
      <c r="C350" t="s">
        <v>194</v>
      </c>
      <c r="D350" t="s">
        <v>202</v>
      </c>
      <c r="E350" t="s">
        <v>209</v>
      </c>
      <c r="F350" t="s">
        <v>182</v>
      </c>
      <c r="G350" t="s">
        <v>1</v>
      </c>
      <c r="H350" s="86">
        <v>3116</v>
      </c>
      <c r="I350" s="86">
        <v>1.2502044439315796</v>
      </c>
      <c r="J350" s="86">
        <v>1.1332741975784302</v>
      </c>
      <c r="K350" s="86">
        <v>1.0985277891159058</v>
      </c>
      <c r="L350" s="86">
        <v>1.0644462108612061</v>
      </c>
      <c r="M350" s="86">
        <v>1.0546301603317261</v>
      </c>
      <c r="N350" s="86">
        <v>1.104206919670105</v>
      </c>
      <c r="O350" s="86">
        <v>1.2452710866928101</v>
      </c>
      <c r="P350" s="86">
        <v>1.4435194730758667</v>
      </c>
      <c r="Q350" s="86">
        <v>1.4986319541931152</v>
      </c>
      <c r="R350" s="86">
        <v>1.5401194095611572</v>
      </c>
      <c r="S350" s="86">
        <v>1.6121858358383179</v>
      </c>
      <c r="T350" s="86">
        <v>1.7096402645111084</v>
      </c>
      <c r="U350" s="86">
        <v>1.7786259651184082</v>
      </c>
      <c r="V350" s="86">
        <v>1.8486922979354858</v>
      </c>
      <c r="W350" s="86">
        <v>1.9302542209625244</v>
      </c>
      <c r="X350" s="86">
        <v>1.9772629737854004</v>
      </c>
      <c r="Y350" s="86">
        <v>2.0700767040252686</v>
      </c>
      <c r="Z350" s="86">
        <v>2.1468093395233154</v>
      </c>
      <c r="AA350" s="86">
        <v>2.1380050182342529</v>
      </c>
      <c r="AB350" s="86">
        <v>2.0963058471679688</v>
      </c>
      <c r="AC350" s="86">
        <v>2.0510351657867432</v>
      </c>
      <c r="AD350" s="86">
        <v>1.9596956968307495</v>
      </c>
      <c r="AE350" s="86">
        <v>1.6928834915161133</v>
      </c>
      <c r="AF350" s="86">
        <v>1.4406501054763794</v>
      </c>
      <c r="AG350" s="86">
        <v>-0.30164611339569092</v>
      </c>
      <c r="AH350" s="86">
        <v>-0.32695156335830688</v>
      </c>
      <c r="AI350" s="86">
        <v>-0.28745746612548828</v>
      </c>
      <c r="AJ350" s="86">
        <v>-0.28091788291931152</v>
      </c>
      <c r="AK350" s="86">
        <v>-0.2496672123670578</v>
      </c>
      <c r="AL350" s="86">
        <v>-0.24163785576820374</v>
      </c>
      <c r="AM350" s="86">
        <v>-0.21622313559055328</v>
      </c>
      <c r="AN350" s="86">
        <v>-0.17357945442199707</v>
      </c>
      <c r="AO350" s="86">
        <v>-0.18973457813262939</v>
      </c>
      <c r="AP350" s="86">
        <v>-0.1503148227930069</v>
      </c>
      <c r="AQ350" s="86">
        <v>-0.12503153085708618</v>
      </c>
      <c r="AR350" s="86">
        <v>-0.10615064948797226</v>
      </c>
      <c r="AS350" s="86">
        <v>-0.13318850100040436</v>
      </c>
      <c r="AT350" s="86">
        <v>-0.11896760761737823</v>
      </c>
      <c r="AU350" s="86">
        <v>-7.0899620652198792E-2</v>
      </c>
      <c r="AV350" s="86">
        <v>-7.3236756026744843E-2</v>
      </c>
      <c r="AW350" s="86">
        <v>-6.0515664517879486E-3</v>
      </c>
      <c r="AX350" s="86">
        <v>8.1558320671319962E-3</v>
      </c>
      <c r="AY350" s="86">
        <v>-8.2863673567771912E-2</v>
      </c>
      <c r="AZ350" s="86">
        <v>-0.10638454556465149</v>
      </c>
      <c r="BA350" s="86">
        <v>-0.15449322760105133</v>
      </c>
      <c r="BB350" s="86">
        <v>-0.2763710618019104</v>
      </c>
      <c r="BC350" s="86">
        <v>-0.31851932406425476</v>
      </c>
      <c r="BD350" s="86">
        <v>-0.30262964963912964</v>
      </c>
      <c r="BE350" s="86">
        <v>-0.23353089392185211</v>
      </c>
      <c r="BF350" s="86">
        <v>-0.26006504893302917</v>
      </c>
      <c r="BG350" s="86">
        <v>-0.22203582525253296</v>
      </c>
      <c r="BH350" s="86">
        <v>-0.21502645313739777</v>
      </c>
      <c r="BI350" s="86">
        <v>-0.18892841041088104</v>
      </c>
      <c r="BJ350" s="86">
        <v>-0.17418557405471802</v>
      </c>
      <c r="BK350" s="86">
        <v>-0.15393520891666412</v>
      </c>
      <c r="BL350" s="86">
        <v>-0.10882276296615601</v>
      </c>
      <c r="BM350" s="86">
        <v>-0.12605418264865875</v>
      </c>
      <c r="BN350" s="86">
        <v>-0.10015895217657089</v>
      </c>
      <c r="BO350" s="86">
        <v>-7.8981645405292511E-2</v>
      </c>
      <c r="BP350" s="86">
        <v>-5.8241445571184158E-2</v>
      </c>
      <c r="BQ350" s="86">
        <v>-8.1578835844993591E-2</v>
      </c>
      <c r="BR350" s="86">
        <v>-6.6255062818527222E-2</v>
      </c>
      <c r="BS350" s="86">
        <v>-1.7656153067946434E-2</v>
      </c>
      <c r="BT350" s="86">
        <v>-1.920495368540287E-2</v>
      </c>
      <c r="BU350" s="86">
        <v>4.8142194747924805E-2</v>
      </c>
      <c r="BV350" s="86">
        <v>6.1543162912130356E-2</v>
      </c>
      <c r="BW350" s="86">
        <v>-2.2244241088628769E-2</v>
      </c>
      <c r="BX350" s="86">
        <v>-4.5831337571144104E-2</v>
      </c>
      <c r="BY350" s="86">
        <v>-8.9686103165149689E-2</v>
      </c>
      <c r="BZ350" s="86">
        <v>-0.20377786457538605</v>
      </c>
      <c r="CA350" s="86">
        <v>-0.24609047174453735</v>
      </c>
      <c r="CB350" s="86">
        <v>-0.23369447886943817</v>
      </c>
      <c r="CC350" s="86">
        <v>-0.18635448813438416</v>
      </c>
      <c r="CD350" s="86">
        <v>-0.21373964846134186</v>
      </c>
      <c r="CE350" s="86">
        <v>-0.17672501504421234</v>
      </c>
      <c r="CF350" s="86">
        <v>-0.16939026117324829</v>
      </c>
      <c r="CG350" s="86">
        <v>-0.14686086773872375</v>
      </c>
      <c r="CH350" s="86">
        <v>-0.12746831774711609</v>
      </c>
      <c r="CI350" s="86">
        <v>-0.11079476028680801</v>
      </c>
      <c r="CJ350" s="86">
        <v>-6.397247314453125E-2</v>
      </c>
      <c r="CK350" s="86">
        <v>-8.1949330866336823E-2</v>
      </c>
      <c r="CL350" s="86">
        <v>-6.5421156585216522E-2</v>
      </c>
      <c r="CM350" s="86">
        <v>-4.7087628394365311E-2</v>
      </c>
      <c r="CN350" s="86">
        <v>-2.505967766046524E-2</v>
      </c>
      <c r="CO350" s="86">
        <v>-4.5834142714738846E-2</v>
      </c>
      <c r="CP350" s="86">
        <v>-2.974652498960495E-2</v>
      </c>
      <c r="CQ350" s="86">
        <v>1.9220110028982162E-2</v>
      </c>
      <c r="CR350" s="86">
        <v>1.8217310309410095E-2</v>
      </c>
      <c r="CS350" s="86">
        <v>8.5676625370979309E-2</v>
      </c>
      <c r="CT350" s="86">
        <v>9.8519064486026764E-2</v>
      </c>
      <c r="CU350" s="86">
        <v>1.9740596413612366E-2</v>
      </c>
      <c r="CV350" s="86">
        <v>-3.8923721294850111E-3</v>
      </c>
      <c r="CW350" s="86">
        <v>-4.4800885021686554E-2</v>
      </c>
      <c r="CX350" s="86">
        <v>-0.1535000205039978</v>
      </c>
      <c r="CY350" s="86">
        <v>-0.1959264725446701</v>
      </c>
      <c r="CZ350" s="86">
        <v>-0.18595017492771149</v>
      </c>
      <c r="DA350" s="86">
        <v>-0.1391780823469162</v>
      </c>
      <c r="DB350" s="86">
        <v>-0.16741424798965454</v>
      </c>
      <c r="DC350" s="86">
        <v>-0.13141420483589172</v>
      </c>
      <c r="DD350" s="86">
        <v>-0.12375406920909882</v>
      </c>
      <c r="DE350" s="86">
        <v>-0.10479335486888885</v>
      </c>
      <c r="DF350" s="86">
        <v>-8.075106143951416E-2</v>
      </c>
      <c r="DG350" s="86">
        <v>-6.7654319107532501E-2</v>
      </c>
      <c r="DH350" s="86">
        <v>-1.9122183322906494E-2</v>
      </c>
      <c r="DI350" s="86">
        <v>-3.7844475358724594E-2</v>
      </c>
      <c r="DJ350" s="86">
        <v>-3.0683349817991257E-2</v>
      </c>
      <c r="DK350" s="86">
        <v>-1.5193617902696133E-2</v>
      </c>
      <c r="DL350" s="86">
        <v>8.1220874562859535E-3</v>
      </c>
      <c r="DM350" s="86">
        <v>-1.0089443996548653E-2</v>
      </c>
      <c r="DN350" s="86">
        <v>6.762020755559206E-3</v>
      </c>
      <c r="DO350" s="86">
        <v>5.6096374988555908E-2</v>
      </c>
      <c r="DP350" s="86">
        <v>5.5639572441577911E-2</v>
      </c>
      <c r="DQ350" s="86">
        <v>0.12321106344461441</v>
      </c>
      <c r="DR350" s="86">
        <v>0.13549496233463287</v>
      </c>
      <c r="DS350" s="86">
        <v>6.17254339158535E-2</v>
      </c>
      <c r="DT350" s="86">
        <v>3.8046598434448242E-2</v>
      </c>
      <c r="DU350" s="86">
        <v>8.4332532424014062E-5</v>
      </c>
      <c r="DV350" s="86">
        <v>-0.10322217643260956</v>
      </c>
      <c r="DW350" s="86">
        <v>-0.14576245844364166</v>
      </c>
      <c r="DX350" s="86">
        <v>-0.138205885887146</v>
      </c>
      <c r="DY350" s="86">
        <v>-7.1062862873077393E-2</v>
      </c>
      <c r="DZ350" s="86">
        <v>-0.10052773356437683</v>
      </c>
      <c r="EA350" s="86">
        <v>-6.5992571413516998E-2</v>
      </c>
      <c r="EB350" s="86">
        <v>-5.7862643152475357E-2</v>
      </c>
      <c r="EC350" s="86">
        <v>-4.4054538011550903E-2</v>
      </c>
      <c r="ED350" s="86">
        <v>-1.3298755511641502E-2</v>
      </c>
      <c r="EE350" s="86">
        <v>-5.3663831204175949E-3</v>
      </c>
      <c r="EF350" s="86">
        <v>4.5634515583515167E-2</v>
      </c>
      <c r="EG350" s="86">
        <v>2.5835923850536346E-2</v>
      </c>
      <c r="EH350" s="86">
        <v>1.9472518935799599E-2</v>
      </c>
      <c r="EI350" s="86">
        <v>3.0856270343065262E-2</v>
      </c>
      <c r="EJ350" s="86">
        <v>5.6031286716461182E-2</v>
      </c>
      <c r="EK350" s="86">
        <v>4.1520219296216965E-2</v>
      </c>
      <c r="EL350" s="86">
        <v>5.9474561363458633E-2</v>
      </c>
      <c r="EM350" s="86">
        <v>0.10933984816074371</v>
      </c>
      <c r="EN350" s="86">
        <v>0.10967138409614563</v>
      </c>
      <c r="EO350" s="86">
        <v>0.17740483582019806</v>
      </c>
      <c r="EP350" s="86">
        <v>0.18888230621814728</v>
      </c>
      <c r="EQ350" s="86">
        <v>0.12234488129615784</v>
      </c>
      <c r="ER350" s="86">
        <v>9.8599806427955627E-2</v>
      </c>
      <c r="ES350" s="86">
        <v>6.4891457557678223E-2</v>
      </c>
      <c r="ET350" s="86">
        <v>-3.0628977343440056E-2</v>
      </c>
      <c r="EU350" s="86">
        <v>-7.3333598673343658E-2</v>
      </c>
      <c r="EV350" s="86">
        <v>-6.9270685315132141E-2</v>
      </c>
      <c r="EW350" s="86">
        <v>64.540130615234375</v>
      </c>
      <c r="EX350" s="86">
        <v>62.877166748046875</v>
      </c>
      <c r="EY350" s="86">
        <v>61.521495819091797</v>
      </c>
      <c r="EZ350" s="86">
        <v>60.514781951904297</v>
      </c>
      <c r="FA350" s="86">
        <v>59.76580810546875</v>
      </c>
      <c r="FB350" s="86">
        <v>59.024406433105469</v>
      </c>
      <c r="FC350" s="86">
        <v>58.414760589599609</v>
      </c>
      <c r="FD350" s="86">
        <v>58.327362060546875</v>
      </c>
      <c r="FE350" s="86">
        <v>61.18670654296875</v>
      </c>
      <c r="FF350" s="86">
        <v>65.120460510253906</v>
      </c>
      <c r="FG350" s="86">
        <v>69.503242492675781</v>
      </c>
      <c r="FH350" s="86">
        <v>74.50213623046875</v>
      </c>
      <c r="FI350" s="86">
        <v>79.306404113769531</v>
      </c>
      <c r="FJ350" s="86">
        <v>83.548431396484375</v>
      </c>
      <c r="FK350" s="86">
        <v>86.524093627929688</v>
      </c>
      <c r="FL350" s="86">
        <v>87.928581237792969</v>
      </c>
      <c r="FM350" s="86">
        <v>87.591407775878906</v>
      </c>
      <c r="FN350" s="86">
        <v>86.19720458984375</v>
      </c>
      <c r="FO350" s="86">
        <v>83.60577392578125</v>
      </c>
      <c r="FP350" s="86">
        <v>80.39697265625</v>
      </c>
      <c r="FQ350" s="86">
        <v>75.228721618652344</v>
      </c>
      <c r="FR350" s="86">
        <v>71.040664672851563</v>
      </c>
      <c r="FS350" s="86">
        <v>68.298301696777344</v>
      </c>
      <c r="FT350" s="86">
        <v>66.302848815917969</v>
      </c>
      <c r="FU350" s="86">
        <v>6.2328267842531204E-2</v>
      </c>
      <c r="FV350" s="86">
        <v>7.010062038898468E-2</v>
      </c>
      <c r="FW350" s="86">
        <v>6.4742475748062134E-2</v>
      </c>
      <c r="FX350" s="86">
        <v>415.54544067382813</v>
      </c>
      <c r="FY350" s="86">
        <v>1</v>
      </c>
    </row>
    <row r="351" spans="1:181" x14ac:dyDescent="0.25">
      <c r="A351" t="s">
        <v>186</v>
      </c>
      <c r="B351" t="s">
        <v>236</v>
      </c>
      <c r="C351" t="s">
        <v>194</v>
      </c>
      <c r="D351" t="s">
        <v>202</v>
      </c>
      <c r="E351" t="s">
        <v>209</v>
      </c>
      <c r="F351" t="s">
        <v>183</v>
      </c>
      <c r="G351" t="s">
        <v>1</v>
      </c>
      <c r="H351" s="86">
        <v>3696</v>
      </c>
      <c r="I351" s="86">
        <v>1.9530478715896606</v>
      </c>
      <c r="J351" s="86">
        <v>1.7664734125137329</v>
      </c>
      <c r="K351" s="86">
        <v>1.6524621248245239</v>
      </c>
      <c r="L351" s="86">
        <v>1.5546512603759766</v>
      </c>
      <c r="M351" s="86">
        <v>1.4994471073150635</v>
      </c>
      <c r="N351" s="86">
        <v>1.5208233594894409</v>
      </c>
      <c r="O351" s="86">
        <v>1.6321642398834229</v>
      </c>
      <c r="P351" s="86">
        <v>1.6841673851013184</v>
      </c>
      <c r="Q351" s="86">
        <v>1.7542587518692017</v>
      </c>
      <c r="R351" s="86">
        <v>1.8016185760498047</v>
      </c>
      <c r="S351" s="86">
        <v>1.9929308891296387</v>
      </c>
      <c r="T351" s="86">
        <v>2.1715130805969238</v>
      </c>
      <c r="U351" s="86">
        <v>2.3200805187225342</v>
      </c>
      <c r="V351" s="86">
        <v>2.5489950180053711</v>
      </c>
      <c r="W351" s="86">
        <v>2.7346386909484863</v>
      </c>
      <c r="X351" s="86">
        <v>2.951077938079834</v>
      </c>
      <c r="Y351" s="86">
        <v>3.0606627464294434</v>
      </c>
      <c r="Z351" s="86">
        <v>3.2236557006835938</v>
      </c>
      <c r="AA351" s="86">
        <v>3.2452561855316162</v>
      </c>
      <c r="AB351" s="86">
        <v>3.127633810043335</v>
      </c>
      <c r="AC351" s="86">
        <v>2.9523704051971436</v>
      </c>
      <c r="AD351" s="86">
        <v>2.8578886985778809</v>
      </c>
      <c r="AE351" s="86">
        <v>2.521153450012207</v>
      </c>
      <c r="AF351" s="86">
        <v>2.2163043022155762</v>
      </c>
      <c r="AG351" s="86">
        <v>-0.29243385791778564</v>
      </c>
      <c r="AH351" s="86">
        <v>-0.27668321132659912</v>
      </c>
      <c r="AI351" s="86">
        <v>-0.25920569896697998</v>
      </c>
      <c r="AJ351" s="86">
        <v>-0.28014469146728516</v>
      </c>
      <c r="AK351" s="86">
        <v>-0.30065083503723145</v>
      </c>
      <c r="AL351" s="86">
        <v>-0.28009462356567383</v>
      </c>
      <c r="AM351" s="86">
        <v>-0.24332563579082489</v>
      </c>
      <c r="AN351" s="86">
        <v>-0.28525766730308533</v>
      </c>
      <c r="AO351" s="86">
        <v>-0.17822358012199402</v>
      </c>
      <c r="AP351" s="86">
        <v>-0.13254907727241516</v>
      </c>
      <c r="AQ351" s="86">
        <v>-9.2058375477790833E-2</v>
      </c>
      <c r="AR351" s="86">
        <v>-0.11278879642486572</v>
      </c>
      <c r="AS351" s="86">
        <v>-0.16522720456123352</v>
      </c>
      <c r="AT351" s="86">
        <v>-0.14770796895027161</v>
      </c>
      <c r="AU351" s="86">
        <v>-0.14957275986671448</v>
      </c>
      <c r="AV351" s="86">
        <v>-5.1929358392953873E-2</v>
      </c>
      <c r="AW351" s="86">
        <v>-1.7162974923849106E-2</v>
      </c>
      <c r="AX351" s="86">
        <v>5.9722620993852615E-2</v>
      </c>
      <c r="AY351" s="86">
        <v>0.12559026479721069</v>
      </c>
      <c r="AZ351" s="86">
        <v>0.18090599775314331</v>
      </c>
      <c r="BA351" s="86">
        <v>6.3906453549861908E-2</v>
      </c>
      <c r="BB351" s="86">
        <v>-0.12641289830207825</v>
      </c>
      <c r="BC351" s="86">
        <v>-0.23048189282417297</v>
      </c>
      <c r="BD351" s="86">
        <v>-0.29106950759887695</v>
      </c>
      <c r="BE351" s="86">
        <v>-0.21354305744171143</v>
      </c>
      <c r="BF351" s="86">
        <v>-0.20253786444664001</v>
      </c>
      <c r="BG351" s="86">
        <v>-0.18203568458557129</v>
      </c>
      <c r="BH351" s="86">
        <v>-0.20323421061038971</v>
      </c>
      <c r="BI351" s="86">
        <v>-0.22671249508857727</v>
      </c>
      <c r="BJ351" s="86">
        <v>-0.20836752653121948</v>
      </c>
      <c r="BK351" s="86">
        <v>-0.16547282040119171</v>
      </c>
      <c r="BL351" s="86">
        <v>-0.20171065628528595</v>
      </c>
      <c r="BM351" s="86">
        <v>-9.9408283829689026E-2</v>
      </c>
      <c r="BN351" s="86">
        <v>-5.9947580099105835E-2</v>
      </c>
      <c r="BO351" s="86">
        <v>-1.8365407362580299E-2</v>
      </c>
      <c r="BP351" s="86">
        <v>-3.140634298324585E-2</v>
      </c>
      <c r="BQ351" s="86">
        <v>-8.3786748349666595E-2</v>
      </c>
      <c r="BR351" s="86">
        <v>-6.125158816576004E-2</v>
      </c>
      <c r="BS351" s="86">
        <v>-5.9953555464744568E-2</v>
      </c>
      <c r="BT351" s="86">
        <v>2.9048055410385132E-2</v>
      </c>
      <c r="BU351" s="86">
        <v>6.0122810304164886E-2</v>
      </c>
      <c r="BV351" s="86">
        <v>0.13566029071807861</v>
      </c>
      <c r="BW351" s="86">
        <v>0.20424215495586395</v>
      </c>
      <c r="BX351" s="86">
        <v>0.26483556628227234</v>
      </c>
      <c r="BY351" s="86">
        <v>0.13143692910671234</v>
      </c>
      <c r="BZ351" s="86">
        <v>-4.3009098619222641E-2</v>
      </c>
      <c r="CA351" s="86">
        <v>-0.14955298602581024</v>
      </c>
      <c r="CB351" s="86">
        <v>-0.21127089858055115</v>
      </c>
      <c r="CC351" s="86">
        <v>-0.15890350937843323</v>
      </c>
      <c r="CD351" s="86">
        <v>-0.15118500590324402</v>
      </c>
      <c r="CE351" s="86">
        <v>-0.12858797609806061</v>
      </c>
      <c r="CF351" s="86">
        <v>-0.14996623992919922</v>
      </c>
      <c r="CG351" s="86">
        <v>-0.17550303041934967</v>
      </c>
      <c r="CH351" s="86">
        <v>-0.15868955850601196</v>
      </c>
      <c r="CI351" s="86">
        <v>-0.11155222356319427</v>
      </c>
      <c r="CJ351" s="86">
        <v>-0.14384625852108002</v>
      </c>
      <c r="CK351" s="86">
        <v>-4.4821061193943024E-2</v>
      </c>
      <c r="CL351" s="86">
        <v>-9.6640009433031082E-3</v>
      </c>
      <c r="CM351" s="86">
        <v>3.2674118876457214E-2</v>
      </c>
      <c r="CN351" s="86">
        <v>2.4958891794085503E-2</v>
      </c>
      <c r="CO351" s="86">
        <v>-2.7381327003240585E-2</v>
      </c>
      <c r="CP351" s="86">
        <v>-1.3721624854952097E-3</v>
      </c>
      <c r="CQ351" s="86">
        <v>2.116435207426548E-3</v>
      </c>
      <c r="CR351" s="86">
        <v>8.5132762789726257E-2</v>
      </c>
      <c r="CS351" s="86">
        <v>0.11365070939064026</v>
      </c>
      <c r="CT351" s="86">
        <v>0.18825447559356689</v>
      </c>
      <c r="CU351" s="86">
        <v>0.25871622562408447</v>
      </c>
      <c r="CV351" s="86">
        <v>0.32296490669250488</v>
      </c>
      <c r="CW351" s="86">
        <v>0.17820833623409271</v>
      </c>
      <c r="CX351" s="86">
        <v>1.4756116084754467E-2</v>
      </c>
      <c r="CY351" s="86">
        <v>-9.3501880764961243E-2</v>
      </c>
      <c r="CZ351" s="86">
        <v>-0.15600262582302094</v>
      </c>
      <c r="DA351" s="86">
        <v>-0.10426396876573563</v>
      </c>
      <c r="DB351" s="86">
        <v>-9.9832147359848022E-2</v>
      </c>
      <c r="DC351" s="86">
        <v>-7.5140245258808136E-2</v>
      </c>
      <c r="DD351" s="86">
        <v>-9.6698299050331116E-2</v>
      </c>
      <c r="DE351" s="86">
        <v>-0.12429355084896088</v>
      </c>
      <c r="DF351" s="86">
        <v>-0.10901158303022385</v>
      </c>
      <c r="DG351" s="86">
        <v>-5.7631611824035645E-2</v>
      </c>
      <c r="DH351" s="86">
        <v>-8.5981868207454681E-2</v>
      </c>
      <c r="DI351" s="86">
        <v>9.7661614418029785E-3</v>
      </c>
      <c r="DJ351" s="86">
        <v>4.0619570761919022E-2</v>
      </c>
      <c r="DK351" s="86">
        <v>8.3713635802268982E-2</v>
      </c>
      <c r="DL351" s="86">
        <v>8.1324130296707153E-2</v>
      </c>
      <c r="DM351" s="86">
        <v>2.9024086892604828E-2</v>
      </c>
      <c r="DN351" s="86">
        <v>5.8507263660430908E-2</v>
      </c>
      <c r="DO351" s="86">
        <v>6.4186424016952515E-2</v>
      </c>
      <c r="DP351" s="86">
        <v>0.14121745526790619</v>
      </c>
      <c r="DQ351" s="86">
        <v>0.16717861592769623</v>
      </c>
      <c r="DR351" s="86">
        <v>0.24084867537021637</v>
      </c>
      <c r="DS351" s="86">
        <v>0.3131902813911438</v>
      </c>
      <c r="DT351" s="86">
        <v>0.38109427690505981</v>
      </c>
      <c r="DU351" s="86">
        <v>0.22497975826263428</v>
      </c>
      <c r="DV351" s="86">
        <v>7.2521328926086426E-2</v>
      </c>
      <c r="DW351" s="86">
        <v>-3.7450775504112244E-2</v>
      </c>
      <c r="DX351" s="86">
        <v>-0.10073435306549072</v>
      </c>
      <c r="DY351" s="86">
        <v>-2.5373151525855064E-2</v>
      </c>
      <c r="DZ351" s="86">
        <v>-2.5686796754598618E-2</v>
      </c>
      <c r="EA351" s="86">
        <v>2.0297649316489697E-3</v>
      </c>
      <c r="EB351" s="86">
        <v>-1.9787831231951714E-2</v>
      </c>
      <c r="EC351" s="86">
        <v>-5.0355225801467896E-2</v>
      </c>
      <c r="ED351" s="86">
        <v>-3.7284489721059799E-2</v>
      </c>
      <c r="EE351" s="86">
        <v>2.0221184939146042E-2</v>
      </c>
      <c r="EF351" s="86">
        <v>-2.4348653387278318E-3</v>
      </c>
      <c r="EG351" s="86">
        <v>8.8581442832946777E-2</v>
      </c>
      <c r="EH351" s="86">
        <v>0.11322106420993805</v>
      </c>
      <c r="EI351" s="86">
        <v>0.15740661323070526</v>
      </c>
      <c r="EJ351" s="86">
        <v>0.16270656883716583</v>
      </c>
      <c r="EK351" s="86">
        <v>0.11046455055475235</v>
      </c>
      <c r="EL351" s="86">
        <v>0.14496365189552307</v>
      </c>
      <c r="EM351" s="86">
        <v>0.15380562841892242</v>
      </c>
      <c r="EN351" s="86">
        <v>0.22219488024711609</v>
      </c>
      <c r="EO351" s="86">
        <v>0.24446441233158112</v>
      </c>
      <c r="EP351" s="86">
        <v>0.31678634881973267</v>
      </c>
      <c r="EQ351" s="86">
        <v>0.39184218645095825</v>
      </c>
      <c r="ER351" s="86">
        <v>0.46502387523651123</v>
      </c>
      <c r="ES351" s="86">
        <v>0.29251021146774292</v>
      </c>
      <c r="ET351" s="86">
        <v>0.15592512488365173</v>
      </c>
      <c r="EU351" s="86">
        <v>4.3478120118379593E-2</v>
      </c>
      <c r="EV351" s="86">
        <v>-2.0935729146003723E-2</v>
      </c>
      <c r="EW351" s="86">
        <v>74.414924621582031</v>
      </c>
      <c r="EX351" s="86">
        <v>72.642852783203125</v>
      </c>
      <c r="EY351" s="86">
        <v>71.369346618652344</v>
      </c>
      <c r="EZ351" s="86">
        <v>69.977783203125</v>
      </c>
      <c r="FA351" s="86">
        <v>68.903976440429688</v>
      </c>
      <c r="FB351" s="86">
        <v>67.694526672363281</v>
      </c>
      <c r="FC351" s="86">
        <v>66.766029357910156</v>
      </c>
      <c r="FD351" s="86">
        <v>66.392494201660156</v>
      </c>
      <c r="FE351" s="86">
        <v>69.361862182617188</v>
      </c>
      <c r="FF351" s="86">
        <v>73.438255310058594</v>
      </c>
      <c r="FG351" s="86">
        <v>77.731430053710938</v>
      </c>
      <c r="FH351" s="86">
        <v>82.093589782714844</v>
      </c>
      <c r="FI351" s="86">
        <v>85.908554077148438</v>
      </c>
      <c r="FJ351" s="86">
        <v>88.960693359375</v>
      </c>
      <c r="FK351" s="86">
        <v>91.458580017089844</v>
      </c>
      <c r="FL351" s="86">
        <v>93.118743896484375</v>
      </c>
      <c r="FM351" s="86">
        <v>93.869903564453125</v>
      </c>
      <c r="FN351" s="86">
        <v>93.918373107910156</v>
      </c>
      <c r="FO351" s="86">
        <v>92.708305358886719</v>
      </c>
      <c r="FP351" s="86">
        <v>90.138290405273438</v>
      </c>
      <c r="FQ351" s="86">
        <v>85.660636901855469</v>
      </c>
      <c r="FR351" s="86">
        <v>81.828094482421875</v>
      </c>
      <c r="FS351" s="86">
        <v>79.141998291015625</v>
      </c>
      <c r="FT351" s="86">
        <v>76.717948913574219</v>
      </c>
      <c r="FU351" s="86">
        <v>7.2293028235435486E-2</v>
      </c>
      <c r="FV351" s="86">
        <v>8.6453422904014587E-2</v>
      </c>
      <c r="FW351" s="86">
        <v>7.9151205718517303E-2</v>
      </c>
      <c r="FX351" s="86">
        <v>305.95455932617188</v>
      </c>
      <c r="FY351" s="86">
        <v>1</v>
      </c>
    </row>
    <row r="352" spans="1:181" x14ac:dyDescent="0.25">
      <c r="A352" t="s">
        <v>186</v>
      </c>
      <c r="B352" t="s">
        <v>236</v>
      </c>
      <c r="C352" t="s">
        <v>194</v>
      </c>
      <c r="D352" t="s">
        <v>202</v>
      </c>
      <c r="E352" t="s">
        <v>209</v>
      </c>
      <c r="F352" t="s">
        <v>184</v>
      </c>
      <c r="G352" t="s">
        <v>1</v>
      </c>
      <c r="H352" s="86">
        <v>2533</v>
      </c>
      <c r="I352" s="86">
        <v>1.9992843866348267</v>
      </c>
      <c r="J352" s="86">
        <v>1.8366357088088989</v>
      </c>
      <c r="K352" s="86">
        <v>1.6868211030960083</v>
      </c>
      <c r="L352" s="86">
        <v>1.6263976097106934</v>
      </c>
      <c r="M352" s="86">
        <v>1.6264948844909668</v>
      </c>
      <c r="N352" s="86">
        <v>1.697690486907959</v>
      </c>
      <c r="O352" s="86">
        <v>1.8270237445831299</v>
      </c>
      <c r="P352" s="86">
        <v>1.8890839815139771</v>
      </c>
      <c r="Q352" s="86">
        <v>1.9535796642303467</v>
      </c>
      <c r="R352" s="86">
        <v>2.0599043369293213</v>
      </c>
      <c r="S352" s="86">
        <v>2.3556485176086426</v>
      </c>
      <c r="T352" s="86">
        <v>2.5930211544036865</v>
      </c>
      <c r="U352" s="86">
        <v>2.8061294555664063</v>
      </c>
      <c r="V352" s="86">
        <v>3.0555577278137207</v>
      </c>
      <c r="W352" s="86">
        <v>3.3296442031860352</v>
      </c>
      <c r="X352" s="86">
        <v>3.6637742519378662</v>
      </c>
      <c r="Y352" s="86">
        <v>3.8705871105194092</v>
      </c>
      <c r="Z352" s="86">
        <v>4.0060977935791016</v>
      </c>
      <c r="AA352" s="86">
        <v>3.8964288234710693</v>
      </c>
      <c r="AB352" s="86">
        <v>3.6354320049285889</v>
      </c>
      <c r="AC352" s="86">
        <v>3.4833664894104004</v>
      </c>
      <c r="AD352" s="86">
        <v>3.2279391288757324</v>
      </c>
      <c r="AE352" s="86">
        <v>2.7523503303527832</v>
      </c>
      <c r="AF352" s="86">
        <v>2.3534514904022217</v>
      </c>
      <c r="AG352" s="86">
        <v>-0.22729951143264771</v>
      </c>
      <c r="AH352" s="86">
        <v>-0.15309788286685944</v>
      </c>
      <c r="AI352" s="86">
        <v>-0.20752094686031342</v>
      </c>
      <c r="AJ352" s="86">
        <v>-0.19957555830478668</v>
      </c>
      <c r="AK352" s="86">
        <v>-0.1310696005821228</v>
      </c>
      <c r="AL352" s="86">
        <v>-8.2651905715465546E-2</v>
      </c>
      <c r="AM352" s="86">
        <v>-8.8870666921138763E-2</v>
      </c>
      <c r="AN352" s="86">
        <v>-0.26456385850906372</v>
      </c>
      <c r="AO352" s="86">
        <v>-0.33867734670639038</v>
      </c>
      <c r="AP352" s="86">
        <v>-0.29707822203636169</v>
      </c>
      <c r="AQ352" s="86">
        <v>-0.20589131116867065</v>
      </c>
      <c r="AR352" s="86">
        <v>-0.18761821091175079</v>
      </c>
      <c r="AS352" s="86">
        <v>-0.19432845711708069</v>
      </c>
      <c r="AT352" s="86">
        <v>-0.15518327057361603</v>
      </c>
      <c r="AU352" s="86">
        <v>-8.3611905574798584E-2</v>
      </c>
      <c r="AV352" s="86">
        <v>5.6289214640855789E-2</v>
      </c>
      <c r="AW352" s="86">
        <v>6.0733605176210403E-2</v>
      </c>
      <c r="AX352" s="86">
        <v>6.8349309265613556E-2</v>
      </c>
      <c r="AY352" s="86">
        <v>4.1209538467228413E-3</v>
      </c>
      <c r="AZ352" s="86">
        <v>1.5744384378194809E-2</v>
      </c>
      <c r="BA352" s="86">
        <v>3.1773138791322708E-2</v>
      </c>
      <c r="BB352" s="86">
        <v>-0.11611977964639664</v>
      </c>
      <c r="BC352" s="86">
        <v>-0.23666813969612122</v>
      </c>
      <c r="BD352" s="86">
        <v>-0.28261762857437134</v>
      </c>
      <c r="BE352" s="86">
        <v>-0.13256154954433441</v>
      </c>
      <c r="BF352" s="86">
        <v>-6.1686396598815918E-2</v>
      </c>
      <c r="BG352" s="86">
        <v>-0.1137862429022789</v>
      </c>
      <c r="BH352" s="86">
        <v>-0.10667978972196579</v>
      </c>
      <c r="BI352" s="86">
        <v>-4.3232884258031845E-2</v>
      </c>
      <c r="BJ352" s="86">
        <v>6.1511234380304813E-3</v>
      </c>
      <c r="BK352" s="86">
        <v>-3.0249336268752813E-3</v>
      </c>
      <c r="BL352" s="86">
        <v>-0.16339264810085297</v>
      </c>
      <c r="BM352" s="86">
        <v>-0.24666328728199005</v>
      </c>
      <c r="BN352" s="86">
        <v>-0.20523934066295624</v>
      </c>
      <c r="BO352" s="86">
        <v>-0.10755404084920883</v>
      </c>
      <c r="BP352" s="86">
        <v>-8.8867940008640289E-2</v>
      </c>
      <c r="BQ352" s="86">
        <v>-9.3377202749252319E-2</v>
      </c>
      <c r="BR352" s="86">
        <v>-4.9667347222566605E-2</v>
      </c>
      <c r="BS352" s="86">
        <v>2.3410256952047348E-2</v>
      </c>
      <c r="BT352" s="86">
        <v>0.16995784640312195</v>
      </c>
      <c r="BU352" s="86">
        <v>0.18151630461215973</v>
      </c>
      <c r="BV352" s="86">
        <v>0.1911417692899704</v>
      </c>
      <c r="BW352" s="86">
        <v>0.12209738045930862</v>
      </c>
      <c r="BX352" s="86">
        <v>0.1254134327173233</v>
      </c>
      <c r="BY352" s="86">
        <v>0.1370089054107666</v>
      </c>
      <c r="BZ352" s="86">
        <v>-9.3578258529305458E-3</v>
      </c>
      <c r="CA352" s="86">
        <v>-0.12849467992782593</v>
      </c>
      <c r="CB352" s="86">
        <v>-0.17722895741462708</v>
      </c>
      <c r="CC352" s="86">
        <v>-6.6946320235729218E-2</v>
      </c>
      <c r="CD352" s="86">
        <v>1.6249062027782202E-3</v>
      </c>
      <c r="CE352" s="86">
        <v>-4.8865873366594315E-2</v>
      </c>
      <c r="CF352" s="86">
        <v>-4.2340468615293503E-2</v>
      </c>
      <c r="CG352" s="86">
        <v>1.7602561041712761E-2</v>
      </c>
      <c r="CH352" s="86">
        <v>6.765582412481308E-2</v>
      </c>
      <c r="CI352" s="86">
        <v>5.643155425786972E-2</v>
      </c>
      <c r="CJ352" s="86">
        <v>-9.33217853307724E-2</v>
      </c>
      <c r="CK352" s="86">
        <v>-0.18293464183807373</v>
      </c>
      <c r="CL352" s="86">
        <v>-0.14163200557231903</v>
      </c>
      <c r="CM352" s="86">
        <v>-3.9445936679840088E-2</v>
      </c>
      <c r="CN352" s="86">
        <v>-2.047380805015564E-2</v>
      </c>
      <c r="CO352" s="86">
        <v>-2.3458663374185562E-2</v>
      </c>
      <c r="CP352" s="86">
        <v>2.3412661626935005E-2</v>
      </c>
      <c r="CQ352" s="86">
        <v>9.7533486783504486E-2</v>
      </c>
      <c r="CR352" s="86">
        <v>0.24868440628051758</v>
      </c>
      <c r="CS352" s="86">
        <v>0.26517003774642944</v>
      </c>
      <c r="CT352" s="86">
        <v>0.27618744969367981</v>
      </c>
      <c r="CU352" s="86">
        <v>0.20380750298500061</v>
      </c>
      <c r="CV352" s="86">
        <v>0.20136988162994385</v>
      </c>
      <c r="CW352" s="86">
        <v>0.20989488065242767</v>
      </c>
      <c r="CX352" s="86">
        <v>6.4585186541080475E-2</v>
      </c>
      <c r="CY352" s="86">
        <v>-5.3574088960886002E-2</v>
      </c>
      <c r="CZ352" s="86">
        <v>-0.10423707962036133</v>
      </c>
      <c r="DA352" s="86">
        <v>-1.3310945359990001E-3</v>
      </c>
      <c r="DB352" s="86">
        <v>6.4936213195323944E-2</v>
      </c>
      <c r="DC352" s="86">
        <v>1.605449803173542E-2</v>
      </c>
      <c r="DD352" s="86">
        <v>2.1998858079314232E-2</v>
      </c>
      <c r="DE352" s="86">
        <v>7.8438006341457367E-2</v>
      </c>
      <c r="DF352" s="86">
        <v>0.12916052341461182</v>
      </c>
      <c r="DG352" s="86">
        <v>0.11588803678750992</v>
      </c>
      <c r="DH352" s="86">
        <v>-2.3250903934240341E-2</v>
      </c>
      <c r="DI352" s="86">
        <v>-0.11920599639415741</v>
      </c>
      <c r="DJ352" s="86">
        <v>-7.8024670481681824E-2</v>
      </c>
      <c r="DK352" s="86">
        <v>2.8662165626883507E-2</v>
      </c>
      <c r="DL352" s="86">
        <v>4.7920331358909607E-2</v>
      </c>
      <c r="DM352" s="86">
        <v>4.6459872275590897E-2</v>
      </c>
      <c r="DN352" s="86">
        <v>9.6492670476436615E-2</v>
      </c>
      <c r="DO352" s="86">
        <v>0.17165671288967133</v>
      </c>
      <c r="DP352" s="86">
        <v>0.32741093635559082</v>
      </c>
      <c r="DQ352" s="86">
        <v>0.34882375597953796</v>
      </c>
      <c r="DR352" s="86">
        <v>0.36123314499855042</v>
      </c>
      <c r="DS352" s="86">
        <v>0.28551763296127319</v>
      </c>
      <c r="DT352" s="86">
        <v>0.2773263156414032</v>
      </c>
      <c r="DU352" s="86">
        <v>0.28278085589408875</v>
      </c>
      <c r="DV352" s="86">
        <v>0.13852818310260773</v>
      </c>
      <c r="DW352" s="86">
        <v>2.1346515044569969E-2</v>
      </c>
      <c r="DX352" s="86">
        <v>-3.1245207414031029E-2</v>
      </c>
      <c r="DY352" s="86">
        <v>9.3406863510608673E-2</v>
      </c>
      <c r="DZ352" s="86">
        <v>0.15634767711162567</v>
      </c>
      <c r="EA352" s="86">
        <v>0.10978920012712479</v>
      </c>
      <c r="EB352" s="86">
        <v>0.11489462852478027</v>
      </c>
      <c r="EC352" s="86">
        <v>0.16627472639083862</v>
      </c>
      <c r="ED352" s="86">
        <v>0.21796354651451111</v>
      </c>
      <c r="EE352" s="86">
        <v>0.20173376798629761</v>
      </c>
      <c r="EF352" s="86">
        <v>7.7920302748680115E-2</v>
      </c>
      <c r="EG352" s="86">
        <v>-2.7191953733563423E-2</v>
      </c>
      <c r="EH352" s="86">
        <v>1.3814215548336506E-2</v>
      </c>
      <c r="EI352" s="86">
        <v>0.12699945271015167</v>
      </c>
      <c r="EJ352" s="86">
        <v>0.14667057991027832</v>
      </c>
      <c r="EK352" s="86">
        <v>0.14741113781929016</v>
      </c>
      <c r="EL352" s="86">
        <v>0.20200859010219574</v>
      </c>
      <c r="EM352" s="86">
        <v>0.27867886424064636</v>
      </c>
      <c r="EN352" s="86">
        <v>0.44107955694198608</v>
      </c>
      <c r="EO352" s="86">
        <v>0.4696064293384552</v>
      </c>
      <c r="EP352" s="86">
        <v>0.48402556777000427</v>
      </c>
      <c r="EQ352" s="86">
        <v>0.40349408984184265</v>
      </c>
      <c r="ER352" s="86">
        <v>0.38699537515640259</v>
      </c>
      <c r="ES352" s="86">
        <v>0.38801661133766174</v>
      </c>
      <c r="ET352" s="86">
        <v>0.24529014527797699</v>
      </c>
      <c r="EU352" s="86">
        <v>0.12951996922492981</v>
      </c>
      <c r="EV352" s="86">
        <v>7.4143461883068085E-2</v>
      </c>
      <c r="EW352" s="86">
        <v>71.253028869628906</v>
      </c>
      <c r="EX352" s="86">
        <v>69.846435546875</v>
      </c>
      <c r="EY352" s="86">
        <v>68.770065307617188</v>
      </c>
      <c r="EZ352" s="86">
        <v>67.676094055175781</v>
      </c>
      <c r="FA352" s="86">
        <v>66.694717407226563</v>
      </c>
      <c r="FB352" s="86">
        <v>66.083724975585938</v>
      </c>
      <c r="FC352" s="86">
        <v>65.081008911132813</v>
      </c>
      <c r="FD352" s="86">
        <v>64.793373107910156</v>
      </c>
      <c r="FE352" s="86">
        <v>68.694580078125</v>
      </c>
      <c r="FF352" s="86">
        <v>73.776718139648438</v>
      </c>
      <c r="FG352" s="86">
        <v>78.505172729492188</v>
      </c>
      <c r="FH352" s="86">
        <v>82.436981201171875</v>
      </c>
      <c r="FI352" s="86">
        <v>85.630462646484375</v>
      </c>
      <c r="FJ352" s="86">
        <v>88.242691040039063</v>
      </c>
      <c r="FK352" s="86">
        <v>90.588829040527344</v>
      </c>
      <c r="FL352" s="86">
        <v>92.254905700683594</v>
      </c>
      <c r="FM352" s="86">
        <v>93.521995544433594</v>
      </c>
      <c r="FN352" s="86">
        <v>93.769355773925781</v>
      </c>
      <c r="FO352" s="86">
        <v>93.080276489257813</v>
      </c>
      <c r="FP352" s="86">
        <v>90.567634582519531</v>
      </c>
      <c r="FQ352" s="86">
        <v>84.560821533203125</v>
      </c>
      <c r="FR352" s="86">
        <v>79.015129089355469</v>
      </c>
      <c r="FS352" s="86">
        <v>75.478157043457031</v>
      </c>
      <c r="FT352" s="86">
        <v>72.81402587890625</v>
      </c>
      <c r="FU352" s="86">
        <v>9.8948068916797638E-2</v>
      </c>
      <c r="FV352" s="86">
        <v>0.14011923968791962</v>
      </c>
      <c r="FW352" s="86">
        <v>9.4311997294425964E-2</v>
      </c>
      <c r="FX352" s="86">
        <v>274.5</v>
      </c>
      <c r="FY352" s="86">
        <v>1</v>
      </c>
    </row>
    <row r="353" spans="1:181" x14ac:dyDescent="0.25">
      <c r="A353" t="s">
        <v>186</v>
      </c>
      <c r="B353" t="s">
        <v>236</v>
      </c>
      <c r="C353" t="s">
        <v>194</v>
      </c>
      <c r="D353" t="s">
        <v>202</v>
      </c>
      <c r="E353" t="s">
        <v>209</v>
      </c>
      <c r="F353" t="s">
        <v>185</v>
      </c>
      <c r="G353" t="s">
        <v>1</v>
      </c>
      <c r="H353" s="86">
        <v>1048</v>
      </c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  <c r="AP353" s="86"/>
      <c r="AQ353" s="86"/>
      <c r="AR353" s="86"/>
      <c r="AS353" s="86"/>
      <c r="AT353" s="86"/>
      <c r="AU353" s="86"/>
      <c r="AV353" s="86"/>
      <c r="AW353" s="86"/>
      <c r="AX353" s="86"/>
      <c r="AY353" s="86"/>
      <c r="AZ353" s="86"/>
      <c r="BA353" s="86"/>
      <c r="BB353" s="86"/>
      <c r="BC353" s="86"/>
      <c r="BD353" s="86"/>
      <c r="BE353" s="86"/>
      <c r="BF353" s="86"/>
      <c r="BG353" s="86"/>
      <c r="BH353" s="86"/>
      <c r="BI353" s="86"/>
      <c r="BJ353" s="86"/>
      <c r="BK353" s="86"/>
      <c r="BL353" s="86"/>
      <c r="BM353" s="86"/>
      <c r="BN353" s="86"/>
      <c r="BO353" s="86"/>
      <c r="BP353" s="86"/>
      <c r="BQ353" s="86"/>
      <c r="BR353" s="86"/>
      <c r="BS353" s="86"/>
      <c r="BT353" s="86"/>
      <c r="BU353" s="86"/>
      <c r="BV353" s="86"/>
      <c r="BW353" s="86"/>
      <c r="BX353" s="86"/>
      <c r="BY353" s="86"/>
      <c r="BZ353" s="86"/>
      <c r="CA353" s="86"/>
      <c r="CB353" s="86"/>
      <c r="CC353" s="86"/>
      <c r="CD353" s="86"/>
      <c r="CE353" s="86"/>
      <c r="CF353" s="86"/>
      <c r="CG353" s="86"/>
      <c r="CH353" s="86"/>
      <c r="CI353" s="86"/>
      <c r="CJ353" s="86"/>
      <c r="CK353" s="86"/>
      <c r="CL353" s="86"/>
      <c r="CM353" s="86"/>
      <c r="CN353" s="86"/>
      <c r="CO353" s="86"/>
      <c r="CP353" s="86"/>
      <c r="CQ353" s="86"/>
      <c r="CR353" s="86"/>
      <c r="CS353" s="86"/>
      <c r="CT353" s="86"/>
      <c r="CU353" s="86"/>
      <c r="CV353" s="86"/>
      <c r="CW353" s="86"/>
      <c r="CX353" s="86"/>
      <c r="CY353" s="86"/>
      <c r="CZ353" s="86"/>
      <c r="DA353" s="86"/>
      <c r="DB353" s="86"/>
      <c r="DC353" s="86"/>
      <c r="DD353" s="86"/>
      <c r="DE353" s="86"/>
      <c r="DF353" s="86"/>
      <c r="DG353" s="86"/>
      <c r="DH353" s="86"/>
      <c r="DI353" s="86"/>
      <c r="DJ353" s="86"/>
      <c r="DK353" s="86"/>
      <c r="DL353" s="86"/>
      <c r="DM353" s="86"/>
      <c r="DN353" s="86"/>
      <c r="DO353" s="86"/>
      <c r="DP353" s="86"/>
      <c r="DQ353" s="86"/>
      <c r="DR353" s="86"/>
      <c r="DS353" s="86"/>
      <c r="DT353" s="86"/>
      <c r="DU353" s="86"/>
      <c r="DV353" s="86"/>
      <c r="DW353" s="86"/>
      <c r="DX353" s="86"/>
      <c r="DY353" s="86"/>
      <c r="DZ353" s="86"/>
      <c r="EA353" s="86"/>
      <c r="EB353" s="86"/>
      <c r="EC353" s="86"/>
      <c r="ED353" s="86"/>
      <c r="EE353" s="86"/>
      <c r="EF353" s="86"/>
      <c r="EG353" s="86"/>
      <c r="EH353" s="86"/>
      <c r="EI353" s="86"/>
      <c r="EJ353" s="86"/>
      <c r="EK353" s="86"/>
      <c r="EL353" s="86"/>
      <c r="EM353" s="86"/>
      <c r="EN353" s="86"/>
      <c r="EO353" s="86"/>
      <c r="EP353" s="86"/>
      <c r="EQ353" s="86"/>
      <c r="ER353" s="86"/>
      <c r="ES353" s="86"/>
      <c r="ET353" s="86"/>
      <c r="EU353" s="86"/>
      <c r="EV353" s="86"/>
      <c r="EW353" s="86"/>
      <c r="EX353" s="86"/>
      <c r="EY353" s="86"/>
      <c r="EZ353" s="86"/>
      <c r="FA353" s="86"/>
      <c r="FB353" s="86"/>
      <c r="FC353" s="86"/>
      <c r="FD353" s="86"/>
      <c r="FE353" s="86"/>
      <c r="FF353" s="86"/>
      <c r="FG353" s="86"/>
      <c r="FH353" s="86"/>
      <c r="FI353" s="86"/>
      <c r="FJ353" s="86"/>
      <c r="FK353" s="86"/>
      <c r="FL353" s="86"/>
      <c r="FM353" s="86"/>
      <c r="FN353" s="86"/>
      <c r="FO353" s="86"/>
      <c r="FP353" s="86"/>
      <c r="FQ353" s="86"/>
      <c r="FR353" s="86"/>
      <c r="FS353" s="86"/>
      <c r="FT353" s="86"/>
      <c r="FU353" s="86"/>
      <c r="FV353" s="86"/>
      <c r="FW353" s="86"/>
      <c r="FX353" s="86">
        <v>96.272727966308594</v>
      </c>
      <c r="FY353" s="86">
        <v>0</v>
      </c>
    </row>
    <row r="354" spans="1:181" x14ac:dyDescent="0.25">
      <c r="A354" t="s">
        <v>186</v>
      </c>
      <c r="B354" t="s">
        <v>236</v>
      </c>
      <c r="C354" t="s">
        <v>194</v>
      </c>
      <c r="D354" t="s">
        <v>202</v>
      </c>
      <c r="E354" t="s">
        <v>210</v>
      </c>
      <c r="F354" t="s">
        <v>1</v>
      </c>
      <c r="G354" t="s">
        <v>198</v>
      </c>
      <c r="H354" s="86">
        <v>25438</v>
      </c>
      <c r="I354" s="86">
        <v>1.4145112037658691</v>
      </c>
      <c r="J354" s="86">
        <v>1.3010720014572144</v>
      </c>
      <c r="K354" s="86">
        <v>1.2313694953918457</v>
      </c>
      <c r="L354" s="86">
        <v>1.1879874467849731</v>
      </c>
      <c r="M354" s="86">
        <v>1.1787295341491699</v>
      </c>
      <c r="N354" s="86">
        <v>1.2334761619567871</v>
      </c>
      <c r="O354" s="86">
        <v>1.3619763851165771</v>
      </c>
      <c r="P354" s="86">
        <v>1.4905699491500854</v>
      </c>
      <c r="Q354" s="86">
        <v>1.4855201244354248</v>
      </c>
      <c r="R354" s="86">
        <v>1.5037790536880493</v>
      </c>
      <c r="S354" s="86">
        <v>1.5804524421691895</v>
      </c>
      <c r="T354" s="86">
        <v>1.6491378545761108</v>
      </c>
      <c r="U354" s="86">
        <v>1.6932427883148193</v>
      </c>
      <c r="V354" s="86">
        <v>1.770424485206604</v>
      </c>
      <c r="W354" s="86">
        <v>1.8395661115646362</v>
      </c>
      <c r="X354" s="86">
        <v>1.9350501298904419</v>
      </c>
      <c r="Y354" s="86">
        <v>2.0160832405090332</v>
      </c>
      <c r="Z354" s="86">
        <v>2.0959975719451904</v>
      </c>
      <c r="AA354" s="86">
        <v>2.111250638961792</v>
      </c>
      <c r="AB354" s="86">
        <v>2.1524081230163574</v>
      </c>
      <c r="AC354" s="86">
        <v>2.1489841938018799</v>
      </c>
      <c r="AD354" s="86">
        <v>2.0534796714782715</v>
      </c>
      <c r="AE354" s="86">
        <v>1.8377534151077271</v>
      </c>
      <c r="AF354" s="86">
        <v>1.5983284711837769</v>
      </c>
      <c r="AG354" s="86">
        <v>-0.16395549476146698</v>
      </c>
      <c r="AH354" s="86">
        <v>-0.16217659413814545</v>
      </c>
      <c r="AI354" s="86">
        <v>-0.15342037379741669</v>
      </c>
      <c r="AJ354" s="86">
        <v>-0.14266037940979004</v>
      </c>
      <c r="AK354" s="86">
        <v>-0.13362054526805878</v>
      </c>
      <c r="AL354" s="86">
        <v>-0.11610417813062668</v>
      </c>
      <c r="AM354" s="86">
        <v>-0.11675602942705154</v>
      </c>
      <c r="AN354" s="86">
        <v>-0.12218605726957321</v>
      </c>
      <c r="AO354" s="86">
        <v>-0.14387862384319305</v>
      </c>
      <c r="AP354" s="86">
        <v>-8.8886737823486328E-2</v>
      </c>
      <c r="AQ354" s="86">
        <v>-6.3204109668731689E-2</v>
      </c>
      <c r="AR354" s="86">
        <v>-5.9727434068918228E-2</v>
      </c>
      <c r="AS354" s="86">
        <v>-6.8484403192996979E-2</v>
      </c>
      <c r="AT354" s="86">
        <v>-4.3091654777526855E-2</v>
      </c>
      <c r="AU354" s="86">
        <v>-3.1523484736680984E-2</v>
      </c>
      <c r="AV354" s="86">
        <v>1.540825329720974E-2</v>
      </c>
      <c r="AW354" s="86">
        <v>7.636367529630661E-2</v>
      </c>
      <c r="AX354" s="86">
        <v>8.5546806454658508E-2</v>
      </c>
      <c r="AY354" s="86">
        <v>7.5534023344516754E-2</v>
      </c>
      <c r="AZ354" s="86">
        <v>8.1743583083152771E-2</v>
      </c>
      <c r="BA354" s="86">
        <v>5.4593354463577271E-2</v>
      </c>
      <c r="BB354" s="86">
        <v>-7.284063845872879E-2</v>
      </c>
      <c r="BC354" s="86">
        <v>-0.13022541999816895</v>
      </c>
      <c r="BD354" s="86">
        <v>-0.15212473273277283</v>
      </c>
      <c r="BE354" s="86">
        <v>-0.14147484302520752</v>
      </c>
      <c r="BF354" s="86">
        <v>-0.14019091427326202</v>
      </c>
      <c r="BG354" s="86">
        <v>-0.13175134360790253</v>
      </c>
      <c r="BH354" s="86">
        <v>-0.12087825685739517</v>
      </c>
      <c r="BI354" s="86">
        <v>-0.11256305873394012</v>
      </c>
      <c r="BJ354" s="86">
        <v>-9.4658367335796356E-2</v>
      </c>
      <c r="BK354" s="86">
        <v>-9.5034822821617126E-2</v>
      </c>
      <c r="BL354" s="86">
        <v>-0.10004811733961105</v>
      </c>
      <c r="BM354" s="86">
        <v>-0.12065280973911285</v>
      </c>
      <c r="BN354" s="86">
        <v>-6.827198714017868E-2</v>
      </c>
      <c r="BO354" s="86">
        <v>-4.3195117264986038E-2</v>
      </c>
      <c r="BP354" s="86">
        <v>-3.9855681359767914E-2</v>
      </c>
      <c r="BQ354" s="86">
        <v>-4.8277825117111206E-2</v>
      </c>
      <c r="BR354" s="86">
        <v>-2.221301756799221E-2</v>
      </c>
      <c r="BS354" s="86">
        <v>-9.8313456401228905E-3</v>
      </c>
      <c r="BT354" s="86">
        <v>3.6927204579114914E-2</v>
      </c>
      <c r="BU354" s="86">
        <v>9.8572909832000732E-2</v>
      </c>
      <c r="BV354" s="86">
        <v>0.10790030658245087</v>
      </c>
      <c r="BW354" s="86">
        <v>9.7532182931900024E-2</v>
      </c>
      <c r="BX354" s="86">
        <v>0.10320954769849777</v>
      </c>
      <c r="BY354" s="86">
        <v>7.5795084238052368E-2</v>
      </c>
      <c r="BZ354" s="86">
        <v>-5.0614248961210251E-2</v>
      </c>
      <c r="CA354" s="86">
        <v>-0.10688214004039764</v>
      </c>
      <c r="CB354" s="86">
        <v>-0.12899582087993622</v>
      </c>
      <c r="CC354" s="86">
        <v>-0.12590478360652924</v>
      </c>
      <c r="CD354" s="86">
        <v>-0.12496370077133179</v>
      </c>
      <c r="CE354" s="86">
        <v>-0.11674342304468155</v>
      </c>
      <c r="CF354" s="86">
        <v>-0.10579203814268112</v>
      </c>
      <c r="CG354" s="86">
        <v>-9.7978696227073669E-2</v>
      </c>
      <c r="CH354" s="86">
        <v>-7.9805076122283936E-2</v>
      </c>
      <c r="CI354" s="86">
        <v>-7.9990804195404053E-2</v>
      </c>
      <c r="CJ354" s="86">
        <v>-8.4715448319911957E-2</v>
      </c>
      <c r="CK354" s="86">
        <v>-0.10456667840480804</v>
      </c>
      <c r="CL354" s="86">
        <v>-5.3994275629520416E-2</v>
      </c>
      <c r="CM354" s="86">
        <v>-2.9336942359805107E-2</v>
      </c>
      <c r="CN354" s="86">
        <v>-2.6092562824487686E-2</v>
      </c>
      <c r="CO354" s="86">
        <v>-3.4282810986042023E-2</v>
      </c>
      <c r="CP354" s="86">
        <v>-7.7525381930172443E-3</v>
      </c>
      <c r="CQ354" s="86">
        <v>5.1925638690590858E-3</v>
      </c>
      <c r="CR354" s="86">
        <v>5.1831163465976715E-2</v>
      </c>
      <c r="CS354" s="86">
        <v>0.11395496875047684</v>
      </c>
      <c r="CT354" s="86">
        <v>0.12338225543498993</v>
      </c>
      <c r="CU354" s="86">
        <v>0.1127680316567421</v>
      </c>
      <c r="CV354" s="86">
        <v>0.11807679384946823</v>
      </c>
      <c r="CW354" s="86">
        <v>9.0479344129562378E-2</v>
      </c>
      <c r="CX354" s="86">
        <v>-3.5220324993133545E-2</v>
      </c>
      <c r="CY354" s="86">
        <v>-9.0714640915393829E-2</v>
      </c>
      <c r="CZ354" s="86">
        <v>-0.1129767969250679</v>
      </c>
      <c r="DA354" s="86">
        <v>-0.11033473163843155</v>
      </c>
      <c r="DB354" s="86">
        <v>-0.10973648726940155</v>
      </c>
      <c r="DC354" s="86">
        <v>-0.10173550993204117</v>
      </c>
      <c r="DD354" s="86">
        <v>-9.0705811977386475E-2</v>
      </c>
      <c r="DE354" s="86">
        <v>-8.3394333720207214E-2</v>
      </c>
      <c r="DF354" s="86">
        <v>-6.4951784908771515E-2</v>
      </c>
      <c r="DG354" s="86">
        <v>-6.4946770668029785E-2</v>
      </c>
      <c r="DH354" s="86">
        <v>-6.9382771849632263E-2</v>
      </c>
      <c r="DI354" s="86">
        <v>-8.8480547070503235E-2</v>
      </c>
      <c r="DJ354" s="86">
        <v>-3.9716556668281555E-2</v>
      </c>
      <c r="DK354" s="86">
        <v>-1.5478772111237049E-2</v>
      </c>
      <c r="DL354" s="86">
        <v>-1.2329445220530033E-2</v>
      </c>
      <c r="DM354" s="86">
        <v>-2.028779499232769E-2</v>
      </c>
      <c r="DN354" s="86">
        <v>6.707941647619009E-3</v>
      </c>
      <c r="DO354" s="86">
        <v>2.0216472446918488E-2</v>
      </c>
      <c r="DP354" s="86">
        <v>6.6735126078128815E-2</v>
      </c>
      <c r="DQ354" s="86">
        <v>0.12933702766895294</v>
      </c>
      <c r="DR354" s="86">
        <v>0.13886423408985138</v>
      </c>
      <c r="DS354" s="86">
        <v>0.12800388038158417</v>
      </c>
      <c r="DT354" s="86">
        <v>0.13294404745101929</v>
      </c>
      <c r="DU354" s="86">
        <v>0.10516359657049179</v>
      </c>
      <c r="DV354" s="86">
        <v>-1.982639916241169E-2</v>
      </c>
      <c r="DW354" s="86">
        <v>-7.4547149240970612E-2</v>
      </c>
      <c r="DX354" s="86">
        <v>-9.6957780420780182E-2</v>
      </c>
      <c r="DY354" s="86">
        <v>-8.7854057550430298E-2</v>
      </c>
      <c r="DZ354" s="86">
        <v>-8.7750799953937531E-2</v>
      </c>
      <c r="EA354" s="86">
        <v>-8.0066464841365814E-2</v>
      </c>
      <c r="EB354" s="86">
        <v>-6.8923696875572205E-2</v>
      </c>
      <c r="EC354" s="86">
        <v>-6.2336839735507965E-2</v>
      </c>
      <c r="ED354" s="86">
        <v>-4.3505974113941193E-2</v>
      </c>
      <c r="EE354" s="86">
        <v>-4.3225578963756561E-2</v>
      </c>
      <c r="EF354" s="86">
        <v>-4.7244835644960403E-2</v>
      </c>
      <c r="EG354" s="86">
        <v>-6.5254740417003632E-2</v>
      </c>
      <c r="EH354" s="86">
        <v>-1.9101811572909355E-2</v>
      </c>
      <c r="EI354" s="86">
        <v>4.5302226208150387E-3</v>
      </c>
      <c r="EJ354" s="86">
        <v>7.5423112139105797E-3</v>
      </c>
      <c r="EK354" s="86">
        <v>-8.1213540397584438E-5</v>
      </c>
      <c r="EL354" s="86">
        <v>2.7586577460169792E-2</v>
      </c>
      <c r="EM354" s="86">
        <v>4.1908614337444305E-2</v>
      </c>
      <c r="EN354" s="86">
        <v>8.8254079222679138E-2</v>
      </c>
      <c r="EO354" s="86">
        <v>0.15154626965522766</v>
      </c>
      <c r="EP354" s="86">
        <v>0.16121771931648254</v>
      </c>
      <c r="EQ354" s="86">
        <v>0.15000204741954803</v>
      </c>
      <c r="ER354" s="86">
        <v>0.15441000461578369</v>
      </c>
      <c r="ES354" s="86">
        <v>0.12636533379554749</v>
      </c>
      <c r="ET354" s="86">
        <v>2.3999845143407583E-3</v>
      </c>
      <c r="EU354" s="86">
        <v>-5.1203850656747818E-2</v>
      </c>
      <c r="EV354" s="86">
        <v>-7.3828868567943573E-2</v>
      </c>
      <c r="EW354" s="86">
        <v>65.574058532714844</v>
      </c>
      <c r="EX354" s="86">
        <v>64.863502502441406</v>
      </c>
      <c r="EY354" s="86">
        <v>63.798992156982422</v>
      </c>
      <c r="EZ354" s="86">
        <v>62.850429534912109</v>
      </c>
      <c r="FA354" s="86">
        <v>61.987407684326172</v>
      </c>
      <c r="FB354" s="86">
        <v>61.279006958007813</v>
      </c>
      <c r="FC354" s="86">
        <v>60.660907745361328</v>
      </c>
      <c r="FD354" s="86">
        <v>60.225288391113281</v>
      </c>
      <c r="FE354" s="86">
        <v>61.7625732421875</v>
      </c>
      <c r="FF354" s="86">
        <v>65.737037658691406</v>
      </c>
      <c r="FG354" s="86">
        <v>69.593101501464844</v>
      </c>
      <c r="FH354" s="86">
        <v>73.416915893554688</v>
      </c>
      <c r="FI354" s="86">
        <v>76.769508361816406</v>
      </c>
      <c r="FJ354" s="86">
        <v>79.590995788574219</v>
      </c>
      <c r="FK354" s="86">
        <v>81.8880615234375</v>
      </c>
      <c r="FL354" s="86">
        <v>83.390426635742188</v>
      </c>
      <c r="FM354" s="86">
        <v>83.881019592285156</v>
      </c>
      <c r="FN354" s="86">
        <v>83.311141967773438</v>
      </c>
      <c r="FO354" s="86">
        <v>81.277496337890625</v>
      </c>
      <c r="FP354" s="86">
        <v>77.467109680175781</v>
      </c>
      <c r="FQ354" s="86">
        <v>73.328666687011719</v>
      </c>
      <c r="FR354" s="86">
        <v>70.769187927246094</v>
      </c>
      <c r="FS354" s="86">
        <v>68.888084411621094</v>
      </c>
      <c r="FT354" s="86">
        <v>67.245780944824219</v>
      </c>
      <c r="FU354" s="86">
        <v>2.1807940676808357E-2</v>
      </c>
      <c r="FV354" s="86">
        <v>2.552446722984314E-2</v>
      </c>
      <c r="FW354" s="86">
        <v>2.2519577294588089E-2</v>
      </c>
      <c r="FX354" s="86">
        <v>3396.85009765625</v>
      </c>
      <c r="FY354" s="86">
        <v>1</v>
      </c>
    </row>
    <row r="355" spans="1:181" x14ac:dyDescent="0.25">
      <c r="A355" t="s">
        <v>186</v>
      </c>
      <c r="B355" t="s">
        <v>236</v>
      </c>
      <c r="C355" t="s">
        <v>194</v>
      </c>
      <c r="D355" t="s">
        <v>202</v>
      </c>
      <c r="E355" t="s">
        <v>210</v>
      </c>
      <c r="F355" t="s">
        <v>1</v>
      </c>
      <c r="G355" t="s">
        <v>200</v>
      </c>
      <c r="H355" s="86">
        <v>5592</v>
      </c>
      <c r="I355" s="86">
        <v>1.2654875516891479</v>
      </c>
      <c r="J355" s="86">
        <v>1.1518232822418213</v>
      </c>
      <c r="K355" s="86">
        <v>1.0743676424026489</v>
      </c>
      <c r="L355" s="86">
        <v>1.0164725780487061</v>
      </c>
      <c r="M355" s="86">
        <v>0.99248814582824707</v>
      </c>
      <c r="N355" s="86">
        <v>1.016035795211792</v>
      </c>
      <c r="O355" s="86">
        <v>1.1175801753997803</v>
      </c>
      <c r="P355" s="86">
        <v>1.2178961038589478</v>
      </c>
      <c r="Q355" s="86">
        <v>1.1626101732254028</v>
      </c>
      <c r="R355" s="86">
        <v>1.1838510036468506</v>
      </c>
      <c r="S355" s="86">
        <v>1.2467406988143921</v>
      </c>
      <c r="T355" s="86">
        <v>1.3374998569488525</v>
      </c>
      <c r="U355" s="86">
        <v>1.4208577871322632</v>
      </c>
      <c r="V355" s="86">
        <v>1.532352089881897</v>
      </c>
      <c r="W355" s="86">
        <v>1.611812949180603</v>
      </c>
      <c r="X355" s="86">
        <v>1.7321609258651733</v>
      </c>
      <c r="Y355" s="86">
        <v>1.8560101985931396</v>
      </c>
      <c r="Z355" s="86">
        <v>1.9324729442596436</v>
      </c>
      <c r="AA355" s="86">
        <v>1.9573967456817627</v>
      </c>
      <c r="AB355" s="86">
        <v>1.9427582025527954</v>
      </c>
      <c r="AC355" s="86">
        <v>1.91504967212677</v>
      </c>
      <c r="AD355" s="86">
        <v>1.8371512889862061</v>
      </c>
      <c r="AE355" s="86">
        <v>1.6353135108947754</v>
      </c>
      <c r="AF355" s="86">
        <v>1.4234771728515625</v>
      </c>
      <c r="AG355" s="86">
        <v>-0.11820368468761444</v>
      </c>
      <c r="AH355" s="86">
        <v>-0.10318216681480408</v>
      </c>
      <c r="AI355" s="86">
        <v>-0.10329186916351318</v>
      </c>
      <c r="AJ355" s="86">
        <v>-0.11467083543539047</v>
      </c>
      <c r="AK355" s="86">
        <v>-0.11297882348299026</v>
      </c>
      <c r="AL355" s="86">
        <v>-0.11771736294031143</v>
      </c>
      <c r="AM355" s="86">
        <v>-0.11792360991239548</v>
      </c>
      <c r="AN355" s="86">
        <v>-0.10197563469409943</v>
      </c>
      <c r="AO355" s="86">
        <v>-9.6103943884372711E-2</v>
      </c>
      <c r="AP355" s="86">
        <v>-4.8174649477005005E-2</v>
      </c>
      <c r="AQ355" s="86">
        <v>-4.6963106840848923E-2</v>
      </c>
      <c r="AR355" s="86">
        <v>-4.2166929692029953E-2</v>
      </c>
      <c r="AS355" s="86">
        <v>-6.375788152217865E-2</v>
      </c>
      <c r="AT355" s="86">
        <v>-5.2057947963476181E-2</v>
      </c>
      <c r="AU355" s="86">
        <v>-6.2937527894973755E-2</v>
      </c>
      <c r="AV355" s="86">
        <v>-5.403667688369751E-2</v>
      </c>
      <c r="AW355" s="86">
        <v>-2.6818891987204552E-2</v>
      </c>
      <c r="AX355" s="86">
        <v>-8.3522088825702667E-3</v>
      </c>
      <c r="AY355" s="86">
        <v>2.9196517542004585E-2</v>
      </c>
      <c r="AZ355" s="86">
        <v>3.150920569896698E-2</v>
      </c>
      <c r="BA355" s="86">
        <v>3.0630050227046013E-2</v>
      </c>
      <c r="BB355" s="86">
        <v>-3.6263663321733475E-2</v>
      </c>
      <c r="BC355" s="86">
        <v>-9.9575705826282501E-2</v>
      </c>
      <c r="BD355" s="86">
        <v>-0.12026068568229675</v>
      </c>
      <c r="BE355" s="86">
        <v>-9.1534890234470367E-2</v>
      </c>
      <c r="BF355" s="86">
        <v>-7.7234223484992981E-2</v>
      </c>
      <c r="BG355" s="86">
        <v>-7.7724039554595947E-2</v>
      </c>
      <c r="BH355" s="86">
        <v>-8.8551700115203857E-2</v>
      </c>
      <c r="BI355" s="86">
        <v>-8.7773121893405914E-2</v>
      </c>
      <c r="BJ355" s="86">
        <v>-9.235382080078125E-2</v>
      </c>
      <c r="BK355" s="86">
        <v>-9.346269816160202E-2</v>
      </c>
      <c r="BL355" s="86">
        <v>-7.6261997222900391E-2</v>
      </c>
      <c r="BM355" s="86">
        <v>-7.294386625289917E-2</v>
      </c>
      <c r="BN355" s="86">
        <v>-2.714039571583271E-2</v>
      </c>
      <c r="BO355" s="86">
        <v>-2.5631606578826904E-2</v>
      </c>
      <c r="BP355" s="86">
        <v>-2.0130518823862076E-2</v>
      </c>
      <c r="BQ355" s="86">
        <v>-4.1384626179933548E-2</v>
      </c>
      <c r="BR355" s="86">
        <v>-2.8425099328160286E-2</v>
      </c>
      <c r="BS355" s="86">
        <v>-4.0344242006540298E-2</v>
      </c>
      <c r="BT355" s="86">
        <v>-3.1146423891186714E-2</v>
      </c>
      <c r="BU355" s="86">
        <v>-2.3653316311538219E-3</v>
      </c>
      <c r="BV355" s="86">
        <v>1.601150818169117E-2</v>
      </c>
      <c r="BW355" s="86">
        <v>5.4017189890146255E-2</v>
      </c>
      <c r="BX355" s="86">
        <v>5.7200584560632706E-2</v>
      </c>
      <c r="BY355" s="86">
        <v>5.7289011776447296E-2</v>
      </c>
      <c r="BZ355" s="86">
        <v>-9.7188679501414299E-3</v>
      </c>
      <c r="CA355" s="86">
        <v>-7.2370760142803192E-2</v>
      </c>
      <c r="CB355" s="86">
        <v>-9.3294315040111542E-2</v>
      </c>
      <c r="CC355" s="86">
        <v>-7.3064178228378296E-2</v>
      </c>
      <c r="CD355" s="86">
        <v>-5.9262759983539581E-2</v>
      </c>
      <c r="CE355" s="86">
        <v>-6.0015838593244553E-2</v>
      </c>
      <c r="CF355" s="86">
        <v>-7.0461668074131012E-2</v>
      </c>
      <c r="CG355" s="86">
        <v>-7.0315726101398468E-2</v>
      </c>
      <c r="CH355" s="86">
        <v>-7.478710263967514E-2</v>
      </c>
      <c r="CI355" s="86">
        <v>-7.6521135866641998E-2</v>
      </c>
      <c r="CJ355" s="86">
        <v>-5.8452807366847992E-2</v>
      </c>
      <c r="CK355" s="86">
        <v>-5.6903280317783356E-2</v>
      </c>
      <c r="CL355" s="86">
        <v>-1.2572135776281357E-2</v>
      </c>
      <c r="CM355" s="86">
        <v>-1.0857474058866501E-2</v>
      </c>
      <c r="CN355" s="86">
        <v>-4.8681711778044701E-3</v>
      </c>
      <c r="CO355" s="86">
        <v>-2.5888977572321892E-2</v>
      </c>
      <c r="CP355" s="86">
        <v>-1.2057060375809669E-2</v>
      </c>
      <c r="CQ355" s="86">
        <v>-2.4696206673979759E-2</v>
      </c>
      <c r="CR355" s="86">
        <v>-1.5292702242732048E-2</v>
      </c>
      <c r="CS355" s="86">
        <v>1.4571129344403744E-2</v>
      </c>
      <c r="CT355" s="86">
        <v>3.288574144244194E-2</v>
      </c>
      <c r="CU355" s="86">
        <v>7.1207903325557709E-2</v>
      </c>
      <c r="CV355" s="86">
        <v>7.4994347989559174E-2</v>
      </c>
      <c r="CW355" s="86">
        <v>7.5752928853034973E-2</v>
      </c>
      <c r="CX355" s="86">
        <v>8.6659761145710945E-3</v>
      </c>
      <c r="CY355" s="86">
        <v>-5.3528700023889542E-2</v>
      </c>
      <c r="CZ355" s="86">
        <v>-7.4617490172386169E-2</v>
      </c>
      <c r="DA355" s="86">
        <v>-5.4593455046415329E-2</v>
      </c>
      <c r="DB355" s="86">
        <v>-4.129130020737648E-2</v>
      </c>
      <c r="DC355" s="86">
        <v>-4.2307637631893158E-2</v>
      </c>
      <c r="DD355" s="86">
        <v>-5.2371639758348465E-2</v>
      </c>
      <c r="DE355" s="86">
        <v>-5.2858337759971619E-2</v>
      </c>
      <c r="DF355" s="86">
        <v>-5.7220388203859329E-2</v>
      </c>
      <c r="DG355" s="86">
        <v>-5.9579577296972275E-2</v>
      </c>
      <c r="DH355" s="86">
        <v>-4.0643613785505295E-2</v>
      </c>
      <c r="DI355" s="86">
        <v>-4.0862690657377243E-2</v>
      </c>
      <c r="DJ355" s="86">
        <v>1.9961243961006403E-3</v>
      </c>
      <c r="DK355" s="86">
        <v>3.9166589267551899E-3</v>
      </c>
      <c r="DL355" s="86">
        <v>1.039417739957571E-2</v>
      </c>
      <c r="DM355" s="86">
        <v>-1.0393327102065086E-2</v>
      </c>
      <c r="DN355" s="86">
        <v>4.310978576540947E-3</v>
      </c>
      <c r="DO355" s="86">
        <v>-9.0481694787740707E-3</v>
      </c>
      <c r="DP355" s="86">
        <v>5.6102027883753181E-4</v>
      </c>
      <c r="DQ355" s="86">
        <v>3.1507592648267746E-2</v>
      </c>
      <c r="DR355" s="86">
        <v>4.9759984016418457E-2</v>
      </c>
      <c r="DS355" s="86">
        <v>8.839862048625946E-2</v>
      </c>
      <c r="DT355" s="86">
        <v>9.2788130044937134E-2</v>
      </c>
      <c r="DU355" s="86">
        <v>9.421684592962265E-2</v>
      </c>
      <c r="DV355" s="86">
        <v>2.7050819247961044E-2</v>
      </c>
      <c r="DW355" s="86">
        <v>-3.4686639904975891E-2</v>
      </c>
      <c r="DX355" s="86">
        <v>-5.5940676480531693E-2</v>
      </c>
      <c r="DY355" s="86">
        <v>-2.7924671769142151E-2</v>
      </c>
      <c r="DZ355" s="86">
        <v>-1.5343363396823406E-2</v>
      </c>
      <c r="EA355" s="86">
        <v>-1.6739809885621071E-2</v>
      </c>
      <c r="EB355" s="86">
        <v>-2.6252500712871552E-2</v>
      </c>
      <c r="EC355" s="86">
        <v>-2.7652628719806671E-2</v>
      </c>
      <c r="ED355" s="86">
        <v>-3.1856846064329147E-2</v>
      </c>
      <c r="EE355" s="86">
        <v>-3.5118665546178818E-2</v>
      </c>
      <c r="EF355" s="86">
        <v>-1.4929968863725662E-2</v>
      </c>
      <c r="EG355" s="86">
        <v>-1.7702626064419746E-2</v>
      </c>
      <c r="EH355" s="86">
        <v>2.303037978708744E-2</v>
      </c>
      <c r="EI355" s="86">
        <v>2.524816058576107E-2</v>
      </c>
      <c r="EJ355" s="86">
        <v>3.2430585473775864E-2</v>
      </c>
      <c r="EK355" s="86">
        <v>1.197992917150259E-2</v>
      </c>
      <c r="EL355" s="86">
        <v>2.7943827211856842E-2</v>
      </c>
      <c r="EM355" s="86">
        <v>1.3545111753046513E-2</v>
      </c>
      <c r="EN355" s="86">
        <v>2.3451277986168861E-2</v>
      </c>
      <c r="EO355" s="86">
        <v>5.5961150676012039E-2</v>
      </c>
      <c r="EP355" s="86">
        <v>7.4123695492744446E-2</v>
      </c>
      <c r="EQ355" s="86">
        <v>0.11321929097175598</v>
      </c>
      <c r="ER355" s="86">
        <v>0.11847949773073196</v>
      </c>
      <c r="ES355" s="86">
        <v>0.12087579816579819</v>
      </c>
      <c r="ET355" s="86">
        <v>5.3595613688230515E-2</v>
      </c>
      <c r="EU355" s="86">
        <v>-7.4816923588514328E-3</v>
      </c>
      <c r="EV355" s="86">
        <v>-2.897430956363678E-2</v>
      </c>
      <c r="EW355" s="86">
        <v>68.07379150390625</v>
      </c>
      <c r="EX355" s="86">
        <v>67.282821655273438</v>
      </c>
      <c r="EY355" s="86">
        <v>66.127449035644531</v>
      </c>
      <c r="EZ355" s="86">
        <v>64.996177673339844</v>
      </c>
      <c r="FA355" s="86">
        <v>63.993167877197266</v>
      </c>
      <c r="FB355" s="86">
        <v>63.059059143066406</v>
      </c>
      <c r="FC355" s="86">
        <v>62.188716888427734</v>
      </c>
      <c r="FD355" s="86">
        <v>61.617015838623047</v>
      </c>
      <c r="FE355" s="86">
        <v>63.056549072265625</v>
      </c>
      <c r="FF355" s="86">
        <v>67.021614074707031</v>
      </c>
      <c r="FG355" s="86">
        <v>71.089164733886719</v>
      </c>
      <c r="FH355" s="86">
        <v>75.080238342285156</v>
      </c>
      <c r="FI355" s="86">
        <v>78.626266479492188</v>
      </c>
      <c r="FJ355" s="86">
        <v>81.563812255859375</v>
      </c>
      <c r="FK355" s="86">
        <v>83.991348266601563</v>
      </c>
      <c r="FL355" s="86">
        <v>85.62939453125</v>
      </c>
      <c r="FM355" s="86">
        <v>86.247871398925781</v>
      </c>
      <c r="FN355" s="86">
        <v>85.974449157714844</v>
      </c>
      <c r="FO355" s="86">
        <v>84.146797180175781</v>
      </c>
      <c r="FP355" s="86">
        <v>80.747299194335938</v>
      </c>
      <c r="FQ355" s="86">
        <v>76.665321350097656</v>
      </c>
      <c r="FR355" s="86">
        <v>73.965789794921875</v>
      </c>
      <c r="FS355" s="86">
        <v>71.755447387695313</v>
      </c>
      <c r="FT355" s="86">
        <v>69.959526062011719</v>
      </c>
      <c r="FU355" s="86">
        <v>2.5489760562777519E-2</v>
      </c>
      <c r="FV355" s="86">
        <v>2.9685258865356445E-2</v>
      </c>
      <c r="FW355" s="86">
        <v>2.6442587375640869E-2</v>
      </c>
      <c r="FX355" s="86">
        <v>1330.550048828125</v>
      </c>
      <c r="FY355" s="86">
        <v>1</v>
      </c>
    </row>
    <row r="356" spans="1:181" x14ac:dyDescent="0.25">
      <c r="A356" t="s">
        <v>186</v>
      </c>
      <c r="B356" t="s">
        <v>236</v>
      </c>
      <c r="C356" t="s">
        <v>194</v>
      </c>
      <c r="D356" t="s">
        <v>202</v>
      </c>
      <c r="E356" t="s">
        <v>210</v>
      </c>
      <c r="F356" t="s">
        <v>1</v>
      </c>
      <c r="G356" t="s">
        <v>1</v>
      </c>
      <c r="H356" s="86">
        <v>31030</v>
      </c>
      <c r="I356" s="86">
        <v>1.3876552581787109</v>
      </c>
      <c r="J356" s="86">
        <v>1.2741754055023193</v>
      </c>
      <c r="K356" s="86">
        <v>1.2030757665634155</v>
      </c>
      <c r="L356" s="86">
        <v>1.1570781469345093</v>
      </c>
      <c r="M356" s="86">
        <v>1.1451666355133057</v>
      </c>
      <c r="N356" s="86">
        <v>1.1942906379699707</v>
      </c>
      <c r="O356" s="86">
        <v>1.317933201789856</v>
      </c>
      <c r="P356" s="86">
        <v>1.4414306879043579</v>
      </c>
      <c r="Q356" s="86">
        <v>1.4273276329040527</v>
      </c>
      <c r="R356" s="86">
        <v>1.4461239576339722</v>
      </c>
      <c r="S356" s="86">
        <v>1.5203132629394531</v>
      </c>
      <c r="T356" s="86">
        <v>1.5929766893386841</v>
      </c>
      <c r="U356" s="86">
        <v>1.644155740737915</v>
      </c>
      <c r="V356" s="86">
        <v>1.7275208234786987</v>
      </c>
      <c r="W356" s="86">
        <v>1.7985221147537231</v>
      </c>
      <c r="X356" s="86">
        <v>1.8984869718551636</v>
      </c>
      <c r="Y356" s="86">
        <v>1.9872361421585083</v>
      </c>
      <c r="Z356" s="86">
        <v>2.0665283203125</v>
      </c>
      <c r="AA356" s="86">
        <v>2.083524227142334</v>
      </c>
      <c r="AB356" s="86">
        <v>2.1146266460418701</v>
      </c>
      <c r="AC356" s="86">
        <v>2.1068265438079834</v>
      </c>
      <c r="AD356" s="86">
        <v>2.0144944190979004</v>
      </c>
      <c r="AE356" s="86">
        <v>1.8012712001800537</v>
      </c>
      <c r="AF356" s="86">
        <v>1.5668179988861084</v>
      </c>
      <c r="AG356" s="86">
        <v>-0.14861898124217987</v>
      </c>
      <c r="AH356" s="86">
        <v>-0.1446402370929718</v>
      </c>
      <c r="AI356" s="86">
        <v>-0.13758267462253571</v>
      </c>
      <c r="AJ356" s="86">
        <v>-0.13068166375160217</v>
      </c>
      <c r="AK356" s="86">
        <v>-0.12320683151483536</v>
      </c>
      <c r="AL356" s="86">
        <v>-0.10964757204055786</v>
      </c>
      <c r="AM356" s="86">
        <v>-0.11041498184204102</v>
      </c>
      <c r="AN356" s="86">
        <v>-0.11168605834245682</v>
      </c>
      <c r="AO356" s="86">
        <v>-0.12896975874900818</v>
      </c>
      <c r="AP356" s="86">
        <v>-7.5844600796699524E-2</v>
      </c>
      <c r="AQ356" s="86">
        <v>-5.4522838443517685E-2</v>
      </c>
      <c r="AR356" s="86">
        <v>-5.064857006072998E-2</v>
      </c>
      <c r="AS356" s="86">
        <v>-6.1626758426427841E-2</v>
      </c>
      <c r="AT356" s="86">
        <v>-3.8382217288017273E-2</v>
      </c>
      <c r="AU356" s="86">
        <v>-3.1071994453668594E-2</v>
      </c>
      <c r="AV356" s="86">
        <v>9.0700713917613029E-3</v>
      </c>
      <c r="AW356" s="86">
        <v>6.4338020980358124E-2</v>
      </c>
      <c r="AX356" s="86">
        <v>7.5178749859333038E-2</v>
      </c>
      <c r="AY356" s="86">
        <v>7.3829494416713715E-2</v>
      </c>
      <c r="AZ356" s="86">
        <v>7.951364666223526E-2</v>
      </c>
      <c r="BA356" s="86">
        <v>5.7303417474031448E-2</v>
      </c>
      <c r="BB356" s="86">
        <v>-5.9197276830673218E-2</v>
      </c>
      <c r="BC356" s="86">
        <v>-0.1174498051404953</v>
      </c>
      <c r="BD356" s="86">
        <v>-0.13919426500797272</v>
      </c>
      <c r="BE356" s="86">
        <v>-0.12957325577735901</v>
      </c>
      <c r="BF356" s="86">
        <v>-0.1260199248790741</v>
      </c>
      <c r="BG356" s="86">
        <v>-0.11923082917928696</v>
      </c>
      <c r="BH356" s="86">
        <v>-0.11221501231193542</v>
      </c>
      <c r="BI356" s="86">
        <v>-0.10535653680562973</v>
      </c>
      <c r="BJ356" s="86">
        <v>-9.1482110321521759E-2</v>
      </c>
      <c r="BK356" s="86">
        <v>-9.2070706188678741E-2</v>
      </c>
      <c r="BL356" s="86">
        <v>-9.2955388128757477E-2</v>
      </c>
      <c r="BM356" s="86">
        <v>-0.1094774454832077</v>
      </c>
      <c r="BN356" s="86">
        <v>-5.852498859167099E-2</v>
      </c>
      <c r="BO356" s="86">
        <v>-3.7675280123949051E-2</v>
      </c>
      <c r="BP356" s="86">
        <v>-3.3880896866321564E-2</v>
      </c>
      <c r="BQ356" s="86">
        <v>-4.4578030705451965E-2</v>
      </c>
      <c r="BR356" s="86">
        <v>-2.0744262263178825E-2</v>
      </c>
      <c r="BS356" s="86">
        <v>-1.2828890234231949E-2</v>
      </c>
      <c r="BT356" s="86">
        <v>2.7186919003725052E-2</v>
      </c>
      <c r="BU356" s="86">
        <v>8.3070605993270874E-2</v>
      </c>
      <c r="BV356" s="86">
        <v>9.4022504985332489E-2</v>
      </c>
      <c r="BW356" s="86">
        <v>9.2409737408161163E-2</v>
      </c>
      <c r="BX356" s="86">
        <v>9.7710035741329193E-2</v>
      </c>
      <c r="BY356" s="86">
        <v>7.5336083769798279E-2</v>
      </c>
      <c r="BZ356" s="86">
        <v>-4.0358874946832657E-2</v>
      </c>
      <c r="CA356" s="86">
        <v>-9.7695231437683105E-2</v>
      </c>
      <c r="CB356" s="86">
        <v>-0.11962061375379562</v>
      </c>
      <c r="CC356" s="86">
        <v>-0.11638224124908447</v>
      </c>
      <c r="CD356" s="86">
        <v>-0.11312355846166611</v>
      </c>
      <c r="CE356" s="86">
        <v>-0.1065203920006752</v>
      </c>
      <c r="CF356" s="86">
        <v>-9.9425055086612701E-2</v>
      </c>
      <c r="CG356" s="86">
        <v>-9.2993475496768951E-2</v>
      </c>
      <c r="CH356" s="86">
        <v>-7.89007768034935E-2</v>
      </c>
      <c r="CI356" s="86">
        <v>-7.9365521669387817E-2</v>
      </c>
      <c r="CJ356" s="86">
        <v>-7.9982586205005646E-2</v>
      </c>
      <c r="CK356" s="86">
        <v>-9.5977135002613068E-2</v>
      </c>
      <c r="CL356" s="86">
        <v>-4.6529475599527359E-2</v>
      </c>
      <c r="CM356" s="86">
        <v>-2.6006707921624184E-2</v>
      </c>
      <c r="CN356" s="86">
        <v>-2.2267656400799751E-2</v>
      </c>
      <c r="CO356" s="86">
        <v>-3.2770134508609772E-2</v>
      </c>
      <c r="CP356" s="86">
        <v>-8.528267964720726E-3</v>
      </c>
      <c r="CQ356" s="86">
        <v>-1.9377209537196904E-4</v>
      </c>
      <c r="CR356" s="86">
        <v>3.9734594523906708E-2</v>
      </c>
      <c r="CS356" s="86">
        <v>9.6044734120368958E-2</v>
      </c>
      <c r="CT356" s="86">
        <v>0.10707364231348038</v>
      </c>
      <c r="CU356" s="86">
        <v>0.105278380215168</v>
      </c>
      <c r="CV356" s="86">
        <v>0.11031279712915421</v>
      </c>
      <c r="CW356" s="86">
        <v>8.7825454771518707E-2</v>
      </c>
      <c r="CX356" s="86">
        <v>-2.7311457321047783E-2</v>
      </c>
      <c r="CY356" s="86">
        <v>-8.4013268351554871E-2</v>
      </c>
      <c r="CZ356" s="86">
        <v>-0.10606395453214645</v>
      </c>
      <c r="DA356" s="86">
        <v>-0.10319121927022934</v>
      </c>
      <c r="DB356" s="86">
        <v>-0.10022718459367752</v>
      </c>
      <c r="DC356" s="86">
        <v>-9.3809947371482849E-2</v>
      </c>
      <c r="DD356" s="86">
        <v>-8.6635105311870575E-2</v>
      </c>
      <c r="DE356" s="86">
        <v>-8.0630414187908173E-2</v>
      </c>
      <c r="DF356" s="86">
        <v>-6.6319435834884644E-2</v>
      </c>
      <c r="DG356" s="86">
        <v>-6.6660329699516296E-2</v>
      </c>
      <c r="DH356" s="86">
        <v>-6.7009784281253815E-2</v>
      </c>
      <c r="DI356" s="86">
        <v>-8.2476817071437836E-2</v>
      </c>
      <c r="DJ356" s="86">
        <v>-3.4533962607383728E-2</v>
      </c>
      <c r="DK356" s="86">
        <v>-1.4338139444589615E-2</v>
      </c>
      <c r="DL356" s="86">
        <v>-1.0654418729245663E-2</v>
      </c>
      <c r="DM356" s="86">
        <v>-2.0962240174412727E-2</v>
      </c>
      <c r="DN356" s="86">
        <v>3.6877251695841551E-3</v>
      </c>
      <c r="DO356" s="86">
        <v>1.2441345490515232E-2</v>
      </c>
      <c r="DP356" s="86">
        <v>5.2282266318798065E-2</v>
      </c>
      <c r="DQ356" s="86">
        <v>0.10901887714862823</v>
      </c>
      <c r="DR356" s="86">
        <v>0.12012477219104767</v>
      </c>
      <c r="DS356" s="86">
        <v>0.11814700812101364</v>
      </c>
      <c r="DT356" s="86">
        <v>0.12291555851697922</v>
      </c>
      <c r="DU356" s="86">
        <v>0.10031483322381973</v>
      </c>
      <c r="DV356" s="86">
        <v>-1.426403783261776E-2</v>
      </c>
      <c r="DW356" s="86">
        <v>-7.0331305265426636E-2</v>
      </c>
      <c r="DX356" s="86">
        <v>-9.2507295310497284E-2</v>
      </c>
      <c r="DY356" s="86">
        <v>-8.4145478904247284E-2</v>
      </c>
      <c r="DZ356" s="86">
        <v>-8.1606879830360413E-2</v>
      </c>
      <c r="EA356" s="86">
        <v>-7.54581019282341E-2</v>
      </c>
      <c r="EB356" s="86">
        <v>-6.816844642162323E-2</v>
      </c>
      <c r="EC356" s="86">
        <v>-6.2780119478702545E-2</v>
      </c>
      <c r="ED356" s="86">
        <v>-4.8153970390558243E-2</v>
      </c>
      <c r="EE356" s="86">
        <v>-4.8316046595573425E-2</v>
      </c>
      <c r="EF356" s="86">
        <v>-4.8279121518135071E-2</v>
      </c>
      <c r="EG356" s="86">
        <v>-6.298450380563736E-2</v>
      </c>
      <c r="EH356" s="86">
        <v>-1.7214346677064896E-2</v>
      </c>
      <c r="EI356" s="86">
        <v>2.5094214361160994E-3</v>
      </c>
      <c r="EJ356" s="86">
        <v>6.1132535338401794E-3</v>
      </c>
      <c r="EK356" s="86">
        <v>-3.9135129190981388E-3</v>
      </c>
      <c r="EL356" s="86">
        <v>2.1325679495930672E-2</v>
      </c>
      <c r="EM356" s="86">
        <v>3.0684448778629303E-2</v>
      </c>
      <c r="EN356" s="86">
        <v>7.039911299943924E-2</v>
      </c>
      <c r="EO356" s="86">
        <v>0.12775145471096039</v>
      </c>
      <c r="EP356" s="86">
        <v>0.13896852731704712</v>
      </c>
      <c r="EQ356" s="86">
        <v>0.13672725856304169</v>
      </c>
      <c r="ER356" s="86">
        <v>0.14111195504665375</v>
      </c>
      <c r="ES356" s="86">
        <v>0.11834750324487686</v>
      </c>
      <c r="ET356" s="86">
        <v>4.5743626542389393E-3</v>
      </c>
      <c r="EU356" s="86">
        <v>-5.0576727837324142E-2</v>
      </c>
      <c r="EV356" s="86">
        <v>-7.2933636605739594E-2</v>
      </c>
      <c r="EW356" s="86">
        <v>65.9749755859375</v>
      </c>
      <c r="EX356" s="86">
        <v>65.244110107421875</v>
      </c>
      <c r="EY356" s="86">
        <v>64.162467956542969</v>
      </c>
      <c r="EZ356" s="86">
        <v>63.1849365234375</v>
      </c>
      <c r="FA356" s="86">
        <v>62.297679901123047</v>
      </c>
      <c r="FB356" s="86">
        <v>61.553848266601563</v>
      </c>
      <c r="FC356" s="86">
        <v>60.896198272705078</v>
      </c>
      <c r="FD356" s="86">
        <v>60.435695648193359</v>
      </c>
      <c r="FE356" s="86">
        <v>61.949260711669922</v>
      </c>
      <c r="FF356" s="86">
        <v>65.922592163085938</v>
      </c>
      <c r="FG356" s="86">
        <v>69.812370300292969</v>
      </c>
      <c r="FH356" s="86">
        <v>73.666023254394531</v>
      </c>
      <c r="FI356" s="86">
        <v>77.058189392089844</v>
      </c>
      <c r="FJ356" s="86">
        <v>79.907279968261719</v>
      </c>
      <c r="FK356" s="86">
        <v>82.232917785644531</v>
      </c>
      <c r="FL356" s="86">
        <v>83.769760131835938</v>
      </c>
      <c r="FM356" s="86">
        <v>84.296333312988281</v>
      </c>
      <c r="FN356" s="86">
        <v>83.776435852050781</v>
      </c>
      <c r="FO356" s="86">
        <v>81.770523071289063</v>
      </c>
      <c r="FP356" s="86">
        <v>78.017967224121094</v>
      </c>
      <c r="FQ356" s="86">
        <v>73.876449584960938</v>
      </c>
      <c r="FR356" s="86">
        <v>71.285072326660156</v>
      </c>
      <c r="FS356" s="86">
        <v>69.350975036621094</v>
      </c>
      <c r="FT356" s="86">
        <v>67.683738708496094</v>
      </c>
      <c r="FU356" s="86">
        <v>1.845858246088028E-2</v>
      </c>
      <c r="FV356" s="86">
        <v>2.1597666665911674E-2</v>
      </c>
      <c r="FW356" s="86">
        <v>1.9066363573074341E-2</v>
      </c>
      <c r="FX356" s="86">
        <v>4727.39990234375</v>
      </c>
      <c r="FY356" s="86">
        <v>1</v>
      </c>
    </row>
    <row r="357" spans="1:181" x14ac:dyDescent="0.25">
      <c r="A357" t="s">
        <v>186</v>
      </c>
      <c r="B357" t="s">
        <v>236</v>
      </c>
      <c r="C357" t="s">
        <v>194</v>
      </c>
      <c r="D357" t="s">
        <v>202</v>
      </c>
      <c r="E357" t="s">
        <v>210</v>
      </c>
      <c r="F357" t="s">
        <v>178</v>
      </c>
      <c r="G357" t="s">
        <v>1</v>
      </c>
      <c r="H357" s="86">
        <v>17073</v>
      </c>
      <c r="I357" s="86">
        <v>1.1817834377288818</v>
      </c>
      <c r="J357" s="86">
        <v>1.0719064474105835</v>
      </c>
      <c r="K357" s="86">
        <v>1.0052794218063354</v>
      </c>
      <c r="L357" s="86">
        <v>0.95788055658340454</v>
      </c>
      <c r="M357" s="86">
        <v>0.94440066814422607</v>
      </c>
      <c r="N357" s="86">
        <v>0.98416316509246826</v>
      </c>
      <c r="O357" s="86">
        <v>1.1118440628051758</v>
      </c>
      <c r="P357" s="86">
        <v>1.2392669916152954</v>
      </c>
      <c r="Q357" s="86">
        <v>1.2346290349960327</v>
      </c>
      <c r="R357" s="86">
        <v>1.2697808742523193</v>
      </c>
      <c r="S357" s="86">
        <v>1.3313864469528198</v>
      </c>
      <c r="T357" s="86">
        <v>1.3976303339004517</v>
      </c>
      <c r="U357" s="86">
        <v>1.4497085809707642</v>
      </c>
      <c r="V357" s="86">
        <v>1.5064034461975098</v>
      </c>
      <c r="W357" s="86">
        <v>1.5496029853820801</v>
      </c>
      <c r="X357" s="86">
        <v>1.6190186738967896</v>
      </c>
      <c r="Y357" s="86">
        <v>1.6772358417510986</v>
      </c>
      <c r="Z357" s="86">
        <v>1.7317993640899658</v>
      </c>
      <c r="AA357" s="86">
        <v>1.7671998739242554</v>
      </c>
      <c r="AB357" s="86">
        <v>1.8555746078491211</v>
      </c>
      <c r="AC357" s="86">
        <v>1.8718692064285278</v>
      </c>
      <c r="AD357" s="86">
        <v>1.7799950838088989</v>
      </c>
      <c r="AE357" s="86">
        <v>1.6018115282058716</v>
      </c>
      <c r="AF357" s="86">
        <v>1.3669091463088989</v>
      </c>
      <c r="AG357" s="86">
        <v>-0.15736646950244904</v>
      </c>
      <c r="AH357" s="86">
        <v>-0.1482442170381546</v>
      </c>
      <c r="AI357" s="86">
        <v>-0.13780826330184937</v>
      </c>
      <c r="AJ357" s="86">
        <v>-0.12217799574136734</v>
      </c>
      <c r="AK357" s="86">
        <v>-0.11084621399641037</v>
      </c>
      <c r="AL357" s="86">
        <v>-9.4434000551700592E-2</v>
      </c>
      <c r="AM357" s="86">
        <v>-8.5371933877468109E-2</v>
      </c>
      <c r="AN357" s="86">
        <v>-9.7662605345249176E-2</v>
      </c>
      <c r="AO357" s="86">
        <v>-9.830436110496521E-2</v>
      </c>
      <c r="AP357" s="86">
        <v>-5.3458515554666519E-2</v>
      </c>
      <c r="AQ357" s="86">
        <v>-4.5748621225357056E-2</v>
      </c>
      <c r="AR357" s="86">
        <v>-3.2608818262815475E-2</v>
      </c>
      <c r="AS357" s="86">
        <v>-2.5839768350124359E-2</v>
      </c>
      <c r="AT357" s="86">
        <v>-3.8276431150734425E-3</v>
      </c>
      <c r="AU357" s="86">
        <v>4.2568589560687542E-3</v>
      </c>
      <c r="AV357" s="86">
        <v>3.5291604697704315E-2</v>
      </c>
      <c r="AW357" s="86">
        <v>7.8506901860237122E-2</v>
      </c>
      <c r="AX357" s="86">
        <v>7.0507891476154327E-2</v>
      </c>
      <c r="AY357" s="86">
        <v>6.259705126285553E-2</v>
      </c>
      <c r="AZ357" s="86">
        <v>8.3239287137985229E-2</v>
      </c>
      <c r="BA357" s="86">
        <v>5.8655370026826859E-2</v>
      </c>
      <c r="BB357" s="86">
        <v>-5.9403087943792343E-2</v>
      </c>
      <c r="BC357" s="86">
        <v>-0.10757642239332199</v>
      </c>
      <c r="BD357" s="86">
        <v>-0.13743835687637329</v>
      </c>
      <c r="BE357" s="86">
        <v>-0.13936030864715576</v>
      </c>
      <c r="BF357" s="86">
        <v>-0.13107424974441528</v>
      </c>
      <c r="BG357" s="86">
        <v>-0.12112928926944733</v>
      </c>
      <c r="BH357" s="86">
        <v>-0.10566449165344238</v>
      </c>
      <c r="BI357" s="86">
        <v>-9.4079308211803436E-2</v>
      </c>
      <c r="BJ357" s="86">
        <v>-7.7477522194385529E-2</v>
      </c>
      <c r="BK357" s="86">
        <v>-6.7659646272659302E-2</v>
      </c>
      <c r="BL357" s="86">
        <v>-7.9378768801689148E-2</v>
      </c>
      <c r="BM357" s="86">
        <v>-8.130384236574173E-2</v>
      </c>
      <c r="BN357" s="86">
        <v>-3.8860131055116653E-2</v>
      </c>
      <c r="BO357" s="86">
        <v>-3.1085219234228134E-2</v>
      </c>
      <c r="BP357" s="86">
        <v>-1.7694965004920959E-2</v>
      </c>
      <c r="BQ357" s="86">
        <v>-1.042469684034586E-2</v>
      </c>
      <c r="BR357" s="86">
        <v>1.2100888416171074E-2</v>
      </c>
      <c r="BS357" s="86">
        <v>2.0606277510523796E-2</v>
      </c>
      <c r="BT357" s="86">
        <v>5.1929589360952377E-2</v>
      </c>
      <c r="BU357" s="86">
        <v>9.569394588470459E-2</v>
      </c>
      <c r="BV357" s="86">
        <v>8.7180107831954956E-2</v>
      </c>
      <c r="BW357" s="86">
        <v>7.8768976032733917E-2</v>
      </c>
      <c r="BX357" s="86">
        <v>0.100104920566082</v>
      </c>
      <c r="BY357" s="86">
        <v>7.5960993766784668E-2</v>
      </c>
      <c r="BZ357" s="86">
        <v>-4.1221026331186295E-2</v>
      </c>
      <c r="CA357" s="86">
        <v>-8.8665738701820374E-2</v>
      </c>
      <c r="CB357" s="86">
        <v>-0.11918902397155762</v>
      </c>
      <c r="CC357" s="86">
        <v>-0.12688928842544556</v>
      </c>
      <c r="CD357" s="86">
        <v>-0.11918239295482635</v>
      </c>
      <c r="CE357" s="86">
        <v>-0.10957746952772141</v>
      </c>
      <c r="CF357" s="86">
        <v>-9.422728419303894E-2</v>
      </c>
      <c r="CG357" s="86">
        <v>-8.2466594874858856E-2</v>
      </c>
      <c r="CH357" s="86">
        <v>-6.5733529627323151E-2</v>
      </c>
      <c r="CI357" s="86">
        <v>-5.5392172187566757E-2</v>
      </c>
      <c r="CJ357" s="86">
        <v>-6.6715434193611145E-2</v>
      </c>
      <c r="CK357" s="86">
        <v>-6.9529324769973755E-2</v>
      </c>
      <c r="CL357" s="86">
        <v>-2.8749335557222366E-2</v>
      </c>
      <c r="CM357" s="86">
        <v>-2.0929398015141487E-2</v>
      </c>
      <c r="CN357" s="86">
        <v>-7.3656756430864334E-3</v>
      </c>
      <c r="CO357" s="86">
        <v>2.5173558969981968E-4</v>
      </c>
      <c r="CP357" s="86">
        <v>2.3132940754294395E-2</v>
      </c>
      <c r="CQ357" s="86">
        <v>3.192983940243721E-2</v>
      </c>
      <c r="CR357" s="86">
        <v>6.3453011214733124E-2</v>
      </c>
      <c r="CS357" s="86">
        <v>0.10759764164686203</v>
      </c>
      <c r="CT357" s="86">
        <v>9.8727226257324219E-2</v>
      </c>
      <c r="CU357" s="86">
        <v>8.9969612658023834E-2</v>
      </c>
      <c r="CV357" s="86">
        <v>0.11178602278232574</v>
      </c>
      <c r="CW357" s="86">
        <v>8.7946817278862E-2</v>
      </c>
      <c r="CX357" s="86">
        <v>-2.8628183528780937E-2</v>
      </c>
      <c r="CY357" s="86">
        <v>-7.5568251311779022E-2</v>
      </c>
      <c r="CZ357" s="86">
        <v>-0.10654959082603455</v>
      </c>
      <c r="DA357" s="86">
        <v>-0.11441828310489655</v>
      </c>
      <c r="DB357" s="86">
        <v>-0.10729053616523743</v>
      </c>
      <c r="DC357" s="86">
        <v>-9.802565723657608E-2</v>
      </c>
      <c r="DD357" s="86">
        <v>-8.2790076732635498E-2</v>
      </c>
      <c r="DE357" s="86">
        <v>-7.0853881537914276E-2</v>
      </c>
      <c r="DF357" s="86">
        <v>-5.3989533334970474E-2</v>
      </c>
      <c r="DG357" s="86">
        <v>-4.3124694377183914E-2</v>
      </c>
      <c r="DH357" s="86">
        <v>-5.4052103310823441E-2</v>
      </c>
      <c r="DI357" s="86">
        <v>-5.7754810899496078E-2</v>
      </c>
      <c r="DJ357" s="86">
        <v>-1.863853819668293E-2</v>
      </c>
      <c r="DK357" s="86">
        <v>-1.0773573070764542E-2</v>
      </c>
      <c r="DL357" s="86">
        <v>2.96361418440938E-3</v>
      </c>
      <c r="DM357" s="86">
        <v>1.0928167030215263E-2</v>
      </c>
      <c r="DN357" s="86">
        <v>3.4164998680353165E-2</v>
      </c>
      <c r="DO357" s="86">
        <v>4.3253395706415176E-2</v>
      </c>
      <c r="DP357" s="86">
        <v>7.4976429343223572E-2</v>
      </c>
      <c r="DQ357" s="86">
        <v>0.11950134485960007</v>
      </c>
      <c r="DR357" s="86">
        <v>0.11027435213327408</v>
      </c>
      <c r="DS357" s="86">
        <v>0.10117024183273315</v>
      </c>
      <c r="DT357" s="86">
        <v>0.12346711009740829</v>
      </c>
      <c r="DU357" s="86">
        <v>9.9932640790939331E-2</v>
      </c>
      <c r="DV357" s="86">
        <v>-1.6035342589020729E-2</v>
      </c>
      <c r="DW357" s="86">
        <v>-6.2470767647027969E-2</v>
      </c>
      <c r="DX357" s="86">
        <v>-9.3910150229930878E-2</v>
      </c>
      <c r="DY357" s="86">
        <v>-9.6412122249603271E-2</v>
      </c>
      <c r="DZ357" s="86">
        <v>-9.0120576322078705E-2</v>
      </c>
      <c r="EA357" s="86">
        <v>-8.1346675753593445E-2</v>
      </c>
      <c r="EB357" s="86">
        <v>-6.6276557743549347E-2</v>
      </c>
      <c r="EC357" s="86">
        <v>-5.4086972028017044E-2</v>
      </c>
      <c r="ED357" s="86">
        <v>-3.7033062428236008E-2</v>
      </c>
      <c r="EE357" s="86">
        <v>-2.5412408635020256E-2</v>
      </c>
      <c r="EF357" s="86">
        <v>-3.5768259316682816E-2</v>
      </c>
      <c r="EG357" s="86">
        <v>-4.07542884349823E-2</v>
      </c>
      <c r="EH357" s="86">
        <v>-4.040153231471777E-3</v>
      </c>
      <c r="EI357" s="86">
        <v>3.8898233324289322E-3</v>
      </c>
      <c r="EJ357" s="86">
        <v>1.7877468839287758E-2</v>
      </c>
      <c r="EK357" s="86">
        <v>2.6343241333961487E-2</v>
      </c>
      <c r="EL357" s="86">
        <v>5.0093527883291245E-2</v>
      </c>
      <c r="EM357" s="86">
        <v>5.960281565785408E-2</v>
      </c>
      <c r="EN357" s="86">
        <v>9.1614417731761932E-2</v>
      </c>
      <c r="EO357" s="86">
        <v>0.13668839633464813</v>
      </c>
      <c r="EP357" s="86">
        <v>0.12694656848907471</v>
      </c>
      <c r="EQ357" s="86">
        <v>0.11734216660261154</v>
      </c>
      <c r="ER357" s="86">
        <v>0.14033275842666626</v>
      </c>
      <c r="ES357" s="86">
        <v>0.11723827570676804</v>
      </c>
      <c r="ET357" s="86">
        <v>2.1467192564159632E-3</v>
      </c>
      <c r="EU357" s="86">
        <v>-4.3560076504945755E-2</v>
      </c>
      <c r="EV357" s="86">
        <v>-7.566080242395401E-2</v>
      </c>
      <c r="EW357" s="86">
        <v>64.913688659667969</v>
      </c>
      <c r="EX357" s="86">
        <v>64.284111022949219</v>
      </c>
      <c r="EY357" s="86">
        <v>63.449588775634766</v>
      </c>
      <c r="EZ357" s="86">
        <v>62.639171600341797</v>
      </c>
      <c r="FA357" s="86">
        <v>61.988834381103516</v>
      </c>
      <c r="FB357" s="86">
        <v>61.447696685791016</v>
      </c>
      <c r="FC357" s="86">
        <v>60.995792388916016</v>
      </c>
      <c r="FD357" s="86">
        <v>60.682399749755859</v>
      </c>
      <c r="FE357" s="86">
        <v>62.016933441162109</v>
      </c>
      <c r="FF357" s="86">
        <v>65.680694580078125</v>
      </c>
      <c r="FG357" s="86">
        <v>69.059928894042969</v>
      </c>
      <c r="FH357" s="86">
        <v>72.371826171875</v>
      </c>
      <c r="FI357" s="86">
        <v>75.390495300292969</v>
      </c>
      <c r="FJ357" s="86">
        <v>78.022064208984375</v>
      </c>
      <c r="FK357" s="86">
        <v>80.077156066894531</v>
      </c>
      <c r="FL357" s="86">
        <v>81.351158142089844</v>
      </c>
      <c r="FM357" s="86">
        <v>81.732124328613281</v>
      </c>
      <c r="FN357" s="86">
        <v>80.927597045898438</v>
      </c>
      <c r="FO357" s="86">
        <v>78.732528686523438</v>
      </c>
      <c r="FP357" s="86">
        <v>74.963897705078125</v>
      </c>
      <c r="FQ357" s="86">
        <v>71.194427490234375</v>
      </c>
      <c r="FR357" s="86">
        <v>69.097854614257813</v>
      </c>
      <c r="FS357" s="86">
        <v>67.664924621582031</v>
      </c>
      <c r="FT357" s="86">
        <v>66.303329467773438</v>
      </c>
      <c r="FU357" s="86">
        <v>1.6365105286240578E-2</v>
      </c>
      <c r="FV357" s="86">
        <v>1.9636118784546852E-2</v>
      </c>
      <c r="FW357" s="86">
        <v>1.7266348004341125E-2</v>
      </c>
      <c r="FX357" s="86">
        <v>3065.050048828125</v>
      </c>
      <c r="FY357" s="86">
        <v>1</v>
      </c>
    </row>
    <row r="358" spans="1:181" x14ac:dyDescent="0.25">
      <c r="A358" t="s">
        <v>186</v>
      </c>
      <c r="B358" t="s">
        <v>236</v>
      </c>
      <c r="C358" t="s">
        <v>194</v>
      </c>
      <c r="D358" t="s">
        <v>202</v>
      </c>
      <c r="E358" t="s">
        <v>210</v>
      </c>
      <c r="F358" t="s">
        <v>179</v>
      </c>
      <c r="G358" t="s">
        <v>1</v>
      </c>
      <c r="H358" s="86">
        <v>1995</v>
      </c>
      <c r="I358" s="86">
        <v>1.8682087659835815</v>
      </c>
      <c r="J358" s="86">
        <v>1.7379412651062012</v>
      </c>
      <c r="K358" s="86">
        <v>1.6182974576950073</v>
      </c>
      <c r="L358" s="86">
        <v>1.5549026727676392</v>
      </c>
      <c r="M358" s="86">
        <v>1.5182574987411499</v>
      </c>
      <c r="N358" s="86">
        <v>1.5579987764358521</v>
      </c>
      <c r="O358" s="86">
        <v>1.6528087854385376</v>
      </c>
      <c r="P358" s="86">
        <v>1.7062543630599976</v>
      </c>
      <c r="Q358" s="86">
        <v>1.7133733034133911</v>
      </c>
      <c r="R358" s="86">
        <v>1.7461464405059814</v>
      </c>
      <c r="S358" s="86">
        <v>1.8346924781799316</v>
      </c>
      <c r="T358" s="86">
        <v>1.9921787977218628</v>
      </c>
      <c r="U358" s="86">
        <v>2.1114916801452637</v>
      </c>
      <c r="V358" s="86">
        <v>2.3886804580688477</v>
      </c>
      <c r="W358" s="86">
        <v>2.6140601634979248</v>
      </c>
      <c r="X358" s="86">
        <v>2.7972967624664307</v>
      </c>
      <c r="Y358" s="86">
        <v>3.033684253692627</v>
      </c>
      <c r="Z358" s="86">
        <v>3.1040058135986328</v>
      </c>
      <c r="AA358" s="86">
        <v>3.0151927471160889</v>
      </c>
      <c r="AB358" s="86">
        <v>2.8609812259674072</v>
      </c>
      <c r="AC358" s="86">
        <v>2.8387801647186279</v>
      </c>
      <c r="AD358" s="86">
        <v>2.7093639373779297</v>
      </c>
      <c r="AE358" s="86">
        <v>2.3770020008087158</v>
      </c>
      <c r="AF358" s="86">
        <v>2.0725064277648926</v>
      </c>
      <c r="AG358" s="86">
        <v>-0.110256128013134</v>
      </c>
      <c r="AH358" s="86">
        <v>-8.8133625686168671E-2</v>
      </c>
      <c r="AI358" s="86">
        <v>-0.11823420971632004</v>
      </c>
      <c r="AJ358" s="86">
        <v>-0.1680663675069809</v>
      </c>
      <c r="AK358" s="86">
        <v>-0.16517332196235657</v>
      </c>
      <c r="AL358" s="86">
        <v>-0.15398719906806946</v>
      </c>
      <c r="AM358" s="86">
        <v>-0.12585784494876862</v>
      </c>
      <c r="AN358" s="86">
        <v>-0.14138376712799072</v>
      </c>
      <c r="AO358" s="86">
        <v>-0.21618348360061646</v>
      </c>
      <c r="AP358" s="86">
        <v>-0.13094510138034821</v>
      </c>
      <c r="AQ358" s="86">
        <v>-0.13623528182506561</v>
      </c>
      <c r="AR358" s="86">
        <v>-0.15458780527114868</v>
      </c>
      <c r="AS358" s="86">
        <v>-0.23651404678821564</v>
      </c>
      <c r="AT358" s="86">
        <v>-0.15560479462146759</v>
      </c>
      <c r="AU358" s="86">
        <v>-0.1375376433134079</v>
      </c>
      <c r="AV358" s="86">
        <v>-0.18090105056762695</v>
      </c>
      <c r="AW358" s="86">
        <v>-5.9674546122550964E-2</v>
      </c>
      <c r="AX358" s="86">
        <v>-8.7446935474872589E-2</v>
      </c>
      <c r="AY358" s="86">
        <v>-4.6470407396554947E-3</v>
      </c>
      <c r="AZ358" s="86">
        <v>2.6149600744247437E-2</v>
      </c>
      <c r="BA358" s="86">
        <v>9.7039788961410522E-2</v>
      </c>
      <c r="BB358" s="86">
        <v>4.3261896818876266E-2</v>
      </c>
      <c r="BC358" s="86">
        <v>-7.0741750299930573E-2</v>
      </c>
      <c r="BD358" s="86">
        <v>-0.12030583620071411</v>
      </c>
      <c r="BE358" s="86">
        <v>-3.292548656463623E-2</v>
      </c>
      <c r="BF358" s="86">
        <v>-9.1711822897195816E-3</v>
      </c>
      <c r="BG358" s="86">
        <v>-4.1388772428035736E-2</v>
      </c>
      <c r="BH358" s="86">
        <v>-8.8220424950122833E-2</v>
      </c>
      <c r="BI358" s="86">
        <v>-8.1019319593906403E-2</v>
      </c>
      <c r="BJ358" s="86">
        <v>-6.5610930323600769E-2</v>
      </c>
      <c r="BK358" s="86">
        <v>-3.5376980900764465E-2</v>
      </c>
      <c r="BL358" s="86">
        <v>-5.5791433900594711E-2</v>
      </c>
      <c r="BM358" s="86">
        <v>-0.11977953463792801</v>
      </c>
      <c r="BN358" s="86">
        <v>-4.1258800774812698E-2</v>
      </c>
      <c r="BO358" s="86">
        <v>-4.5904804021120071E-2</v>
      </c>
      <c r="BP358" s="86">
        <v>-6.0734294354915619E-2</v>
      </c>
      <c r="BQ358" s="86">
        <v>-0.14209412038326263</v>
      </c>
      <c r="BR358" s="86">
        <v>-5.337807908654213E-2</v>
      </c>
      <c r="BS358" s="86">
        <v>-2.8638623654842377E-2</v>
      </c>
      <c r="BT358" s="86">
        <v>-8.2545660436153412E-2</v>
      </c>
      <c r="BU358" s="86">
        <v>3.8244683295488358E-2</v>
      </c>
      <c r="BV358" s="86">
        <v>1.3269845396280289E-2</v>
      </c>
      <c r="BW358" s="86">
        <v>9.3596555292606354E-2</v>
      </c>
      <c r="BX358" s="86">
        <v>0.10216734558343887</v>
      </c>
      <c r="BY358" s="86">
        <v>0.16995322704315186</v>
      </c>
      <c r="BZ358" s="86">
        <v>0.11580303311347961</v>
      </c>
      <c r="CA358" s="86">
        <v>1.2222342193126678E-2</v>
      </c>
      <c r="CB358" s="86">
        <v>-3.855501115322113E-2</v>
      </c>
      <c r="CC358" s="86">
        <v>2.0633479580283165E-2</v>
      </c>
      <c r="CD358" s="86">
        <v>4.5517962425947189E-2</v>
      </c>
      <c r="CE358" s="86">
        <v>1.1834145523607731E-2</v>
      </c>
      <c r="CF358" s="86">
        <v>-3.2919365912675858E-2</v>
      </c>
      <c r="CG358" s="86">
        <v>-2.2734524682164192E-2</v>
      </c>
      <c r="CH358" s="86">
        <v>-4.4018067419528961E-3</v>
      </c>
      <c r="CI358" s="86">
        <v>2.7289792895317078E-2</v>
      </c>
      <c r="CJ358" s="86">
        <v>3.4895397257059813E-3</v>
      </c>
      <c r="CK358" s="86">
        <v>-5.3010452538728714E-2</v>
      </c>
      <c r="CL358" s="86">
        <v>2.085765078663826E-2</v>
      </c>
      <c r="CM358" s="86">
        <v>1.6657806932926178E-2</v>
      </c>
      <c r="CN358" s="86">
        <v>4.2683538049459457E-3</v>
      </c>
      <c r="CO358" s="86">
        <v>-7.6699160039424896E-2</v>
      </c>
      <c r="CP358" s="86">
        <v>1.7423827201128006E-2</v>
      </c>
      <c r="CQ358" s="86">
        <v>4.6784501522779465E-2</v>
      </c>
      <c r="CR358" s="86">
        <v>-1.4425004832446575E-2</v>
      </c>
      <c r="CS358" s="86">
        <v>0.10606324672698975</v>
      </c>
      <c r="CT358" s="86">
        <v>8.30259770154953E-2</v>
      </c>
      <c r="CU358" s="86">
        <v>0.16163977980613708</v>
      </c>
      <c r="CV358" s="86">
        <v>0.15481700003147125</v>
      </c>
      <c r="CW358" s="86">
        <v>0.22045287489891052</v>
      </c>
      <c r="CX358" s="86">
        <v>0.16604480147361755</v>
      </c>
      <c r="CY358" s="86">
        <v>6.96830153465271E-2</v>
      </c>
      <c r="CZ358" s="86">
        <v>1.8065357580780983E-2</v>
      </c>
      <c r="DA358" s="86">
        <v>7.4192434549331665E-2</v>
      </c>
      <c r="DB358" s="86">
        <v>0.10020710527896881</v>
      </c>
      <c r="DC358" s="86">
        <v>6.5057069063186646E-2</v>
      </c>
      <c r="DD358" s="86">
        <v>2.2381691262125969E-2</v>
      </c>
      <c r="DE358" s="86">
        <v>3.5550270229578018E-2</v>
      </c>
      <c r="DF358" s="86">
        <v>5.6807324290275574E-2</v>
      </c>
      <c r="DG358" s="86">
        <v>8.9956566691398621E-2</v>
      </c>
      <c r="DH358" s="86">
        <v>6.277051568031311E-2</v>
      </c>
      <c r="DI358" s="86">
        <v>1.3758635148406029E-2</v>
      </c>
      <c r="DJ358" s="86">
        <v>8.2974113523960114E-2</v>
      </c>
      <c r="DK358" s="86">
        <v>7.9220414161682129E-2</v>
      </c>
      <c r="DL358" s="86">
        <v>6.9270998239517212E-2</v>
      </c>
      <c r="DM358" s="86">
        <v>-1.1304200626909733E-2</v>
      </c>
      <c r="DN358" s="86">
        <v>8.822573721408844E-2</v>
      </c>
      <c r="DO358" s="86">
        <v>0.1222076416015625</v>
      </c>
      <c r="DP358" s="86">
        <v>5.3695645183324814E-2</v>
      </c>
      <c r="DQ358" s="86">
        <v>0.17388181388378143</v>
      </c>
      <c r="DR358" s="86">
        <v>0.15278209745883942</v>
      </c>
      <c r="DS358" s="86">
        <v>0.22968299686908722</v>
      </c>
      <c r="DT358" s="86">
        <v>0.20746666193008423</v>
      </c>
      <c r="DU358" s="86">
        <v>0.2709524929523468</v>
      </c>
      <c r="DV358" s="86">
        <v>0.21628656983375549</v>
      </c>
      <c r="DW358" s="86">
        <v>0.12714369595050812</v>
      </c>
      <c r="DX358" s="86">
        <v>7.4685722589492798E-2</v>
      </c>
      <c r="DY358" s="86">
        <v>0.15152308344841003</v>
      </c>
      <c r="DZ358" s="86">
        <v>0.17916953563690186</v>
      </c>
      <c r="EA358" s="86">
        <v>0.14190249145030975</v>
      </c>
      <c r="EB358" s="86">
        <v>0.10222763568162918</v>
      </c>
      <c r="EC358" s="86">
        <v>0.11970426887273788</v>
      </c>
      <c r="ED358" s="86">
        <v>0.14518357813358307</v>
      </c>
      <c r="EE358" s="86">
        <v>0.18043741583824158</v>
      </c>
      <c r="EF358" s="86">
        <v>0.14836283028125763</v>
      </c>
      <c r="EG358" s="86">
        <v>0.11016258597373962</v>
      </c>
      <c r="EH358" s="86">
        <v>0.17266041040420532</v>
      </c>
      <c r="EI358" s="86">
        <v>0.16955088078975677</v>
      </c>
      <c r="EJ358" s="86">
        <v>0.16312450170516968</v>
      </c>
      <c r="EK358" s="86">
        <v>8.3115734159946442E-2</v>
      </c>
      <c r="EL358" s="86">
        <v>0.1904524564743042</v>
      </c>
      <c r="EM358" s="86">
        <v>0.23110665380954742</v>
      </c>
      <c r="EN358" s="86">
        <v>0.15205104649066925</v>
      </c>
      <c r="EO358" s="86">
        <v>0.27180102467536926</v>
      </c>
      <c r="EP358" s="86">
        <v>0.25349888205528259</v>
      </c>
      <c r="EQ358" s="86">
        <v>0.32792660593986511</v>
      </c>
      <c r="ER358" s="86">
        <v>0.28348439931869507</v>
      </c>
      <c r="ES358" s="86">
        <v>0.34386596083641052</v>
      </c>
      <c r="ET358" s="86">
        <v>0.28882768750190735</v>
      </c>
      <c r="EU358" s="86">
        <v>0.21010780334472656</v>
      </c>
      <c r="EV358" s="86">
        <v>0.15643653273582458</v>
      </c>
      <c r="EW358" s="86">
        <v>74.474517822265625</v>
      </c>
      <c r="EX358" s="86">
        <v>73.003067016601563</v>
      </c>
      <c r="EY358" s="86">
        <v>71.494911193847656</v>
      </c>
      <c r="EZ358" s="86">
        <v>69.90850830078125</v>
      </c>
      <c r="FA358" s="86">
        <v>68.573158264160156</v>
      </c>
      <c r="FB358" s="86">
        <v>67.154014587402344</v>
      </c>
      <c r="FC358" s="86">
        <v>66.393836975097656</v>
      </c>
      <c r="FD358" s="86">
        <v>65.728256225585938</v>
      </c>
      <c r="FE358" s="86">
        <v>66.531364440917969</v>
      </c>
      <c r="FF358" s="86">
        <v>70.1494140625</v>
      </c>
      <c r="FG358" s="86">
        <v>74.50146484375</v>
      </c>
      <c r="FH358" s="86">
        <v>78.820350646972656</v>
      </c>
      <c r="FI358" s="86">
        <v>82.498992919921875</v>
      </c>
      <c r="FJ358" s="86">
        <v>85.473899841308594</v>
      </c>
      <c r="FK358" s="86">
        <v>88.040428161621094</v>
      </c>
      <c r="FL358" s="86">
        <v>89.991226196289063</v>
      </c>
      <c r="FM358" s="86">
        <v>90.769935607910156</v>
      </c>
      <c r="FN358" s="86">
        <v>91.152656555175781</v>
      </c>
      <c r="FO358" s="86">
        <v>90.149604797363281</v>
      </c>
      <c r="FP358" s="86">
        <v>87.934860229492188</v>
      </c>
      <c r="FQ358" s="86">
        <v>84.803001403808594</v>
      </c>
      <c r="FR358" s="86">
        <v>82.550804138183594</v>
      </c>
      <c r="FS358" s="86">
        <v>79.804672241210938</v>
      </c>
      <c r="FT358" s="86">
        <v>77.142890930175781</v>
      </c>
      <c r="FU358" s="86">
        <v>8.9184880256652832E-2</v>
      </c>
      <c r="FV358" s="86">
        <v>0.10443758219480515</v>
      </c>
      <c r="FW358" s="86">
        <v>9.2730209231376648E-2</v>
      </c>
      <c r="FX358" s="86">
        <v>223</v>
      </c>
      <c r="FY358" s="86">
        <v>1</v>
      </c>
    </row>
    <row r="359" spans="1:181" x14ac:dyDescent="0.25">
      <c r="A359" t="s">
        <v>186</v>
      </c>
      <c r="B359" t="s">
        <v>236</v>
      </c>
      <c r="C359" t="s">
        <v>194</v>
      </c>
      <c r="D359" t="s">
        <v>202</v>
      </c>
      <c r="E359" t="s">
        <v>210</v>
      </c>
      <c r="F359" t="s">
        <v>180</v>
      </c>
      <c r="G359" t="s">
        <v>1</v>
      </c>
      <c r="H359" s="86">
        <v>1276</v>
      </c>
      <c r="I359" s="86">
        <v>1.8309592008590698</v>
      </c>
      <c r="J359" s="86">
        <v>1.787158727645874</v>
      </c>
      <c r="K359" s="86">
        <v>1.7633234262466431</v>
      </c>
      <c r="L359" s="86">
        <v>1.7390658855438232</v>
      </c>
      <c r="M359" s="86">
        <v>1.8207187652587891</v>
      </c>
      <c r="N359" s="86">
        <v>1.8058184385299683</v>
      </c>
      <c r="O359" s="86">
        <v>1.8509935140609741</v>
      </c>
      <c r="P359" s="86">
        <v>1.9979500770568848</v>
      </c>
      <c r="Q359" s="86">
        <v>1.7441178560256958</v>
      </c>
      <c r="R359" s="86">
        <v>1.6027331352233887</v>
      </c>
      <c r="S359" s="86">
        <v>1.5808761119842529</v>
      </c>
      <c r="T359" s="86">
        <v>1.4451996088027954</v>
      </c>
      <c r="U359" s="86">
        <v>1.3071578741073608</v>
      </c>
      <c r="V359" s="86">
        <v>1.3165029287338257</v>
      </c>
      <c r="W359" s="86">
        <v>1.3443466424942017</v>
      </c>
      <c r="X359" s="86">
        <v>1.374245285987854</v>
      </c>
      <c r="Y359" s="86">
        <v>1.5659240484237671</v>
      </c>
      <c r="Z359" s="86">
        <v>1.7875142097473145</v>
      </c>
      <c r="AA359" s="86">
        <v>2.0746214389801025</v>
      </c>
      <c r="AB359" s="86">
        <v>2.1838686466217041</v>
      </c>
      <c r="AC359" s="86">
        <v>2.3664312362670898</v>
      </c>
      <c r="AD359" s="86">
        <v>2.3185720443725586</v>
      </c>
      <c r="AE359" s="86">
        <v>2.094160795211792</v>
      </c>
      <c r="AF359" s="86">
        <v>1.9306515455245972</v>
      </c>
      <c r="AG359" s="86">
        <v>-0.57985371351242065</v>
      </c>
      <c r="AH359" s="86">
        <v>-0.52758491039276123</v>
      </c>
      <c r="AI359" s="86">
        <v>-0.49703887104988098</v>
      </c>
      <c r="AJ359" s="86">
        <v>-0.49626174569129944</v>
      </c>
      <c r="AK359" s="86">
        <v>-0.47714513540267944</v>
      </c>
      <c r="AL359" s="86">
        <v>-0.49829867482185364</v>
      </c>
      <c r="AM359" s="86">
        <v>-0.54080557823181152</v>
      </c>
      <c r="AN359" s="86">
        <v>-0.44836249947547913</v>
      </c>
      <c r="AO359" s="86">
        <v>-0.47168663144111633</v>
      </c>
      <c r="AP359" s="86">
        <v>-0.35234805941581726</v>
      </c>
      <c r="AQ359" s="86">
        <v>-0.33315533399581909</v>
      </c>
      <c r="AR359" s="86">
        <v>-0.36258694529533386</v>
      </c>
      <c r="AS359" s="86">
        <v>-0.38872024416923523</v>
      </c>
      <c r="AT359" s="86">
        <v>-0.29330950975418091</v>
      </c>
      <c r="AU359" s="86">
        <v>-0.25090637803077698</v>
      </c>
      <c r="AV359" s="86">
        <v>-0.15813089907169342</v>
      </c>
      <c r="AW359" s="86">
        <v>8.6072869598865509E-3</v>
      </c>
      <c r="AX359" s="86">
        <v>7.3626011610031128E-2</v>
      </c>
      <c r="AY359" s="86">
        <v>0.114341139793396</v>
      </c>
      <c r="AZ359" s="86">
        <v>-2.2507579997181892E-2</v>
      </c>
      <c r="BA359" s="86">
        <v>-7.1165628731250763E-2</v>
      </c>
      <c r="BB359" s="86">
        <v>-0.32688245177268982</v>
      </c>
      <c r="BC359" s="86">
        <v>-0.47156256437301636</v>
      </c>
      <c r="BD359" s="86">
        <v>-0.56643104553222656</v>
      </c>
      <c r="BE359" s="86">
        <v>-0.38449129462242126</v>
      </c>
      <c r="BF359" s="86">
        <v>-0.3333270251750946</v>
      </c>
      <c r="BG359" s="86">
        <v>-0.3059232234954834</v>
      </c>
      <c r="BH359" s="86">
        <v>-0.30619785189628601</v>
      </c>
      <c r="BI359" s="86">
        <v>-0.28635343909263611</v>
      </c>
      <c r="BJ359" s="86">
        <v>-0.30727842450141907</v>
      </c>
      <c r="BK359" s="86">
        <v>-0.36022895574569702</v>
      </c>
      <c r="BL359" s="86">
        <v>-0.28032183647155762</v>
      </c>
      <c r="BM359" s="86">
        <v>-0.31707572937011719</v>
      </c>
      <c r="BN359" s="86">
        <v>-0.21205949783325195</v>
      </c>
      <c r="BO359" s="86">
        <v>-0.2027350515127182</v>
      </c>
      <c r="BP359" s="86">
        <v>-0.24778872728347778</v>
      </c>
      <c r="BQ359" s="86">
        <v>-0.28613182902336121</v>
      </c>
      <c r="BR359" s="86">
        <v>-0.19386740028858185</v>
      </c>
      <c r="BS359" s="86">
        <v>-0.15199154615402222</v>
      </c>
      <c r="BT359" s="86">
        <v>-6.2762953341007233E-2</v>
      </c>
      <c r="BU359" s="86">
        <v>0.11634184420108795</v>
      </c>
      <c r="BV359" s="86">
        <v>0.21741713583469391</v>
      </c>
      <c r="BW359" s="86">
        <v>0.27274748682975769</v>
      </c>
      <c r="BX359" s="86">
        <v>0.13048309087753296</v>
      </c>
      <c r="BY359" s="86">
        <v>0.10116583853960037</v>
      </c>
      <c r="BZ359" s="86">
        <v>-0.14412263035774231</v>
      </c>
      <c r="CA359" s="86">
        <v>-0.28904688358306885</v>
      </c>
      <c r="CB359" s="86">
        <v>-0.37515968084335327</v>
      </c>
      <c r="CC359" s="86">
        <v>-0.24918378889560699</v>
      </c>
      <c r="CD359" s="86">
        <v>-0.19878458976745605</v>
      </c>
      <c r="CE359" s="86">
        <v>-0.17355707287788391</v>
      </c>
      <c r="CF359" s="86">
        <v>-0.17456018924713135</v>
      </c>
      <c r="CG359" s="86">
        <v>-0.15421167016029358</v>
      </c>
      <c r="CH359" s="86">
        <v>-0.17497837543487549</v>
      </c>
      <c r="CI359" s="86">
        <v>-0.23516210913658142</v>
      </c>
      <c r="CJ359" s="86">
        <v>-0.16393738985061646</v>
      </c>
      <c r="CK359" s="86">
        <v>-0.20999269187450409</v>
      </c>
      <c r="CL359" s="86">
        <v>-0.11489606648683548</v>
      </c>
      <c r="CM359" s="86">
        <v>-0.11240637302398682</v>
      </c>
      <c r="CN359" s="86">
        <v>-0.16827978193759918</v>
      </c>
      <c r="CO359" s="86">
        <v>-0.2150794118642807</v>
      </c>
      <c r="CP359" s="86">
        <v>-0.12499409914016724</v>
      </c>
      <c r="CQ359" s="86">
        <v>-8.3483412861824036E-2</v>
      </c>
      <c r="CR359" s="86">
        <v>3.2885964028537273E-3</v>
      </c>
      <c r="CS359" s="86">
        <v>0.19095847010612488</v>
      </c>
      <c r="CT359" s="86">
        <v>0.31700646877288818</v>
      </c>
      <c r="CU359" s="86">
        <v>0.38245925307273865</v>
      </c>
      <c r="CV359" s="86">
        <v>0.23644396662712097</v>
      </c>
      <c r="CW359" s="86">
        <v>0.22052209079265594</v>
      </c>
      <c r="CX359" s="86">
        <v>-1.7543710768222809E-2</v>
      </c>
      <c r="CY359" s="86">
        <v>-0.16263706982135773</v>
      </c>
      <c r="CZ359" s="86">
        <v>-0.2426857203245163</v>
      </c>
      <c r="DA359" s="86">
        <v>-0.1138763502240181</v>
      </c>
      <c r="DB359" s="86">
        <v>-6.4242169260978699E-2</v>
      </c>
      <c r="DC359" s="86">
        <v>-4.1190925985574722E-2</v>
      </c>
      <c r="DD359" s="86">
        <v>-4.2922526597976685E-2</v>
      </c>
      <c r="DE359" s="86">
        <v>-2.2069897502660751E-2</v>
      </c>
      <c r="DF359" s="86">
        <v>-4.2678333818912506E-2</v>
      </c>
      <c r="DG359" s="86">
        <v>-0.11009527742862701</v>
      </c>
      <c r="DH359" s="86">
        <v>-4.7552939504384995E-2</v>
      </c>
      <c r="DI359" s="86">
        <v>-0.10290967673063278</v>
      </c>
      <c r="DJ359" s="86">
        <v>-1.7732642590999603E-2</v>
      </c>
      <c r="DK359" s="86">
        <v>-2.2077687084674835E-2</v>
      </c>
      <c r="DL359" s="86">
        <v>-8.8770873844623566E-2</v>
      </c>
      <c r="DM359" s="86">
        <v>-0.1440269947052002</v>
      </c>
      <c r="DN359" s="86">
        <v>-5.6120801717042923E-2</v>
      </c>
      <c r="DO359" s="86">
        <v>-1.4975273981690407E-2</v>
      </c>
      <c r="DP359" s="86">
        <v>6.9340147078037262E-2</v>
      </c>
      <c r="DQ359" s="86">
        <v>0.26557508111000061</v>
      </c>
      <c r="DR359" s="86">
        <v>0.41659578680992126</v>
      </c>
      <c r="DS359" s="86">
        <v>0.49217104911804199</v>
      </c>
      <c r="DT359" s="86">
        <v>0.34240484237670898</v>
      </c>
      <c r="DU359" s="86">
        <v>0.33987835049629211</v>
      </c>
      <c r="DV359" s="86">
        <v>0.10903520882129669</v>
      </c>
      <c r="DW359" s="86">
        <v>-3.6227259784936905E-2</v>
      </c>
      <c r="DX359" s="86">
        <v>-0.11021178215742111</v>
      </c>
      <c r="DY359" s="86">
        <v>8.1486150622367859E-2</v>
      </c>
      <c r="DZ359" s="86">
        <v>0.13001570105552673</v>
      </c>
      <c r="EA359" s="86">
        <v>0.14992475509643555</v>
      </c>
      <c r="EB359" s="86">
        <v>0.14714135229587555</v>
      </c>
      <c r="EC359" s="86">
        <v>0.16872180998325348</v>
      </c>
      <c r="ED359" s="86">
        <v>0.14834192395210266</v>
      </c>
      <c r="EE359" s="86">
        <v>7.0481367409229279E-2</v>
      </c>
      <c r="EF359" s="86">
        <v>0.12048772722482681</v>
      </c>
      <c r="EG359" s="86">
        <v>5.1701217889785767E-2</v>
      </c>
      <c r="EH359" s="86">
        <v>0.1225559264421463</v>
      </c>
      <c r="EI359" s="86">
        <v>0.10834258049726486</v>
      </c>
      <c r="EJ359" s="86">
        <v>2.60273776948452E-2</v>
      </c>
      <c r="EK359" s="86">
        <v>-4.1438590735197067E-2</v>
      </c>
      <c r="EL359" s="86">
        <v>4.332130029797554E-2</v>
      </c>
      <c r="EM359" s="86">
        <v>8.3939597010612488E-2</v>
      </c>
      <c r="EN359" s="86">
        <v>0.16470809280872345</v>
      </c>
      <c r="EO359" s="86">
        <v>0.37330961227416992</v>
      </c>
      <c r="EP359" s="86">
        <v>0.56038689613342285</v>
      </c>
      <c r="EQ359" s="86">
        <v>0.6505773663520813</v>
      </c>
      <c r="ER359" s="86">
        <v>0.49539551138877869</v>
      </c>
      <c r="ES359" s="86">
        <v>0.51220983266830444</v>
      </c>
      <c r="ET359" s="86">
        <v>0.29179507493972778</v>
      </c>
      <c r="EU359" s="86">
        <v>0.1462884247303009</v>
      </c>
      <c r="EV359" s="86">
        <v>8.1059560179710388E-2</v>
      </c>
      <c r="EW359" s="86">
        <v>58.398715972900391</v>
      </c>
      <c r="EX359" s="86">
        <v>58.153499603271484</v>
      </c>
      <c r="EY359" s="86">
        <v>57.524211883544922</v>
      </c>
      <c r="EZ359" s="86">
        <v>56.770004272460938</v>
      </c>
      <c r="FA359" s="86">
        <v>56.143451690673828</v>
      </c>
      <c r="FB359" s="86">
        <v>55.797054290771484</v>
      </c>
      <c r="FC359" s="86">
        <v>55.539455413818359</v>
      </c>
      <c r="FD359" s="86">
        <v>55.189643859863281</v>
      </c>
      <c r="FE359" s="86">
        <v>56.209743499755859</v>
      </c>
      <c r="FF359" s="86">
        <v>59.403053283691406</v>
      </c>
      <c r="FG359" s="86">
        <v>62.739154815673828</v>
      </c>
      <c r="FH359" s="86">
        <v>66.4957275390625</v>
      </c>
      <c r="FI359" s="86">
        <v>69.179534912109375</v>
      </c>
      <c r="FJ359" s="86">
        <v>71.226455688476563</v>
      </c>
      <c r="FK359" s="86">
        <v>72.888442993164063</v>
      </c>
      <c r="FL359" s="86">
        <v>73.846290588378906</v>
      </c>
      <c r="FM359" s="86">
        <v>73.443588256835938</v>
      </c>
      <c r="FN359" s="86">
        <v>72.423820495605469</v>
      </c>
      <c r="FO359" s="86">
        <v>70.789527893066406</v>
      </c>
      <c r="FP359" s="86">
        <v>67.7608642578125</v>
      </c>
      <c r="FQ359" s="86">
        <v>64.246788024902344</v>
      </c>
      <c r="FR359" s="86">
        <v>62.085071563720703</v>
      </c>
      <c r="FS359" s="86">
        <v>60.744800567626953</v>
      </c>
      <c r="FT359" s="86">
        <v>59.469383239746094</v>
      </c>
      <c r="FU359" s="86">
        <v>0.17234219610691071</v>
      </c>
      <c r="FV359" s="86">
        <v>0.17637109756469727</v>
      </c>
      <c r="FW359" s="86">
        <v>0.17966191470623016</v>
      </c>
      <c r="FX359" s="86">
        <v>223.19999694824219</v>
      </c>
      <c r="FY359" s="86">
        <v>1</v>
      </c>
    </row>
    <row r="360" spans="1:181" x14ac:dyDescent="0.25">
      <c r="A360" t="s">
        <v>186</v>
      </c>
      <c r="B360" t="s">
        <v>236</v>
      </c>
      <c r="C360" t="s">
        <v>194</v>
      </c>
      <c r="D360" t="s">
        <v>202</v>
      </c>
      <c r="E360" t="s">
        <v>210</v>
      </c>
      <c r="F360" t="s">
        <v>181</v>
      </c>
      <c r="G360" t="s">
        <v>1</v>
      </c>
      <c r="H360" s="86">
        <v>597</v>
      </c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86"/>
      <c r="AT360" s="86"/>
      <c r="AU360" s="86"/>
      <c r="AV360" s="86"/>
      <c r="AW360" s="86"/>
      <c r="AX360" s="86"/>
      <c r="AY360" s="86"/>
      <c r="AZ360" s="86"/>
      <c r="BA360" s="86"/>
      <c r="BB360" s="86"/>
      <c r="BC360" s="86"/>
      <c r="BD360" s="86"/>
      <c r="BE360" s="86"/>
      <c r="BF360" s="86"/>
      <c r="BG360" s="86"/>
      <c r="BH360" s="86"/>
      <c r="BI360" s="86"/>
      <c r="BJ360" s="86"/>
      <c r="BK360" s="86"/>
      <c r="BL360" s="86"/>
      <c r="BM360" s="86"/>
      <c r="BN360" s="86"/>
      <c r="BO360" s="86"/>
      <c r="BP360" s="86"/>
      <c r="BQ360" s="86"/>
      <c r="BR360" s="86"/>
      <c r="BS360" s="86"/>
      <c r="BT360" s="86"/>
      <c r="BU360" s="86"/>
      <c r="BV360" s="86"/>
      <c r="BW360" s="86"/>
      <c r="BX360" s="86"/>
      <c r="BY360" s="86"/>
      <c r="BZ360" s="86"/>
      <c r="CA360" s="86"/>
      <c r="CB360" s="86"/>
      <c r="CC360" s="86"/>
      <c r="CD360" s="86"/>
      <c r="CE360" s="86"/>
      <c r="CF360" s="86"/>
      <c r="CG360" s="86"/>
      <c r="CH360" s="86"/>
      <c r="CI360" s="86"/>
      <c r="CJ360" s="86"/>
      <c r="CK360" s="86"/>
      <c r="CL360" s="86"/>
      <c r="CM360" s="86"/>
      <c r="CN360" s="86"/>
      <c r="CO360" s="86"/>
      <c r="CP360" s="86"/>
      <c r="CQ360" s="86"/>
      <c r="CR360" s="86"/>
      <c r="CS360" s="86"/>
      <c r="CT360" s="86"/>
      <c r="CU360" s="86"/>
      <c r="CV360" s="86"/>
      <c r="CW360" s="86"/>
      <c r="CX360" s="86"/>
      <c r="CY360" s="86"/>
      <c r="CZ360" s="86"/>
      <c r="DA360" s="86"/>
      <c r="DB360" s="86"/>
      <c r="DC360" s="86"/>
      <c r="DD360" s="86"/>
      <c r="DE360" s="86"/>
      <c r="DF360" s="86"/>
      <c r="DG360" s="86"/>
      <c r="DH360" s="86"/>
      <c r="DI360" s="86"/>
      <c r="DJ360" s="86"/>
      <c r="DK360" s="86"/>
      <c r="DL360" s="86"/>
      <c r="DM360" s="86"/>
      <c r="DN360" s="86"/>
      <c r="DO360" s="86"/>
      <c r="DP360" s="86"/>
      <c r="DQ360" s="86"/>
      <c r="DR360" s="86"/>
      <c r="DS360" s="86"/>
      <c r="DT360" s="86"/>
      <c r="DU360" s="86"/>
      <c r="DV360" s="86"/>
      <c r="DW360" s="86"/>
      <c r="DX360" s="86"/>
      <c r="DY360" s="86"/>
      <c r="DZ360" s="86"/>
      <c r="EA360" s="86"/>
      <c r="EB360" s="86"/>
      <c r="EC360" s="86"/>
      <c r="ED360" s="86"/>
      <c r="EE360" s="86"/>
      <c r="EF360" s="86"/>
      <c r="EG360" s="86"/>
      <c r="EH360" s="86"/>
      <c r="EI360" s="86"/>
      <c r="EJ360" s="86"/>
      <c r="EK360" s="86"/>
      <c r="EL360" s="86"/>
      <c r="EM360" s="86"/>
      <c r="EN360" s="86"/>
      <c r="EO360" s="86"/>
      <c r="EP360" s="86"/>
      <c r="EQ360" s="86"/>
      <c r="ER360" s="86"/>
      <c r="ES360" s="86"/>
      <c r="ET360" s="86"/>
      <c r="EU360" s="86"/>
      <c r="EV360" s="86"/>
      <c r="EW360" s="86"/>
      <c r="EX360" s="86"/>
      <c r="EY360" s="86"/>
      <c r="EZ360" s="86"/>
      <c r="FA360" s="86"/>
      <c r="FB360" s="86"/>
      <c r="FC360" s="86"/>
      <c r="FD360" s="86"/>
      <c r="FE360" s="86"/>
      <c r="FF360" s="86"/>
      <c r="FG360" s="86"/>
      <c r="FH360" s="86"/>
      <c r="FI360" s="86"/>
      <c r="FJ360" s="86"/>
      <c r="FK360" s="86"/>
      <c r="FL360" s="86"/>
      <c r="FM360" s="86"/>
      <c r="FN360" s="86"/>
      <c r="FO360" s="86"/>
      <c r="FP360" s="86"/>
      <c r="FQ360" s="86"/>
      <c r="FR360" s="86"/>
      <c r="FS360" s="86"/>
      <c r="FT360" s="86"/>
      <c r="FU360" s="86"/>
      <c r="FV360" s="86"/>
      <c r="FW360" s="86"/>
      <c r="FX360" s="86">
        <v>55.099998474121094</v>
      </c>
      <c r="FY360" s="86">
        <v>0</v>
      </c>
    </row>
    <row r="361" spans="1:181" x14ac:dyDescent="0.25">
      <c r="A361" t="s">
        <v>186</v>
      </c>
      <c r="B361" t="s">
        <v>236</v>
      </c>
      <c r="C361" t="s">
        <v>194</v>
      </c>
      <c r="D361" t="s">
        <v>202</v>
      </c>
      <c r="E361" t="s">
        <v>210</v>
      </c>
      <c r="F361" t="s">
        <v>182</v>
      </c>
      <c r="G361" t="s">
        <v>1</v>
      </c>
      <c r="H361" s="86">
        <v>3289</v>
      </c>
      <c r="I361" s="86">
        <v>1.2234151363372803</v>
      </c>
      <c r="J361" s="86">
        <v>1.1654648780822754</v>
      </c>
      <c r="K361" s="86">
        <v>1.1372168064117432</v>
      </c>
      <c r="L361" s="86">
        <v>1.1273010969161987</v>
      </c>
      <c r="M361" s="86">
        <v>1.1022195816040039</v>
      </c>
      <c r="N361" s="86">
        <v>1.1668154001235962</v>
      </c>
      <c r="O361" s="86">
        <v>1.3185268640518188</v>
      </c>
      <c r="P361" s="86">
        <v>1.5252904891967773</v>
      </c>
      <c r="Q361" s="86">
        <v>1.4846500158309937</v>
      </c>
      <c r="R361" s="86">
        <v>1.5217292308807373</v>
      </c>
      <c r="S361" s="86">
        <v>1.5836539268493652</v>
      </c>
      <c r="T361" s="86">
        <v>1.6372823715209961</v>
      </c>
      <c r="U361" s="86">
        <v>1.6678397655487061</v>
      </c>
      <c r="V361" s="86">
        <v>1.700376033782959</v>
      </c>
      <c r="W361" s="86">
        <v>1.7228469848632813</v>
      </c>
      <c r="X361" s="86">
        <v>1.7706800699234009</v>
      </c>
      <c r="Y361" s="86">
        <v>1.8431006669998169</v>
      </c>
      <c r="Z361" s="86">
        <v>1.8974117040634155</v>
      </c>
      <c r="AA361" s="86">
        <v>1.9189817905426025</v>
      </c>
      <c r="AB361" s="86">
        <v>2.0033011436462402</v>
      </c>
      <c r="AC361" s="86">
        <v>2.0057260990142822</v>
      </c>
      <c r="AD361" s="86">
        <v>1.8605817556381226</v>
      </c>
      <c r="AE361" s="86">
        <v>1.6249489784240723</v>
      </c>
      <c r="AF361" s="86">
        <v>1.3882991075515747</v>
      </c>
      <c r="AG361" s="86">
        <v>-0.28396102786064148</v>
      </c>
      <c r="AH361" s="86">
        <v>-0.27730369567871094</v>
      </c>
      <c r="AI361" s="86">
        <v>-0.24520282447338104</v>
      </c>
      <c r="AJ361" s="86">
        <v>-0.21913540363311768</v>
      </c>
      <c r="AK361" s="86">
        <v>-0.22274976968765259</v>
      </c>
      <c r="AL361" s="86">
        <v>-0.20594874024391174</v>
      </c>
      <c r="AM361" s="86">
        <v>-0.21097606420516968</v>
      </c>
      <c r="AN361" s="86">
        <v>-0.18631532788276672</v>
      </c>
      <c r="AO361" s="86">
        <v>-0.25437700748443604</v>
      </c>
      <c r="AP361" s="86">
        <v>-0.1397392600774765</v>
      </c>
      <c r="AQ361" s="86">
        <v>-0.10439735651016235</v>
      </c>
      <c r="AR361" s="86">
        <v>-0.12412218749523163</v>
      </c>
      <c r="AS361" s="86">
        <v>-0.12709462642669678</v>
      </c>
      <c r="AT361" s="86">
        <v>-0.13120937347412109</v>
      </c>
      <c r="AU361" s="86">
        <v>-0.13387688994407654</v>
      </c>
      <c r="AV361" s="86">
        <v>-0.10212619602680206</v>
      </c>
      <c r="AW361" s="86">
        <v>-2.7903040871024132E-2</v>
      </c>
      <c r="AX361" s="86">
        <v>-2.7767432853579521E-2</v>
      </c>
      <c r="AY361" s="86">
        <v>-7.7307932078838348E-2</v>
      </c>
      <c r="AZ361" s="86">
        <v>-3.4521162509918213E-2</v>
      </c>
      <c r="BA361" s="86">
        <v>-4.811709001660347E-2</v>
      </c>
      <c r="BB361" s="86">
        <v>-0.23870450258255005</v>
      </c>
      <c r="BC361" s="86">
        <v>-0.27385872602462769</v>
      </c>
      <c r="BD361" s="86">
        <v>-0.2566087543964386</v>
      </c>
      <c r="BE361" s="86">
        <v>-0.22025595605373383</v>
      </c>
      <c r="BF361" s="86">
        <v>-0.21397596597671509</v>
      </c>
      <c r="BG361" s="86">
        <v>-0.18275955319404602</v>
      </c>
      <c r="BH361" s="86">
        <v>-0.1559203565120697</v>
      </c>
      <c r="BI361" s="86">
        <v>-0.15963831543922424</v>
      </c>
      <c r="BJ361" s="86">
        <v>-0.14170551300048828</v>
      </c>
      <c r="BK361" s="86">
        <v>-0.14693643152713776</v>
      </c>
      <c r="BL361" s="86">
        <v>-0.12080511450767517</v>
      </c>
      <c r="BM361" s="86">
        <v>-0.17987231910228729</v>
      </c>
      <c r="BN361" s="86">
        <v>-9.3919888138771057E-2</v>
      </c>
      <c r="BO361" s="86">
        <v>-6.2567092478275299E-2</v>
      </c>
      <c r="BP361" s="86">
        <v>-7.7961497008800507E-2</v>
      </c>
      <c r="BQ361" s="86">
        <v>-8.0344326794147491E-2</v>
      </c>
      <c r="BR361" s="86">
        <v>-8.2906439900398254E-2</v>
      </c>
      <c r="BS361" s="86">
        <v>-8.704114705324173E-2</v>
      </c>
      <c r="BT361" s="86">
        <v>-5.3002748638391495E-2</v>
      </c>
      <c r="BU361" s="86">
        <v>2.219691313803196E-2</v>
      </c>
      <c r="BV361" s="86">
        <v>2.1708086133003235E-2</v>
      </c>
      <c r="BW361" s="86">
        <v>-2.4642596021294594E-2</v>
      </c>
      <c r="BX361" s="86">
        <v>1.4903069473803043E-2</v>
      </c>
      <c r="BY361" s="86">
        <v>9.559345431625843E-3</v>
      </c>
      <c r="BZ361" s="86">
        <v>-0.17790275812149048</v>
      </c>
      <c r="CA361" s="86">
        <v>-0.2108338326215744</v>
      </c>
      <c r="CB361" s="86">
        <v>-0.19459041953086853</v>
      </c>
      <c r="CC361" s="86">
        <v>-0.17613402009010315</v>
      </c>
      <c r="CD361" s="86">
        <v>-0.1701153963804245</v>
      </c>
      <c r="CE361" s="86">
        <v>-0.13951151072978973</v>
      </c>
      <c r="CF361" s="86">
        <v>-0.11213779449462891</v>
      </c>
      <c r="CG361" s="86">
        <v>-0.11592749506235123</v>
      </c>
      <c r="CH361" s="86">
        <v>-9.721086174249649E-2</v>
      </c>
      <c r="CI361" s="86">
        <v>-0.10258277505636215</v>
      </c>
      <c r="CJ361" s="86">
        <v>-7.5432926416397095E-2</v>
      </c>
      <c r="CK361" s="86">
        <v>-0.12827061116695404</v>
      </c>
      <c r="CL361" s="86">
        <v>-6.2185529619455338E-2</v>
      </c>
      <c r="CM361" s="86">
        <v>-3.3595584332942963E-2</v>
      </c>
      <c r="CN361" s="86">
        <v>-4.5990746468305588E-2</v>
      </c>
      <c r="CO361" s="86">
        <v>-4.7965217381715775E-2</v>
      </c>
      <c r="CP361" s="86">
        <v>-4.9451954662799835E-2</v>
      </c>
      <c r="CQ361" s="86">
        <v>-5.4602853953838348E-2</v>
      </c>
      <c r="CR361" s="86">
        <v>-1.8979998305439949E-2</v>
      </c>
      <c r="CS361" s="86">
        <v>5.6895989924669266E-2</v>
      </c>
      <c r="CT361" s="86">
        <v>5.5974684655666351E-2</v>
      </c>
      <c r="CU361" s="86">
        <v>1.1833256110548973E-2</v>
      </c>
      <c r="CV361" s="86">
        <v>4.9134146422147751E-2</v>
      </c>
      <c r="CW361" s="86">
        <v>4.9505870789289474E-2</v>
      </c>
      <c r="CX361" s="86">
        <v>-0.13579162955284119</v>
      </c>
      <c r="CY361" s="86">
        <v>-0.16718299686908722</v>
      </c>
      <c r="CZ361" s="86">
        <v>-0.15163670480251312</v>
      </c>
      <c r="DA361" s="86">
        <v>-0.13201209902763367</v>
      </c>
      <c r="DB361" s="86">
        <v>-0.12625481188297272</v>
      </c>
      <c r="DC361" s="86">
        <v>-9.6263475716114044E-2</v>
      </c>
      <c r="DD361" s="86">
        <v>-6.8355239927768707E-2</v>
      </c>
      <c r="DE361" s="86">
        <v>-7.2216689586639404E-2</v>
      </c>
      <c r="DF361" s="86">
        <v>-5.2716195583343506E-2</v>
      </c>
      <c r="DG361" s="86">
        <v>-5.8229118585586548E-2</v>
      </c>
      <c r="DH361" s="86">
        <v>-3.0060743913054466E-2</v>
      </c>
      <c r="DI361" s="86">
        <v>-7.6668888330459595E-2</v>
      </c>
      <c r="DJ361" s="86">
        <v>-3.0451172962784767E-2</v>
      </c>
      <c r="DK361" s="86">
        <v>-4.6240761876106262E-3</v>
      </c>
      <c r="DL361" s="86">
        <v>-1.4019990339875221E-2</v>
      </c>
      <c r="DM361" s="86">
        <v>-1.558611448854208E-2</v>
      </c>
      <c r="DN361" s="86">
        <v>-1.5997480601072311E-2</v>
      </c>
      <c r="DO361" s="86">
        <v>-2.2164560854434967E-2</v>
      </c>
      <c r="DP361" s="86">
        <v>1.5042753890156746E-2</v>
      </c>
      <c r="DQ361" s="86">
        <v>9.1595068573951721E-2</v>
      </c>
      <c r="DR361" s="86">
        <v>9.0241275727748871E-2</v>
      </c>
      <c r="DS361" s="86">
        <v>4.8309106379747391E-2</v>
      </c>
      <c r="DT361" s="86">
        <v>8.3365216851234436E-2</v>
      </c>
      <c r="DU361" s="86">
        <v>8.9452400803565979E-2</v>
      </c>
      <c r="DV361" s="86">
        <v>-9.3680515885353088E-2</v>
      </c>
      <c r="DW361" s="86">
        <v>-0.12353215366601944</v>
      </c>
      <c r="DX361" s="86">
        <v>-0.10868298262357712</v>
      </c>
      <c r="DY361" s="86">
        <v>-6.8307012319564819E-2</v>
      </c>
      <c r="DZ361" s="86">
        <v>-6.2927111983299255E-2</v>
      </c>
      <c r="EA361" s="86">
        <v>-3.3820182085037231E-2</v>
      </c>
      <c r="EB361" s="86">
        <v>-5.1401946693658829E-3</v>
      </c>
      <c r="EC361" s="86">
        <v>-9.105226956307888E-3</v>
      </c>
      <c r="ED361" s="86">
        <v>1.1527026072144508E-2</v>
      </c>
      <c r="EE361" s="86">
        <v>5.8105140924453735E-3</v>
      </c>
      <c r="EF361" s="86">
        <v>3.5449482500553131E-2</v>
      </c>
      <c r="EG361" s="86">
        <v>-2.1642136853188276E-3</v>
      </c>
      <c r="EH361" s="86">
        <v>1.5368199907243252E-2</v>
      </c>
      <c r="EI361" s="86">
        <v>3.7206180393695831E-2</v>
      </c>
      <c r="EJ361" s="86">
        <v>3.214070200920105E-2</v>
      </c>
      <c r="EK361" s="86">
        <v>3.1164174899458885E-2</v>
      </c>
      <c r="EL361" s="86">
        <v>3.230547159910202E-2</v>
      </c>
      <c r="EM361" s="86">
        <v>2.4671182036399841E-2</v>
      </c>
      <c r="EN361" s="86">
        <v>6.4166203141212463E-2</v>
      </c>
      <c r="EO361" s="86">
        <v>0.14169502258300781</v>
      </c>
      <c r="EP361" s="86">
        <v>0.13971680402755737</v>
      </c>
      <c r="EQ361" s="86">
        <v>0.10097444802522659</v>
      </c>
      <c r="ER361" s="86">
        <v>0.13278946280479431</v>
      </c>
      <c r="ES361" s="86">
        <v>0.14712883532047272</v>
      </c>
      <c r="ET361" s="86">
        <v>-3.2878749072551727E-2</v>
      </c>
      <c r="EU361" s="86">
        <v>-6.0507271438837051E-2</v>
      </c>
      <c r="EV361" s="86">
        <v>-4.6664632856845856E-2</v>
      </c>
      <c r="EW361" s="86">
        <v>61.892528533935547</v>
      </c>
      <c r="EX361" s="86">
        <v>61.620223999023438</v>
      </c>
      <c r="EY361" s="86">
        <v>60.203208923339844</v>
      </c>
      <c r="EZ361" s="86">
        <v>59.093009948730469</v>
      </c>
      <c r="FA361" s="86">
        <v>58.119316101074219</v>
      </c>
      <c r="FB361" s="86">
        <v>57.421016693115234</v>
      </c>
      <c r="FC361" s="86">
        <v>56.707820892333984</v>
      </c>
      <c r="FD361" s="86">
        <v>56.263034820556641</v>
      </c>
      <c r="FE361" s="86">
        <v>57.692035675048828</v>
      </c>
      <c r="FF361" s="86">
        <v>62.412296295166016</v>
      </c>
      <c r="FG361" s="86">
        <v>67.224822998046875</v>
      </c>
      <c r="FH361" s="86">
        <v>72.280815124511719</v>
      </c>
      <c r="FI361" s="86">
        <v>76.53692626953125</v>
      </c>
      <c r="FJ361" s="86">
        <v>79.893218994140625</v>
      </c>
      <c r="FK361" s="86">
        <v>82.713447570800781</v>
      </c>
      <c r="FL361" s="86">
        <v>84.339813232421875</v>
      </c>
      <c r="FM361" s="86">
        <v>84.455673217773438</v>
      </c>
      <c r="FN361" s="86">
        <v>83.072731018066406</v>
      </c>
      <c r="FO361" s="86">
        <v>80.3453369140625</v>
      </c>
      <c r="FP361" s="86">
        <v>76.01788330078125</v>
      </c>
      <c r="FQ361" s="86">
        <v>71.559341430664063</v>
      </c>
      <c r="FR361" s="86">
        <v>68.204299926757813</v>
      </c>
      <c r="FS361" s="86">
        <v>65.675468444824219</v>
      </c>
      <c r="FT361" s="86">
        <v>63.750076293945313</v>
      </c>
      <c r="FU361" s="86">
        <v>5.6946098804473877E-2</v>
      </c>
      <c r="FV361" s="86">
        <v>5.9248000383377075E-2</v>
      </c>
      <c r="FW361" s="86">
        <v>6.2363345175981522E-2</v>
      </c>
      <c r="FX361" s="86">
        <v>439.14999389648438</v>
      </c>
      <c r="FY361" s="86">
        <v>1</v>
      </c>
    </row>
    <row r="362" spans="1:181" x14ac:dyDescent="0.25">
      <c r="A362" t="s">
        <v>186</v>
      </c>
      <c r="B362" t="s">
        <v>236</v>
      </c>
      <c r="C362" t="s">
        <v>194</v>
      </c>
      <c r="D362" t="s">
        <v>202</v>
      </c>
      <c r="E362" t="s">
        <v>210</v>
      </c>
      <c r="F362" t="s">
        <v>183</v>
      </c>
      <c r="G362" t="s">
        <v>1</v>
      </c>
      <c r="H362" s="86">
        <v>3457</v>
      </c>
      <c r="I362" s="86">
        <v>1.7215642929077148</v>
      </c>
      <c r="J362" s="86">
        <v>1.5610888004302979</v>
      </c>
      <c r="K362" s="86">
        <v>1.4845936298370361</v>
      </c>
      <c r="L362" s="86">
        <v>1.4378318786621094</v>
      </c>
      <c r="M362" s="86">
        <v>1.40095055103302</v>
      </c>
      <c r="N362" s="86">
        <v>1.4767967462539673</v>
      </c>
      <c r="O362" s="86">
        <v>1.5917810201644897</v>
      </c>
      <c r="P362" s="86">
        <v>1.69105064868927</v>
      </c>
      <c r="Q362" s="86">
        <v>1.6452745199203491</v>
      </c>
      <c r="R362" s="86">
        <v>1.6223553419113159</v>
      </c>
      <c r="S362" s="86">
        <v>1.6966409683227539</v>
      </c>
      <c r="T362" s="86">
        <v>1.8128689527511597</v>
      </c>
      <c r="U362" s="86">
        <v>1.8871186971664429</v>
      </c>
      <c r="V362" s="86">
        <v>1.9922957420349121</v>
      </c>
      <c r="W362" s="86">
        <v>2.1024527549743652</v>
      </c>
      <c r="X362" s="86">
        <v>2.2497456073760986</v>
      </c>
      <c r="Y362" s="86">
        <v>2.3456282615661621</v>
      </c>
      <c r="Z362" s="86">
        <v>2.463141918182373</v>
      </c>
      <c r="AA362" s="86">
        <v>2.5063683986663818</v>
      </c>
      <c r="AB362" s="86">
        <v>2.4564609527587891</v>
      </c>
      <c r="AC362" s="86">
        <v>2.4286136627197266</v>
      </c>
      <c r="AD362" s="86">
        <v>2.3936648368835449</v>
      </c>
      <c r="AE362" s="86">
        <v>2.1337771415710449</v>
      </c>
      <c r="AF362" s="86">
        <v>1.9176584482192993</v>
      </c>
      <c r="AG362" s="86">
        <v>-0.20950061082839966</v>
      </c>
      <c r="AH362" s="86">
        <v>-0.2132771909236908</v>
      </c>
      <c r="AI362" s="86">
        <v>-0.18935517966747284</v>
      </c>
      <c r="AJ362" s="86">
        <v>-0.20164439082145691</v>
      </c>
      <c r="AK362" s="86">
        <v>-0.23713453114032745</v>
      </c>
      <c r="AL362" s="86">
        <v>-0.20629215240478516</v>
      </c>
      <c r="AM362" s="86">
        <v>-0.23058727383613586</v>
      </c>
      <c r="AN362" s="86">
        <v>-0.21045498549938202</v>
      </c>
      <c r="AO362" s="86">
        <v>-0.18541261553764343</v>
      </c>
      <c r="AP362" s="86">
        <v>-0.15075854957103729</v>
      </c>
      <c r="AQ362" s="86">
        <v>-0.11495283246040344</v>
      </c>
      <c r="AR362" s="86">
        <v>-0.10084209591150284</v>
      </c>
      <c r="AS362" s="86">
        <v>-0.14442747831344604</v>
      </c>
      <c r="AT362" s="86">
        <v>-0.20550021529197693</v>
      </c>
      <c r="AU362" s="86">
        <v>-0.21947687864303589</v>
      </c>
      <c r="AV362" s="86">
        <v>-0.15176740288734436</v>
      </c>
      <c r="AW362" s="86">
        <v>-0.12298355996608734</v>
      </c>
      <c r="AX362" s="86">
        <v>-7.314620167016983E-2</v>
      </c>
      <c r="AY362" s="86">
        <v>1.4542512595653534E-2</v>
      </c>
      <c r="AZ362" s="86">
        <v>-2.1757408976554871E-3</v>
      </c>
      <c r="BA362" s="86">
        <v>-2.3997129872441292E-2</v>
      </c>
      <c r="BB362" s="86">
        <v>-9.6705898642539978E-2</v>
      </c>
      <c r="BC362" s="86">
        <v>-0.15888658165931702</v>
      </c>
      <c r="BD362" s="86">
        <v>-0.20152013003826141</v>
      </c>
      <c r="BE362" s="86">
        <v>-0.14032453298568726</v>
      </c>
      <c r="BF362" s="86">
        <v>-0.1482282429933548</v>
      </c>
      <c r="BG362" s="86">
        <v>-0.12349120527505875</v>
      </c>
      <c r="BH362" s="86">
        <v>-0.13244149088859558</v>
      </c>
      <c r="BI362" s="86">
        <v>-0.18231688439846039</v>
      </c>
      <c r="BJ362" s="86">
        <v>-0.15094844996929169</v>
      </c>
      <c r="BK362" s="86">
        <v>-0.17658017575740814</v>
      </c>
      <c r="BL362" s="86">
        <v>-0.15319971740245819</v>
      </c>
      <c r="BM362" s="86">
        <v>-0.11660908907651901</v>
      </c>
      <c r="BN362" s="86">
        <v>-7.4294388294219971E-2</v>
      </c>
      <c r="BO362" s="86">
        <v>-4.1428405791521072E-2</v>
      </c>
      <c r="BP362" s="86">
        <v>-2.486974373459816E-2</v>
      </c>
      <c r="BQ362" s="86">
        <v>-6.6041894257068634E-2</v>
      </c>
      <c r="BR362" s="86">
        <v>-0.12310981750488281</v>
      </c>
      <c r="BS362" s="86">
        <v>-0.13391613960266113</v>
      </c>
      <c r="BT362" s="86">
        <v>-7.1105778217315674E-2</v>
      </c>
      <c r="BU362" s="86">
        <v>-4.1778404265642166E-2</v>
      </c>
      <c r="BV362" s="86">
        <v>5.9453276917338371E-3</v>
      </c>
      <c r="BW362" s="86">
        <v>9.1632254421710968E-2</v>
      </c>
      <c r="BX362" s="86">
        <v>8.4056399762630463E-2</v>
      </c>
      <c r="BY362" s="86">
        <v>3.7641119211912155E-2</v>
      </c>
      <c r="BZ362" s="86">
        <v>-3.242914006114006E-2</v>
      </c>
      <c r="CA362" s="86">
        <v>-8.8305018842220306E-2</v>
      </c>
      <c r="CB362" s="86">
        <v>-0.12887097895145416</v>
      </c>
      <c r="CC362" s="86">
        <v>-9.2413395643234253E-2</v>
      </c>
      <c r="CD362" s="86">
        <v>-0.10317551344633102</v>
      </c>
      <c r="CE362" s="86">
        <v>-7.7874012291431427E-2</v>
      </c>
      <c r="CF362" s="86">
        <v>-8.451177179813385E-2</v>
      </c>
      <c r="CG362" s="86">
        <v>-0.14435034990310669</v>
      </c>
      <c r="CH362" s="86">
        <v>-0.11261756718158722</v>
      </c>
      <c r="CI362" s="86">
        <v>-0.13917499780654907</v>
      </c>
      <c r="CJ362" s="86">
        <v>-0.11354488134384155</v>
      </c>
      <c r="CK362" s="86">
        <v>-6.8955987691879272E-2</v>
      </c>
      <c r="CL362" s="86">
        <v>-2.1335534751415253E-2</v>
      </c>
      <c r="CM362" s="86">
        <v>9.4943847507238388E-3</v>
      </c>
      <c r="CN362" s="86">
        <v>2.7748478576540947E-2</v>
      </c>
      <c r="CO362" s="86">
        <v>-1.175227202475071E-2</v>
      </c>
      <c r="CP362" s="86">
        <v>-6.6046476364135742E-2</v>
      </c>
      <c r="CQ362" s="86">
        <v>-7.4657037854194641E-2</v>
      </c>
      <c r="CR362" s="86">
        <v>-1.5239802189171314E-2</v>
      </c>
      <c r="CS362" s="86">
        <v>1.446403656154871E-2</v>
      </c>
      <c r="CT362" s="86">
        <v>6.0723882168531418E-2</v>
      </c>
      <c r="CU362" s="86">
        <v>0.145024374127388</v>
      </c>
      <c r="CV362" s="86">
        <v>0.14378051459789276</v>
      </c>
      <c r="CW362" s="86">
        <v>8.0331578850746155E-2</v>
      </c>
      <c r="CX362" s="86">
        <v>1.2088743038475513E-2</v>
      </c>
      <c r="CY362" s="86">
        <v>-3.9420433342456818E-2</v>
      </c>
      <c r="CZ362" s="86">
        <v>-7.8554391860961914E-2</v>
      </c>
      <c r="DA362" s="86">
        <v>-4.4502250850200653E-2</v>
      </c>
      <c r="DB362" s="86">
        <v>-5.8122806251049042E-2</v>
      </c>
      <c r="DC362" s="86">
        <v>-3.2256819307804108E-2</v>
      </c>
      <c r="DD362" s="86">
        <v>-3.6582045257091522E-2</v>
      </c>
      <c r="DE362" s="86">
        <v>-0.1063837930560112</v>
      </c>
      <c r="DF362" s="86">
        <v>-7.4286691844463348E-2</v>
      </c>
      <c r="DG362" s="86">
        <v>-0.1017698273062706</v>
      </c>
      <c r="DH362" s="86">
        <v>-7.3890045285224915E-2</v>
      </c>
      <c r="DI362" s="86">
        <v>-2.1302878856658936E-2</v>
      </c>
      <c r="DJ362" s="86">
        <v>3.1623315066099167E-2</v>
      </c>
      <c r="DK362" s="86">
        <v>6.0417171567678452E-2</v>
      </c>
      <c r="DL362" s="86">
        <v>8.0366700887680054E-2</v>
      </c>
      <c r="DM362" s="86">
        <v>4.2537350207567215E-2</v>
      </c>
      <c r="DN362" s="86">
        <v>-8.983139880001545E-3</v>
      </c>
      <c r="DO362" s="86">
        <v>-1.5397932380437851E-2</v>
      </c>
      <c r="DP362" s="86">
        <v>4.0626179426908493E-2</v>
      </c>
      <c r="DQ362" s="86">
        <v>7.0706471800804138E-2</v>
      </c>
      <c r="DR362" s="86">
        <v>0.11550243943929672</v>
      </c>
      <c r="DS362" s="86">
        <v>0.19841650128364563</v>
      </c>
      <c r="DT362" s="86">
        <v>0.20350463688373566</v>
      </c>
      <c r="DU362" s="86">
        <v>0.12302203476428986</v>
      </c>
      <c r="DV362" s="86">
        <v>5.6606628000736237E-2</v>
      </c>
      <c r="DW362" s="86">
        <v>9.4641502946615219E-3</v>
      </c>
      <c r="DX362" s="86">
        <v>-2.8237804770469666E-2</v>
      </c>
      <c r="DY362" s="86">
        <v>2.4673823267221451E-2</v>
      </c>
      <c r="DZ362" s="86">
        <v>6.9261621683835983E-3</v>
      </c>
      <c r="EA362" s="86">
        <v>3.3607162535190582E-2</v>
      </c>
      <c r="EB362" s="86">
        <v>3.2620862126350403E-2</v>
      </c>
      <c r="EC362" s="86">
        <v>-5.1566135138273239E-2</v>
      </c>
      <c r="ED362" s="86">
        <v>-1.8942991271615028E-2</v>
      </c>
      <c r="EE362" s="86">
        <v>-4.776269942522049E-2</v>
      </c>
      <c r="EF362" s="86">
        <v>-1.6634780913591385E-2</v>
      </c>
      <c r="EG362" s="86">
        <v>4.7500636428594589E-2</v>
      </c>
      <c r="EH362" s="86">
        <v>0.10808748751878738</v>
      </c>
      <c r="EI362" s="86">
        <v>0.13394160568714142</v>
      </c>
      <c r="EJ362" s="86">
        <v>0.15633904933929443</v>
      </c>
      <c r="EK362" s="86">
        <v>0.12092293798923492</v>
      </c>
      <c r="EL362" s="86">
        <v>7.3407262563705444E-2</v>
      </c>
      <c r="EM362" s="86">
        <v>7.016279548406601E-2</v>
      </c>
      <c r="EN362" s="86">
        <v>0.12128777801990509</v>
      </c>
      <c r="EO362" s="86">
        <v>0.15191163122653961</v>
      </c>
      <c r="EP362" s="86">
        <v>0.19459396600723267</v>
      </c>
      <c r="EQ362" s="86">
        <v>0.27550622820854187</v>
      </c>
      <c r="ER362" s="86">
        <v>0.28973677754402161</v>
      </c>
      <c r="ES362" s="86">
        <v>0.18466030061244965</v>
      </c>
      <c r="ET362" s="86">
        <v>0.12088338285684586</v>
      </c>
      <c r="EU362" s="86">
        <v>8.0045729875564575E-2</v>
      </c>
      <c r="EV362" s="86">
        <v>4.4411353766918182E-2</v>
      </c>
      <c r="EW362" s="86">
        <v>68.578742980957031</v>
      </c>
      <c r="EX362" s="86">
        <v>67.5848388671875</v>
      </c>
      <c r="EY362" s="86">
        <v>66.378921508789063</v>
      </c>
      <c r="EZ362" s="86">
        <v>65.182258605957031</v>
      </c>
      <c r="FA362" s="86">
        <v>64.015701293945313</v>
      </c>
      <c r="FB362" s="86">
        <v>62.989383697509766</v>
      </c>
      <c r="FC362" s="86">
        <v>62.079219818115234</v>
      </c>
      <c r="FD362" s="86">
        <v>61.451431274414063</v>
      </c>
      <c r="FE362" s="86">
        <v>63.428470611572266</v>
      </c>
      <c r="FF362" s="86">
        <v>67.536155700683594</v>
      </c>
      <c r="FG362" s="86">
        <v>71.905410766601563</v>
      </c>
      <c r="FH362" s="86">
        <v>76.132942199707031</v>
      </c>
      <c r="FI362" s="86">
        <v>79.849227905273438</v>
      </c>
      <c r="FJ362" s="86">
        <v>82.690956115722656</v>
      </c>
      <c r="FK362" s="86">
        <v>84.855903625488281</v>
      </c>
      <c r="FL362" s="86">
        <v>86.272720336914063</v>
      </c>
      <c r="FM362" s="86">
        <v>86.966644287109375</v>
      </c>
      <c r="FN362" s="86">
        <v>86.812538146972656</v>
      </c>
      <c r="FO362" s="86">
        <v>85.367782592773438</v>
      </c>
      <c r="FP362" s="86">
        <v>81.877159118652344</v>
      </c>
      <c r="FQ362" s="86">
        <v>77.655197143554688</v>
      </c>
      <c r="FR362" s="86">
        <v>74.943672180175781</v>
      </c>
      <c r="FS362" s="86">
        <v>72.592697143554688</v>
      </c>
      <c r="FT362" s="86">
        <v>70.603286743164063</v>
      </c>
      <c r="FU362" s="86">
        <v>6.99324831366539E-2</v>
      </c>
      <c r="FV362" s="86">
        <v>8.8948413729667664E-2</v>
      </c>
      <c r="FW362" s="86">
        <v>6.9125309586524963E-2</v>
      </c>
      <c r="FX362" s="86">
        <v>329.10000610351563</v>
      </c>
      <c r="FY362" s="86">
        <v>1</v>
      </c>
    </row>
    <row r="363" spans="1:181" x14ac:dyDescent="0.25">
      <c r="A363" t="s">
        <v>186</v>
      </c>
      <c r="B363" t="s">
        <v>236</v>
      </c>
      <c r="C363" t="s">
        <v>194</v>
      </c>
      <c r="D363" t="s">
        <v>202</v>
      </c>
      <c r="E363" t="s">
        <v>210</v>
      </c>
      <c r="F363" t="s">
        <v>184</v>
      </c>
      <c r="G363" t="s">
        <v>1</v>
      </c>
      <c r="H363" s="86">
        <v>2366</v>
      </c>
      <c r="I363" s="86">
        <v>1.5423010587692261</v>
      </c>
      <c r="J363" s="86">
        <v>1.4192109107971191</v>
      </c>
      <c r="K363" s="86">
        <v>1.3031141757965088</v>
      </c>
      <c r="L363" s="86">
        <v>1.2511327266693115</v>
      </c>
      <c r="M363" s="86">
        <v>1.2743898630142212</v>
      </c>
      <c r="N363" s="86">
        <v>1.3767399787902832</v>
      </c>
      <c r="O363" s="86">
        <v>1.5297571420669556</v>
      </c>
      <c r="P363" s="86">
        <v>1.6313347816467285</v>
      </c>
      <c r="Q363" s="86">
        <v>1.7103625535964966</v>
      </c>
      <c r="R363" s="86">
        <v>1.7293246984481812</v>
      </c>
      <c r="S363" s="86">
        <v>1.8828667402267456</v>
      </c>
      <c r="T363" s="86">
        <v>1.9685802459716797</v>
      </c>
      <c r="U363" s="86">
        <v>2.0311510562896729</v>
      </c>
      <c r="V363" s="86">
        <v>2.1318349838256836</v>
      </c>
      <c r="W363" s="86">
        <v>2.2775726318359375</v>
      </c>
      <c r="X363" s="86">
        <v>2.4817874431610107</v>
      </c>
      <c r="Y363" s="86">
        <v>2.6212260723114014</v>
      </c>
      <c r="Z363" s="86">
        <v>2.7195971012115479</v>
      </c>
      <c r="AA363" s="86">
        <v>2.6010785102844238</v>
      </c>
      <c r="AB363" s="86">
        <v>2.5250799655914307</v>
      </c>
      <c r="AC363" s="86">
        <v>2.4052844047546387</v>
      </c>
      <c r="AD363" s="86">
        <v>2.2209436893463135</v>
      </c>
      <c r="AE363" s="86">
        <v>1.9450647830963135</v>
      </c>
      <c r="AF363" s="86">
        <v>1.6790114641189575</v>
      </c>
      <c r="AG363" s="86">
        <v>-0.30964893102645874</v>
      </c>
      <c r="AH363" s="86">
        <v>-0.29282280802726746</v>
      </c>
      <c r="AI363" s="86">
        <v>-0.37968966364860535</v>
      </c>
      <c r="AJ363" s="86">
        <v>-0.35184198617935181</v>
      </c>
      <c r="AK363" s="86">
        <v>-0.3212074339389801</v>
      </c>
      <c r="AL363" s="86">
        <v>-0.32972100377082825</v>
      </c>
      <c r="AM363" s="86">
        <v>-0.37103137373924255</v>
      </c>
      <c r="AN363" s="86">
        <v>-0.45212790369987488</v>
      </c>
      <c r="AO363" s="86">
        <v>-0.52002328634262085</v>
      </c>
      <c r="AP363" s="86">
        <v>-0.47367700934410095</v>
      </c>
      <c r="AQ363" s="86">
        <v>-0.35920527577400208</v>
      </c>
      <c r="AR363" s="86">
        <v>-0.32901418209075928</v>
      </c>
      <c r="AS363" s="86">
        <v>-0.34423071146011353</v>
      </c>
      <c r="AT363" s="86">
        <v>-0.27525752782821655</v>
      </c>
      <c r="AU363" s="86">
        <v>-0.23447343707084656</v>
      </c>
      <c r="AV363" s="86">
        <v>-0.14067950844764709</v>
      </c>
      <c r="AW363" s="86">
        <v>-0.14855590462684631</v>
      </c>
      <c r="AX363" s="86">
        <v>-0.15144675970077515</v>
      </c>
      <c r="AY363" s="86">
        <v>-0.18894712626934052</v>
      </c>
      <c r="AZ363" s="86">
        <v>-0.15590290725231171</v>
      </c>
      <c r="BA363" s="86">
        <v>-0.22281128168106079</v>
      </c>
      <c r="BB363" s="86">
        <v>-0.32951781153678894</v>
      </c>
      <c r="BC363" s="86">
        <v>-0.38293144106864929</v>
      </c>
      <c r="BD363" s="86">
        <v>-0.40214666724205017</v>
      </c>
      <c r="BE363" s="86">
        <v>-0.20912809669971466</v>
      </c>
      <c r="BF363" s="86">
        <v>-0.19760693609714508</v>
      </c>
      <c r="BG363" s="86">
        <v>-0.27963197231292725</v>
      </c>
      <c r="BH363" s="86">
        <v>-0.2549111545085907</v>
      </c>
      <c r="BI363" s="86">
        <v>-0.22695854306221008</v>
      </c>
      <c r="BJ363" s="86">
        <v>-0.23146271705627441</v>
      </c>
      <c r="BK363" s="86">
        <v>-0.2688426673412323</v>
      </c>
      <c r="BL363" s="86">
        <v>-0.3410181999206543</v>
      </c>
      <c r="BM363" s="86">
        <v>-0.40324509143829346</v>
      </c>
      <c r="BN363" s="86">
        <v>-0.37002825736999512</v>
      </c>
      <c r="BO363" s="86">
        <v>-0.26075804233551025</v>
      </c>
      <c r="BP363" s="86">
        <v>-0.24513812363147736</v>
      </c>
      <c r="BQ363" s="86">
        <v>-0.25753897428512573</v>
      </c>
      <c r="BR363" s="86">
        <v>-0.1908528059720993</v>
      </c>
      <c r="BS363" s="86">
        <v>-0.14635682106018066</v>
      </c>
      <c r="BT363" s="86">
        <v>-4.6256959438323975E-2</v>
      </c>
      <c r="BU363" s="86">
        <v>-4.0072191506624222E-2</v>
      </c>
      <c r="BV363" s="86">
        <v>-4.5891929417848587E-2</v>
      </c>
      <c r="BW363" s="86">
        <v>-8.9347004890441895E-2</v>
      </c>
      <c r="BX363" s="86">
        <v>-6.9618940353393555E-2</v>
      </c>
      <c r="BY363" s="86">
        <v>-0.12489283084869385</v>
      </c>
      <c r="BZ363" s="86">
        <v>-0.22476974129676819</v>
      </c>
      <c r="CA363" s="86">
        <v>-0.27750319242477417</v>
      </c>
      <c r="CB363" s="86">
        <v>-0.29607409238815308</v>
      </c>
      <c r="CC363" s="86">
        <v>-0.13950765132904053</v>
      </c>
      <c r="CD363" s="86">
        <v>-0.13166071474552155</v>
      </c>
      <c r="CE363" s="86">
        <v>-0.21033233404159546</v>
      </c>
      <c r="CF363" s="86">
        <v>-0.18777717649936676</v>
      </c>
      <c r="CG363" s="86">
        <v>-0.16168203949928284</v>
      </c>
      <c r="CH363" s="86">
        <v>-0.16340935230255127</v>
      </c>
      <c r="CI363" s="86">
        <v>-0.19806711375713348</v>
      </c>
      <c r="CJ363" s="86">
        <v>-0.26406398415565491</v>
      </c>
      <c r="CK363" s="86">
        <v>-0.32236489653587341</v>
      </c>
      <c r="CL363" s="86">
        <v>-0.29824146628379822</v>
      </c>
      <c r="CM363" s="86">
        <v>-0.19257374107837677</v>
      </c>
      <c r="CN363" s="86">
        <v>-0.18704582750797272</v>
      </c>
      <c r="CO363" s="86">
        <v>-0.19749654829502106</v>
      </c>
      <c r="CP363" s="86">
        <v>-0.13239437341690063</v>
      </c>
      <c r="CQ363" s="86">
        <v>-8.5327506065368652E-2</v>
      </c>
      <c r="CR363" s="86">
        <v>1.9139813259243965E-2</v>
      </c>
      <c r="CS363" s="86">
        <v>3.5063304007053375E-2</v>
      </c>
      <c r="CT363" s="86">
        <v>2.7215031906962395E-2</v>
      </c>
      <c r="CU363" s="86">
        <v>-2.036425843834877E-2</v>
      </c>
      <c r="CV363" s="86">
        <v>-9.8589230328798294E-3</v>
      </c>
      <c r="CW363" s="86">
        <v>-5.7074803858995438E-2</v>
      </c>
      <c r="CX363" s="86">
        <v>-0.15222153067588806</v>
      </c>
      <c r="CY363" s="86">
        <v>-0.20448391139507294</v>
      </c>
      <c r="CZ363" s="86">
        <v>-0.2226085364818573</v>
      </c>
      <c r="DA363" s="86">
        <v>-6.9887220859527588E-2</v>
      </c>
      <c r="DB363" s="86">
        <v>-6.571449339389801E-2</v>
      </c>
      <c r="DC363" s="86">
        <v>-0.14103269577026367</v>
      </c>
      <c r="DD363" s="86">
        <v>-0.12064316123723984</v>
      </c>
      <c r="DE363" s="86">
        <v>-9.6405535936355591E-2</v>
      </c>
      <c r="DF363" s="86">
        <v>-9.5355965197086334E-2</v>
      </c>
      <c r="DG363" s="86">
        <v>-0.12729153037071228</v>
      </c>
      <c r="DH363" s="86">
        <v>-0.18710973858833313</v>
      </c>
      <c r="DI363" s="86">
        <v>-0.24148474633693695</v>
      </c>
      <c r="DJ363" s="86">
        <v>-0.22645467519760132</v>
      </c>
      <c r="DK363" s="86">
        <v>-0.12438949197530746</v>
      </c>
      <c r="DL363" s="86">
        <v>-0.12895351648330688</v>
      </c>
      <c r="DM363" s="86">
        <v>-0.13745410740375519</v>
      </c>
      <c r="DN363" s="86">
        <v>-7.3935933411121368E-2</v>
      </c>
      <c r="DO363" s="86">
        <v>-2.4298204109072685E-2</v>
      </c>
      <c r="DP363" s="86">
        <v>8.4536589682102203E-2</v>
      </c>
      <c r="DQ363" s="86">
        <v>0.11019879579544067</v>
      </c>
      <c r="DR363" s="86">
        <v>0.10032199323177338</v>
      </c>
      <c r="DS363" s="86">
        <v>4.8618488013744354E-2</v>
      </c>
      <c r="DT363" s="86">
        <v>4.9901094287633896E-2</v>
      </c>
      <c r="DU363" s="86">
        <v>1.074321661144495E-2</v>
      </c>
      <c r="DV363" s="86">
        <v>-7.9673320055007935E-2</v>
      </c>
      <c r="DW363" s="86">
        <v>-0.13146460056304932</v>
      </c>
      <c r="DX363" s="86">
        <v>-0.14914298057556152</v>
      </c>
      <c r="DY363" s="86">
        <v>3.0633619055151939E-2</v>
      </c>
      <c r="DZ363" s="86">
        <v>2.9501374810934067E-2</v>
      </c>
      <c r="EA363" s="86">
        <v>-4.0975011885166168E-2</v>
      </c>
      <c r="EB363" s="86">
        <v>-2.3712322115898132E-2</v>
      </c>
      <c r="EC363" s="86">
        <v>-2.1566404029726982E-3</v>
      </c>
      <c r="ED363" s="86">
        <v>2.9023066163063049E-3</v>
      </c>
      <c r="EE363" s="86">
        <v>-2.5102833285927773E-2</v>
      </c>
      <c r="EF363" s="86">
        <v>-7.600005716085434E-2</v>
      </c>
      <c r="EG363" s="86">
        <v>-0.12470658123493195</v>
      </c>
      <c r="EH363" s="86">
        <v>-0.12280592322349548</v>
      </c>
      <c r="EI363" s="86">
        <v>-2.5942239910364151E-2</v>
      </c>
      <c r="EJ363" s="86">
        <v>-4.5077450573444366E-2</v>
      </c>
      <c r="EK363" s="86">
        <v>-5.0762362778186798E-2</v>
      </c>
      <c r="EL363" s="86">
        <v>1.0468767955899239E-2</v>
      </c>
      <c r="EM363" s="86">
        <v>6.3818410038948059E-2</v>
      </c>
      <c r="EN363" s="86">
        <v>0.17895914614200592</v>
      </c>
      <c r="EO363" s="86">
        <v>0.21868251264095306</v>
      </c>
      <c r="EP363" s="86">
        <v>0.20587682723999023</v>
      </c>
      <c r="EQ363" s="86">
        <v>0.14821861684322357</v>
      </c>
      <c r="ER363" s="86">
        <v>0.13618506491184235</v>
      </c>
      <c r="ES363" s="86">
        <v>0.10866167396306992</v>
      </c>
      <c r="ET363" s="86">
        <v>2.507476881146431E-2</v>
      </c>
      <c r="EU363" s="86">
        <v>-2.6036350056529045E-2</v>
      </c>
      <c r="EV363" s="86">
        <v>-4.3070413172245026E-2</v>
      </c>
      <c r="EW363" s="86">
        <v>64.992294311523438</v>
      </c>
      <c r="EX363" s="86">
        <v>64.291648864746094</v>
      </c>
      <c r="EY363" s="86">
        <v>63.078235626220703</v>
      </c>
      <c r="EZ363" s="86">
        <v>62.121234893798828</v>
      </c>
      <c r="FA363" s="86">
        <v>61.265430450439453</v>
      </c>
      <c r="FB363" s="86">
        <v>60.415218353271484</v>
      </c>
      <c r="FC363" s="86">
        <v>59.504253387451172</v>
      </c>
      <c r="FD363" s="86">
        <v>59.218036651611328</v>
      </c>
      <c r="FE363" s="86">
        <v>61.393814086914063</v>
      </c>
      <c r="FF363" s="86">
        <v>66.53692626953125</v>
      </c>
      <c r="FG363" s="86">
        <v>71.011299133300781</v>
      </c>
      <c r="FH363" s="86">
        <v>75.048858642578125</v>
      </c>
      <c r="FI363" s="86">
        <v>77.988662719726563</v>
      </c>
      <c r="FJ363" s="86">
        <v>80.680709838867188</v>
      </c>
      <c r="FK363" s="86">
        <v>83.166923522949219</v>
      </c>
      <c r="FL363" s="86">
        <v>84.894096374511719</v>
      </c>
      <c r="FM363" s="86">
        <v>85.769721984863281</v>
      </c>
      <c r="FN363" s="86">
        <v>85.949592590332031</v>
      </c>
      <c r="FO363" s="86">
        <v>84.421493530273438</v>
      </c>
      <c r="FP363" s="86">
        <v>80.340675354003906</v>
      </c>
      <c r="FQ363" s="86">
        <v>74.692459106445313</v>
      </c>
      <c r="FR363" s="86">
        <v>71.076332092285156</v>
      </c>
      <c r="FS363" s="86">
        <v>68.693824768066406</v>
      </c>
      <c r="FT363" s="86">
        <v>67.003677368164063</v>
      </c>
      <c r="FU363" s="86">
        <v>0.10731176286935806</v>
      </c>
      <c r="FV363" s="86">
        <v>0.12112268060445786</v>
      </c>
      <c r="FW363" s="86">
        <v>0.10835197567939758</v>
      </c>
      <c r="FX363" s="86">
        <v>285.14999389648438</v>
      </c>
      <c r="FY363" s="86">
        <v>1</v>
      </c>
    </row>
    <row r="364" spans="1:181" x14ac:dyDescent="0.25">
      <c r="A364" t="s">
        <v>186</v>
      </c>
      <c r="B364" t="s">
        <v>236</v>
      </c>
      <c r="C364" t="s">
        <v>194</v>
      </c>
      <c r="D364" t="s">
        <v>202</v>
      </c>
      <c r="E364" t="s">
        <v>210</v>
      </c>
      <c r="F364" t="s">
        <v>185</v>
      </c>
      <c r="G364" t="s">
        <v>1</v>
      </c>
      <c r="H364" s="86">
        <v>977</v>
      </c>
      <c r="I364" s="86">
        <v>1.9336783885955811</v>
      </c>
      <c r="J364" s="86">
        <v>1.7311896085739136</v>
      </c>
      <c r="K364" s="86">
        <v>1.6399887800216675</v>
      </c>
      <c r="L364" s="86">
        <v>1.5746454000473022</v>
      </c>
      <c r="M364" s="86">
        <v>1.6107950210571289</v>
      </c>
      <c r="N364" s="86">
        <v>1.6515061855316162</v>
      </c>
      <c r="O364" s="86">
        <v>1.7850250005722046</v>
      </c>
      <c r="P364" s="86">
        <v>1.859779953956604</v>
      </c>
      <c r="Q364" s="86">
        <v>1.8363659381866455</v>
      </c>
      <c r="R364" s="86">
        <v>1.7757115364074707</v>
      </c>
      <c r="S364" s="86">
        <v>1.8679490089416504</v>
      </c>
      <c r="T364" s="86">
        <v>1.8805553913116455</v>
      </c>
      <c r="U364" s="86">
        <v>1.9089881181716919</v>
      </c>
      <c r="V364" s="86">
        <v>2.1028964519500732</v>
      </c>
      <c r="W364" s="86">
        <v>2.1944189071655273</v>
      </c>
      <c r="X364" s="86">
        <v>2.3949296474456787</v>
      </c>
      <c r="Y364" s="86">
        <v>2.463604211807251</v>
      </c>
      <c r="Z364" s="86">
        <v>2.6285688877105713</v>
      </c>
      <c r="AA364" s="86">
        <v>2.5866382122039795</v>
      </c>
      <c r="AB364" s="86">
        <v>2.434903621673584</v>
      </c>
      <c r="AC364" s="86">
        <v>2.3456511497497559</v>
      </c>
      <c r="AD364" s="86">
        <v>2.4603304862976074</v>
      </c>
      <c r="AE364" s="86">
        <v>2.2977221012115479</v>
      </c>
      <c r="AF364" s="86">
        <v>2.1163103580474854</v>
      </c>
      <c r="AG364" s="86">
        <v>-0.14906582236289978</v>
      </c>
      <c r="AH364" s="86">
        <v>-0.21109949052333832</v>
      </c>
      <c r="AI364" s="86">
        <v>-0.22461903095245361</v>
      </c>
      <c r="AJ364" s="86">
        <v>-0.25782003998756409</v>
      </c>
      <c r="AK364" s="86">
        <v>-0.18435685336589813</v>
      </c>
      <c r="AL364" s="86">
        <v>-0.20590373873710632</v>
      </c>
      <c r="AM364" s="86">
        <v>-0.1655074805021286</v>
      </c>
      <c r="AN364" s="86">
        <v>-0.12371762096881866</v>
      </c>
      <c r="AO364" s="86">
        <v>-0.11680847406387329</v>
      </c>
      <c r="AP364" s="86">
        <v>2.2201966494321823E-2</v>
      </c>
      <c r="AQ364" s="86">
        <v>-2.7546999976038933E-2</v>
      </c>
      <c r="AR364" s="86">
        <v>-0.18950846791267395</v>
      </c>
      <c r="AS364" s="86">
        <v>-0.21904514729976654</v>
      </c>
      <c r="AT364" s="86">
        <v>-0.1575782299041748</v>
      </c>
      <c r="AU364" s="86">
        <v>-0.253915935754776</v>
      </c>
      <c r="AV364" s="86">
        <v>-0.16899971663951874</v>
      </c>
      <c r="AW364" s="86">
        <v>-0.11256395280361176</v>
      </c>
      <c r="AX364" s="86">
        <v>-4.5257657766342163E-3</v>
      </c>
      <c r="AY364" s="86">
        <v>-5.7410527020692825E-2</v>
      </c>
      <c r="AZ364" s="86">
        <v>-0.13626550137996674</v>
      </c>
      <c r="BA364" s="86">
        <v>-0.19976414740085602</v>
      </c>
      <c r="BB364" s="86">
        <v>-0.20487968623638153</v>
      </c>
      <c r="BC364" s="86">
        <v>-0.28281590342521667</v>
      </c>
      <c r="BD364" s="86">
        <v>-0.13452951610088348</v>
      </c>
      <c r="BE364" s="86">
        <v>-7.2726830840110779E-2</v>
      </c>
      <c r="BF364" s="86">
        <v>-0.14118997752666473</v>
      </c>
      <c r="BG364" s="86">
        <v>-0.15097236633300781</v>
      </c>
      <c r="BH364" s="86">
        <v>-0.18281422555446625</v>
      </c>
      <c r="BI364" s="86">
        <v>-0.10222036391496658</v>
      </c>
      <c r="BJ364" s="86">
        <v>-0.12579061090946198</v>
      </c>
      <c r="BK364" s="86">
        <v>-8.1098213791847229E-2</v>
      </c>
      <c r="BL364" s="86">
        <v>-3.3654723316431046E-2</v>
      </c>
      <c r="BM364" s="86">
        <v>-3.1769562512636185E-2</v>
      </c>
      <c r="BN364" s="86">
        <v>0.10072145611047745</v>
      </c>
      <c r="BO364" s="86">
        <v>7.2722852230072021E-2</v>
      </c>
      <c r="BP364" s="86">
        <v>-6.5889202058315277E-2</v>
      </c>
      <c r="BQ364" s="86">
        <v>-9.3423262238502502E-2</v>
      </c>
      <c r="BR364" s="86">
        <v>-2.3370830342173576E-2</v>
      </c>
      <c r="BS364" s="86">
        <v>-0.11344971507787704</v>
      </c>
      <c r="BT364" s="86">
        <v>-2.681083045899868E-2</v>
      </c>
      <c r="BU364" s="86">
        <v>-7.2841998189687729E-4</v>
      </c>
      <c r="BV364" s="86">
        <v>0.11465089023113251</v>
      </c>
      <c r="BW364" s="86">
        <v>5.3725510835647583E-2</v>
      </c>
      <c r="BX364" s="86">
        <v>-2.5138081982731819E-2</v>
      </c>
      <c r="BY364" s="86">
        <v>-8.691830188035965E-2</v>
      </c>
      <c r="BZ364" s="86">
        <v>-0.10760423541069031</v>
      </c>
      <c r="CA364" s="86">
        <v>-0.19066005945205688</v>
      </c>
      <c r="CB364" s="86">
        <v>-4.817783460021019E-2</v>
      </c>
      <c r="CC364" s="86">
        <v>-1.9854685291647911E-2</v>
      </c>
      <c r="CD364" s="86">
        <v>-9.2770837247371674E-2</v>
      </c>
      <c r="CE364" s="86">
        <v>-9.9964931607246399E-2</v>
      </c>
      <c r="CF364" s="86">
        <v>-0.1308654397726059</v>
      </c>
      <c r="CG364" s="86">
        <v>-4.5332886278629303E-2</v>
      </c>
      <c r="CH364" s="86">
        <v>-7.0304490625858307E-2</v>
      </c>
      <c r="CI364" s="86">
        <v>-2.2636633366346359E-2</v>
      </c>
      <c r="CJ364" s="86">
        <v>2.8722569346427917E-2</v>
      </c>
      <c r="CK364" s="86">
        <v>2.7128124609589577E-2</v>
      </c>
      <c r="CL364" s="86">
        <v>0.15510383248329163</v>
      </c>
      <c r="CM364" s="86">
        <v>0.14216944575309753</v>
      </c>
      <c r="CN364" s="86">
        <v>1.9729109480977058E-2</v>
      </c>
      <c r="CO364" s="86">
        <v>-6.417921744287014E-3</v>
      </c>
      <c r="CP364" s="86">
        <v>6.9580815732479095E-2</v>
      </c>
      <c r="CQ364" s="86">
        <v>-1.6163233667612076E-2</v>
      </c>
      <c r="CR364" s="86">
        <v>7.1668751537799835E-2</v>
      </c>
      <c r="CS364" s="86">
        <v>7.6728522777557373E-2</v>
      </c>
      <c r="CT364" s="86">
        <v>0.19719226658344269</v>
      </c>
      <c r="CU364" s="86">
        <v>0.13069799542427063</v>
      </c>
      <c r="CV364" s="86">
        <v>5.1828440278768539E-2</v>
      </c>
      <c r="CW364" s="86">
        <v>-8.7616005912423134E-3</v>
      </c>
      <c r="CX364" s="86">
        <v>-4.023154079914093E-2</v>
      </c>
      <c r="CY364" s="86">
        <v>-0.12683321535587311</v>
      </c>
      <c r="CZ364" s="86">
        <v>1.162907388061285E-2</v>
      </c>
      <c r="DA364" s="86">
        <v>3.3017463982105255E-2</v>
      </c>
      <c r="DB364" s="86">
        <v>-4.435170441865921E-2</v>
      </c>
      <c r="DC364" s="86">
        <v>-4.8957496881484985E-2</v>
      </c>
      <c r="DD364" s="86">
        <v>-7.8916653990745544E-2</v>
      </c>
      <c r="DE364" s="86">
        <v>1.1554588563740253E-2</v>
      </c>
      <c r="DF364" s="86">
        <v>-1.4818381518125534E-2</v>
      </c>
      <c r="DG364" s="86">
        <v>3.5824954509735107E-2</v>
      </c>
      <c r="DH364" s="86">
        <v>9.1099858283996582E-2</v>
      </c>
      <c r="DI364" s="86">
        <v>8.6025811731815338E-2</v>
      </c>
      <c r="DJ364" s="86">
        <v>0.20948618650436401</v>
      </c>
      <c r="DK364" s="86">
        <v>0.21161603927612305</v>
      </c>
      <c r="DL364" s="86">
        <v>0.10534742474555969</v>
      </c>
      <c r="DM364" s="86">
        <v>8.0587416887283325E-2</v>
      </c>
      <c r="DN364" s="86">
        <v>0.16253244876861572</v>
      </c>
      <c r="DO364" s="86">
        <v>8.1123247742652893E-2</v>
      </c>
      <c r="DP364" s="86">
        <v>0.1701483428478241</v>
      </c>
      <c r="DQ364" s="86">
        <v>0.15418547391891479</v>
      </c>
      <c r="DR364" s="86">
        <v>0.27973365783691406</v>
      </c>
      <c r="DS364" s="86">
        <v>0.20767046511173248</v>
      </c>
      <c r="DT364" s="86">
        <v>0.12879495322704315</v>
      </c>
      <c r="DU364" s="86">
        <v>6.9395095109939575E-2</v>
      </c>
      <c r="DV364" s="86">
        <v>2.7141150087118149E-2</v>
      </c>
      <c r="DW364" s="86">
        <v>-6.3006356358528137E-2</v>
      </c>
      <c r="DX364" s="86">
        <v>7.1435987949371338E-2</v>
      </c>
      <c r="DY364" s="86">
        <v>0.10935644060373306</v>
      </c>
      <c r="DZ364" s="86">
        <v>2.5557830929756165E-2</v>
      </c>
      <c r="EA364" s="86">
        <v>2.4689150974154472E-2</v>
      </c>
      <c r="EB364" s="86">
        <v>-3.9108400233089924E-3</v>
      </c>
      <c r="EC364" s="86">
        <v>9.3691065907478333E-2</v>
      </c>
      <c r="ED364" s="86">
        <v>6.5294757485389709E-2</v>
      </c>
      <c r="EE364" s="86">
        <v>0.12023419886827469</v>
      </c>
      <c r="EF364" s="86">
        <v>0.18116274476051331</v>
      </c>
      <c r="EG364" s="86">
        <v>0.17106471955776215</v>
      </c>
      <c r="EH364" s="86">
        <v>0.28800567984580994</v>
      </c>
      <c r="EI364" s="86">
        <v>0.31188586354255676</v>
      </c>
      <c r="EJ364" s="86">
        <v>0.22896668314933777</v>
      </c>
      <c r="EK364" s="86">
        <v>0.20620930194854736</v>
      </c>
      <c r="EL364" s="86">
        <v>0.29673987627029419</v>
      </c>
      <c r="EM364" s="86">
        <v>0.22158947587013245</v>
      </c>
      <c r="EN364" s="86">
        <v>0.31233721971511841</v>
      </c>
      <c r="EO364" s="86">
        <v>0.2660210132598877</v>
      </c>
      <c r="EP364" s="86">
        <v>0.39891031384468079</v>
      </c>
      <c r="EQ364" s="86">
        <v>0.31880649924278259</v>
      </c>
      <c r="ER364" s="86">
        <v>0.23992238938808441</v>
      </c>
      <c r="ES364" s="86">
        <v>0.18224094808101654</v>
      </c>
      <c r="ET364" s="86">
        <v>0.12441661953926086</v>
      </c>
      <c r="EU364" s="86">
        <v>2.9149476438760757E-2</v>
      </c>
      <c r="EV364" s="86">
        <v>0.15778765082359314</v>
      </c>
      <c r="EW364" s="86">
        <v>69.355064392089844</v>
      </c>
      <c r="EX364" s="86">
        <v>68.273208618164063</v>
      </c>
      <c r="EY364" s="86">
        <v>67.121971130371094</v>
      </c>
      <c r="EZ364" s="86">
        <v>66.208030700683594</v>
      </c>
      <c r="FA364" s="86">
        <v>65.419754028320313</v>
      </c>
      <c r="FB364" s="86">
        <v>64.580551147460938</v>
      </c>
      <c r="FC364" s="86">
        <v>63.963108062744141</v>
      </c>
      <c r="FD364" s="86">
        <v>63.527385711669922</v>
      </c>
      <c r="FE364" s="86">
        <v>65.051567077636719</v>
      </c>
      <c r="FF364" s="86">
        <v>68.229598999023438</v>
      </c>
      <c r="FG364" s="86">
        <v>71.621528625488281</v>
      </c>
      <c r="FH364" s="86">
        <v>74.968482971191406</v>
      </c>
      <c r="FI364" s="86">
        <v>78.757194519042969</v>
      </c>
      <c r="FJ364" s="86">
        <v>81.677879333496094</v>
      </c>
      <c r="FK364" s="86">
        <v>84.439140319824219</v>
      </c>
      <c r="FL364" s="86">
        <v>86.294410705566406</v>
      </c>
      <c r="FM364" s="86">
        <v>86.943572998046875</v>
      </c>
      <c r="FN364" s="86">
        <v>87.032325744628906</v>
      </c>
      <c r="FO364" s="86">
        <v>85.952491760253906</v>
      </c>
      <c r="FP364" s="86">
        <v>83.135017395019531</v>
      </c>
      <c r="FQ364" s="86">
        <v>78.786911010742188</v>
      </c>
      <c r="FR364" s="86">
        <v>75.2967529296875</v>
      </c>
      <c r="FS364" s="86">
        <v>72.709144592285156</v>
      </c>
      <c r="FT364" s="86">
        <v>71.092071533203125</v>
      </c>
      <c r="FU364" s="86">
        <v>8.7526574730873108E-2</v>
      </c>
      <c r="FV364" s="86">
        <v>0.13405270874500275</v>
      </c>
      <c r="FW364" s="86">
        <v>8.6407870054244995E-2</v>
      </c>
      <c r="FX364" s="86">
        <v>107.65000152587891</v>
      </c>
      <c r="FY364" s="86">
        <v>1</v>
      </c>
    </row>
    <row r="365" spans="1:181" x14ac:dyDescent="0.25">
      <c r="A365" t="s">
        <v>186</v>
      </c>
      <c r="B365" t="s">
        <v>236</v>
      </c>
      <c r="C365" t="s">
        <v>194</v>
      </c>
      <c r="D365" t="s">
        <v>202</v>
      </c>
      <c r="E365" t="s">
        <v>241</v>
      </c>
      <c r="F365" t="s">
        <v>1</v>
      </c>
      <c r="G365" t="s">
        <v>198</v>
      </c>
      <c r="H365" s="86">
        <v>21629</v>
      </c>
      <c r="I365" s="86">
        <v>1.4055426120758057</v>
      </c>
      <c r="J365" s="86">
        <v>1.3183256387710571</v>
      </c>
      <c r="K365" s="86">
        <v>1.2460051774978638</v>
      </c>
      <c r="L365" s="86">
        <v>1.2130266427993774</v>
      </c>
      <c r="M365" s="86">
        <v>1.2303764820098877</v>
      </c>
      <c r="N365" s="86">
        <v>1.266502857208252</v>
      </c>
      <c r="O365" s="86">
        <v>1.4107238054275513</v>
      </c>
      <c r="P365" s="86">
        <v>1.572661280632019</v>
      </c>
      <c r="Q365" s="86">
        <v>1.5744304656982422</v>
      </c>
      <c r="R365" s="86">
        <v>1.5774698257446289</v>
      </c>
      <c r="S365" s="86">
        <v>1.6299853324890137</v>
      </c>
      <c r="T365" s="86">
        <v>1.6743423938751221</v>
      </c>
      <c r="U365" s="86">
        <v>1.5927801132202148</v>
      </c>
      <c r="V365" s="86">
        <v>1.5443660020828247</v>
      </c>
      <c r="W365" s="86">
        <v>1.5328229665756226</v>
      </c>
      <c r="X365" s="86">
        <v>1.5572235584259033</v>
      </c>
      <c r="Y365" s="86">
        <v>1.5889530181884766</v>
      </c>
      <c r="Z365" s="86">
        <v>1.6885735988616943</v>
      </c>
      <c r="AA365" s="86">
        <v>1.9703282117843628</v>
      </c>
      <c r="AB365" s="86">
        <v>2.0880441665649414</v>
      </c>
      <c r="AC365" s="86">
        <v>2.1006739139556885</v>
      </c>
      <c r="AD365" s="86">
        <v>1.9611406326293945</v>
      </c>
      <c r="AE365" s="86">
        <v>1.7596741914749146</v>
      </c>
      <c r="AF365" s="86">
        <v>1.5455856323242188</v>
      </c>
      <c r="AG365" s="86">
        <v>-0.10417490452528</v>
      </c>
      <c r="AH365" s="86">
        <v>-8.1494316458702087E-2</v>
      </c>
      <c r="AI365" s="86">
        <v>-8.2928627729415894E-2</v>
      </c>
      <c r="AJ365" s="86">
        <v>-4.5127734541893005E-2</v>
      </c>
      <c r="AK365" s="86">
        <v>3.884119912981987E-2</v>
      </c>
      <c r="AL365" s="86">
        <v>1.9385524094104767E-2</v>
      </c>
      <c r="AM365" s="86">
        <v>-2.6795864105224609E-2</v>
      </c>
      <c r="AN365" s="86">
        <v>-2.8896771371364594E-2</v>
      </c>
      <c r="AO365" s="86">
        <v>-4.7763124108314514E-2</v>
      </c>
      <c r="AP365" s="86">
        <v>-9.9313654005527496E-2</v>
      </c>
      <c r="AQ365" s="86">
        <v>-0.10924305766820908</v>
      </c>
      <c r="AR365" s="86">
        <v>-7.0987626910209656E-2</v>
      </c>
      <c r="AS365" s="86">
        <v>-4.3450687080621719E-2</v>
      </c>
      <c r="AT365" s="86">
        <v>-0.11625539511442184</v>
      </c>
      <c r="AU365" s="86">
        <v>-0.13515618443489075</v>
      </c>
      <c r="AV365" s="86">
        <v>-0.10466398298740387</v>
      </c>
      <c r="AW365" s="86">
        <v>-6.0435105115175247E-2</v>
      </c>
      <c r="AX365" s="86">
        <v>-5.3302112966775894E-2</v>
      </c>
      <c r="AY365" s="86">
        <v>1.4377264305949211E-2</v>
      </c>
      <c r="AZ365" s="86">
        <v>-1.0995578952133656E-2</v>
      </c>
      <c r="BA365" s="86">
        <v>-2.2146668285131454E-2</v>
      </c>
      <c r="BB365" s="86">
        <v>-9.8897911608219147E-2</v>
      </c>
      <c r="BC365" s="86">
        <v>-8.3485975861549377E-2</v>
      </c>
      <c r="BD365" s="86">
        <v>-0.117442287504673</v>
      </c>
      <c r="BE365" s="86">
        <v>-3.5401545464992523E-2</v>
      </c>
      <c r="BF365" s="86">
        <v>-1.6337400302290916E-2</v>
      </c>
      <c r="BG365" s="86">
        <v>-2.0284872502088547E-2</v>
      </c>
      <c r="BH365" s="86">
        <v>1.4930314384400845E-2</v>
      </c>
      <c r="BI365" s="86">
        <v>9.8724126815795898E-2</v>
      </c>
      <c r="BJ365" s="86">
        <v>8.0537088215351105E-2</v>
      </c>
      <c r="BK365" s="86">
        <v>3.2906763255596161E-2</v>
      </c>
      <c r="BL365" s="86">
        <v>2.8061909601092339E-2</v>
      </c>
      <c r="BM365" s="86">
        <v>1.419377326965332E-2</v>
      </c>
      <c r="BN365" s="86">
        <v>-3.7406660616397858E-2</v>
      </c>
      <c r="BO365" s="86">
        <v>-4.8923417925834656E-2</v>
      </c>
      <c r="BP365" s="86">
        <v>-1.208982989192009E-2</v>
      </c>
      <c r="BQ365" s="86">
        <v>-8.5805533453822136E-3</v>
      </c>
      <c r="BR365" s="86">
        <v>-7.9906754195690155E-2</v>
      </c>
      <c r="BS365" s="86">
        <v>-9.7399413585662842E-2</v>
      </c>
      <c r="BT365" s="86">
        <v>-6.7079700529575348E-2</v>
      </c>
      <c r="BU365" s="86">
        <v>-1.9987655803561211E-2</v>
      </c>
      <c r="BV365" s="86">
        <v>-8.6384061723947525E-3</v>
      </c>
      <c r="BW365" s="86">
        <v>8.1938207149505615E-2</v>
      </c>
      <c r="BX365" s="86">
        <v>6.6498301923274994E-2</v>
      </c>
      <c r="BY365" s="86">
        <v>5.421842634677887E-2</v>
      </c>
      <c r="BZ365" s="86">
        <v>-2.3421544581651688E-2</v>
      </c>
      <c r="CA365" s="86">
        <v>-1.3055755756795406E-2</v>
      </c>
      <c r="CB365" s="86">
        <v>-4.6926133334636688E-2</v>
      </c>
      <c r="CC365" s="86">
        <v>1.2230676598846912E-2</v>
      </c>
      <c r="CD365" s="86">
        <v>2.8790082782506943E-2</v>
      </c>
      <c r="CE365" s="86">
        <v>2.3102004081010818E-2</v>
      </c>
      <c r="CF365" s="86">
        <v>5.6526336818933487E-2</v>
      </c>
      <c r="CG365" s="86">
        <v>0.14019887149333954</v>
      </c>
      <c r="CH365" s="86">
        <v>0.12289047241210938</v>
      </c>
      <c r="CI365" s="86">
        <v>7.4256621301174164E-2</v>
      </c>
      <c r="CJ365" s="86">
        <v>6.7511320114135742E-2</v>
      </c>
      <c r="CK365" s="86">
        <v>5.7104930281639099E-2</v>
      </c>
      <c r="CL365" s="86">
        <v>5.4699336178600788E-3</v>
      </c>
      <c r="CM365" s="86">
        <v>-7.146214134991169E-3</v>
      </c>
      <c r="CN365" s="86">
        <v>2.8702599927783012E-2</v>
      </c>
      <c r="CO365" s="86">
        <v>1.5570394694805145E-2</v>
      </c>
      <c r="CP365" s="86">
        <v>-5.4731797426939011E-2</v>
      </c>
      <c r="CQ365" s="86">
        <v>-7.1249186992645264E-2</v>
      </c>
      <c r="CR365" s="86">
        <v>-4.1048936545848846E-2</v>
      </c>
      <c r="CS365" s="86">
        <v>8.0261239781975746E-3</v>
      </c>
      <c r="CT365" s="86">
        <v>2.2295542061328888E-2</v>
      </c>
      <c r="CU365" s="86">
        <v>0.12873069941997528</v>
      </c>
      <c r="CV365" s="86">
        <v>0.12017032504081726</v>
      </c>
      <c r="CW365" s="86">
        <v>0.10710866004228592</v>
      </c>
      <c r="CX365" s="86">
        <v>2.8853153809905052E-2</v>
      </c>
      <c r="CY365" s="86">
        <v>3.5724002867937088E-2</v>
      </c>
      <c r="CZ365" s="86">
        <v>1.9131364533677697E-3</v>
      </c>
      <c r="DA365" s="86">
        <v>5.9862896800041199E-2</v>
      </c>
      <c r="DB365" s="86">
        <v>7.3917567729949951E-2</v>
      </c>
      <c r="DC365" s="86">
        <v>6.6488884389400482E-2</v>
      </c>
      <c r="DD365" s="86">
        <v>9.8122358322143555E-2</v>
      </c>
      <c r="DE365" s="86">
        <v>0.18167360126972198</v>
      </c>
      <c r="DF365" s="86">
        <v>0.16524386405944824</v>
      </c>
      <c r="DG365" s="86">
        <v>0.11560647189617157</v>
      </c>
      <c r="DH365" s="86">
        <v>0.106960728764534</v>
      </c>
      <c r="DI365" s="86">
        <v>0.10001609474420547</v>
      </c>
      <c r="DJ365" s="86">
        <v>4.8346530646085739E-2</v>
      </c>
      <c r="DK365" s="86">
        <v>3.4630991518497467E-2</v>
      </c>
      <c r="DL365" s="86">
        <v>6.9495029747486115E-2</v>
      </c>
      <c r="DM365" s="86">
        <v>3.9721343666315079E-2</v>
      </c>
      <c r="DN365" s="86">
        <v>-2.9556838795542717E-2</v>
      </c>
      <c r="DO365" s="86">
        <v>-4.5098971575498581E-2</v>
      </c>
      <c r="DP365" s="86">
        <v>-1.5018179081380367E-2</v>
      </c>
      <c r="DQ365" s="86">
        <v>3.603990375995636E-2</v>
      </c>
      <c r="DR365" s="86">
        <v>5.3229492157697678E-2</v>
      </c>
      <c r="DS365" s="86">
        <v>0.17552319169044495</v>
      </c>
      <c r="DT365" s="86">
        <v>0.17384234070777893</v>
      </c>
      <c r="DU365" s="86">
        <v>0.15999889373779297</v>
      </c>
      <c r="DV365" s="86">
        <v>8.1127852201461792E-2</v>
      </c>
      <c r="DW365" s="86">
        <v>8.450375497341156E-2</v>
      </c>
      <c r="DX365" s="86">
        <v>5.0752408802509308E-2</v>
      </c>
      <c r="DY365" s="86">
        <v>0.12863627076148987</v>
      </c>
      <c r="DZ365" s="86">
        <v>0.13907448947429657</v>
      </c>
      <c r="EA365" s="86">
        <v>0.12913264334201813</v>
      </c>
      <c r="EB365" s="86">
        <v>0.15818041563034058</v>
      </c>
      <c r="EC365" s="86">
        <v>0.24155652523040771</v>
      </c>
      <c r="ED365" s="86">
        <v>0.22639542818069458</v>
      </c>
      <c r="EE365" s="86">
        <v>0.17530909180641174</v>
      </c>
      <c r="EF365" s="86">
        <v>0.16391940414905548</v>
      </c>
      <c r="EG365" s="86">
        <v>0.16197298467159271</v>
      </c>
      <c r="EH365" s="86">
        <v>0.11025352030992508</v>
      </c>
      <c r="EI365" s="86">
        <v>9.4950638711452484E-2</v>
      </c>
      <c r="EJ365" s="86">
        <v>0.12839281558990479</v>
      </c>
      <c r="EK365" s="86">
        <v>7.4591480195522308E-2</v>
      </c>
      <c r="EL365" s="86">
        <v>6.7918007262051105E-3</v>
      </c>
      <c r="EM365" s="86">
        <v>-7.3422109708189964E-3</v>
      </c>
      <c r="EN365" s="86">
        <v>2.256610244512558E-2</v>
      </c>
      <c r="EO365" s="86">
        <v>7.6487347483634949E-2</v>
      </c>
      <c r="EP365" s="86">
        <v>9.7893200814723969E-2</v>
      </c>
      <c r="EQ365" s="86">
        <v>0.2430841326713562</v>
      </c>
      <c r="ER365" s="86">
        <v>0.25133621692657471</v>
      </c>
      <c r="ES365" s="86">
        <v>0.2363639771938324</v>
      </c>
      <c r="ET365" s="86">
        <v>0.15660420060157776</v>
      </c>
      <c r="EU365" s="86">
        <v>0.15493397414684296</v>
      </c>
      <c r="EV365" s="86">
        <v>0.12126856297254562</v>
      </c>
      <c r="EW365" s="86">
        <v>56.221340179443359</v>
      </c>
      <c r="EX365" s="86">
        <v>55.328311920166016</v>
      </c>
      <c r="EY365" s="86">
        <v>54.468986511230469</v>
      </c>
      <c r="EZ365" s="86">
        <v>53.76458740234375</v>
      </c>
      <c r="FA365" s="86">
        <v>53.287803649902344</v>
      </c>
      <c r="FB365" s="86">
        <v>52.816047668457031</v>
      </c>
      <c r="FC365" s="86">
        <v>52.589340209960938</v>
      </c>
      <c r="FD365" s="86">
        <v>52.843132019042969</v>
      </c>
      <c r="FE365" s="86">
        <v>56.292781829833984</v>
      </c>
      <c r="FF365" s="86">
        <v>61.044685363769531</v>
      </c>
      <c r="FG365" s="86">
        <v>65.217216491699219</v>
      </c>
      <c r="FH365" s="86">
        <v>68.660736083984375</v>
      </c>
      <c r="FI365" s="86">
        <v>71.411689758300781</v>
      </c>
      <c r="FJ365" s="86">
        <v>73.70794677734375</v>
      </c>
      <c r="FK365" s="86">
        <v>74.964019775390625</v>
      </c>
      <c r="FL365" s="86">
        <v>75.331626892089844</v>
      </c>
      <c r="FM365" s="86">
        <v>74.464111328125</v>
      </c>
      <c r="FN365" s="86">
        <v>71.568504333496094</v>
      </c>
      <c r="FO365" s="86">
        <v>67.073654174804688</v>
      </c>
      <c r="FP365" s="86">
        <v>64.132652282714844</v>
      </c>
      <c r="FQ365" s="86">
        <v>62.107452392578125</v>
      </c>
      <c r="FR365" s="86">
        <v>60.295730590820313</v>
      </c>
      <c r="FS365" s="86">
        <v>58.945079803466797</v>
      </c>
      <c r="FT365" s="86">
        <v>57.551826477050781</v>
      </c>
      <c r="FU365" s="86">
        <v>6.070563942193985E-2</v>
      </c>
      <c r="FV365" s="86">
        <v>7.1550093591213226E-2</v>
      </c>
      <c r="FW365" s="86">
        <v>6.1996463686227798E-2</v>
      </c>
      <c r="FX365" s="86">
        <v>142.45956420898438</v>
      </c>
      <c r="FY365" s="86">
        <v>1</v>
      </c>
    </row>
    <row r="366" spans="1:181" x14ac:dyDescent="0.25">
      <c r="A366" t="s">
        <v>186</v>
      </c>
      <c r="B366" t="s">
        <v>236</v>
      </c>
      <c r="C366" t="s">
        <v>194</v>
      </c>
      <c r="D366" t="s">
        <v>202</v>
      </c>
      <c r="E366" t="s">
        <v>241</v>
      </c>
      <c r="F366" t="s">
        <v>1</v>
      </c>
      <c r="G366" t="s">
        <v>200</v>
      </c>
      <c r="H366" s="86">
        <v>4483</v>
      </c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  <c r="AU366" s="86"/>
      <c r="AV366" s="86"/>
      <c r="AW366" s="86"/>
      <c r="AX366" s="86"/>
      <c r="AY366" s="86"/>
      <c r="AZ366" s="86"/>
      <c r="BA366" s="86"/>
      <c r="BB366" s="86"/>
      <c r="BC366" s="86"/>
      <c r="BD366" s="86"/>
      <c r="BE366" s="86"/>
      <c r="BF366" s="86"/>
      <c r="BG366" s="86"/>
      <c r="BH366" s="86"/>
      <c r="BI366" s="86"/>
      <c r="BJ366" s="86"/>
      <c r="BK366" s="86"/>
      <c r="BL366" s="86"/>
      <c r="BM366" s="86"/>
      <c r="BN366" s="86"/>
      <c r="BO366" s="86"/>
      <c r="BP366" s="86"/>
      <c r="BQ366" s="86"/>
      <c r="BR366" s="86"/>
      <c r="BS366" s="86"/>
      <c r="BT366" s="86"/>
      <c r="BU366" s="86"/>
      <c r="BV366" s="86"/>
      <c r="BW366" s="86"/>
      <c r="BX366" s="86"/>
      <c r="BY366" s="86"/>
      <c r="BZ366" s="86"/>
      <c r="CA366" s="86"/>
      <c r="CB366" s="86"/>
      <c r="CC366" s="86"/>
      <c r="CD366" s="86"/>
      <c r="CE366" s="86"/>
      <c r="CF366" s="86"/>
      <c r="CG366" s="86"/>
      <c r="CH366" s="86"/>
      <c r="CI366" s="86"/>
      <c r="CJ366" s="86"/>
      <c r="CK366" s="86"/>
      <c r="CL366" s="86"/>
      <c r="CM366" s="86"/>
      <c r="CN366" s="86"/>
      <c r="CO366" s="86"/>
      <c r="CP366" s="86"/>
      <c r="CQ366" s="86"/>
      <c r="CR366" s="86"/>
      <c r="CS366" s="86"/>
      <c r="CT366" s="86"/>
      <c r="CU366" s="86"/>
      <c r="CV366" s="86"/>
      <c r="CW366" s="86"/>
      <c r="CX366" s="86"/>
      <c r="CY366" s="86"/>
      <c r="CZ366" s="86"/>
      <c r="DA366" s="86"/>
      <c r="DB366" s="86"/>
      <c r="DC366" s="86"/>
      <c r="DD366" s="86"/>
      <c r="DE366" s="86"/>
      <c r="DF366" s="86"/>
      <c r="DG366" s="86"/>
      <c r="DH366" s="86"/>
      <c r="DI366" s="86"/>
      <c r="DJ366" s="86"/>
      <c r="DK366" s="86"/>
      <c r="DL366" s="86"/>
      <c r="DM366" s="86"/>
      <c r="DN366" s="86"/>
      <c r="DO366" s="86"/>
      <c r="DP366" s="86"/>
      <c r="DQ366" s="86"/>
      <c r="DR366" s="86"/>
      <c r="DS366" s="86"/>
      <c r="DT366" s="86"/>
      <c r="DU366" s="86"/>
      <c r="DV366" s="86"/>
      <c r="DW366" s="86"/>
      <c r="DX366" s="86"/>
      <c r="DY366" s="86"/>
      <c r="DZ366" s="86"/>
      <c r="EA366" s="86"/>
      <c r="EB366" s="86"/>
      <c r="EC366" s="86"/>
      <c r="ED366" s="86"/>
      <c r="EE366" s="86"/>
      <c r="EF366" s="86"/>
      <c r="EG366" s="86"/>
      <c r="EH366" s="86"/>
      <c r="EI366" s="86"/>
      <c r="EJ366" s="86"/>
      <c r="EK366" s="86"/>
      <c r="EL366" s="86"/>
      <c r="EM366" s="86"/>
      <c r="EN366" s="86"/>
      <c r="EO366" s="86"/>
      <c r="EP366" s="86"/>
      <c r="EQ366" s="86"/>
      <c r="ER366" s="86"/>
      <c r="ES366" s="86"/>
      <c r="ET366" s="86"/>
      <c r="EU366" s="86"/>
      <c r="EV366" s="86"/>
      <c r="EW366" s="86"/>
      <c r="EX366" s="86"/>
      <c r="EY366" s="86"/>
      <c r="EZ366" s="86"/>
      <c r="FA366" s="86"/>
      <c r="FB366" s="86"/>
      <c r="FC366" s="86"/>
      <c r="FD366" s="86"/>
      <c r="FE366" s="86"/>
      <c r="FF366" s="86"/>
      <c r="FG366" s="86"/>
      <c r="FH366" s="86"/>
      <c r="FI366" s="86"/>
      <c r="FJ366" s="86"/>
      <c r="FK366" s="86"/>
      <c r="FL366" s="86"/>
      <c r="FM366" s="86"/>
      <c r="FN366" s="86"/>
      <c r="FO366" s="86"/>
      <c r="FP366" s="86"/>
      <c r="FQ366" s="86"/>
      <c r="FR366" s="86"/>
      <c r="FS366" s="86"/>
      <c r="FT366" s="86"/>
      <c r="FU366" s="86"/>
      <c r="FV366" s="86"/>
      <c r="FW366" s="86"/>
      <c r="FX366" s="86">
        <v>60.525485992431641</v>
      </c>
      <c r="FY366" s="86">
        <v>0</v>
      </c>
    </row>
    <row r="367" spans="1:181" x14ac:dyDescent="0.25">
      <c r="A367" t="s">
        <v>186</v>
      </c>
      <c r="B367" t="s">
        <v>236</v>
      </c>
      <c r="C367" t="s">
        <v>194</v>
      </c>
      <c r="D367" t="s">
        <v>202</v>
      </c>
      <c r="E367" t="s">
        <v>241</v>
      </c>
      <c r="F367" t="s">
        <v>1</v>
      </c>
      <c r="G367" t="s">
        <v>1</v>
      </c>
      <c r="H367" s="86">
        <v>26112</v>
      </c>
      <c r="I367" s="86">
        <v>1.3561158180236816</v>
      </c>
      <c r="J367" s="86">
        <v>1.2672702074050903</v>
      </c>
      <c r="K367" s="86">
        <v>1.2017734050750732</v>
      </c>
      <c r="L367" s="86">
        <v>1.1725201606750488</v>
      </c>
      <c r="M367" s="86">
        <v>1.1876662969589233</v>
      </c>
      <c r="N367" s="86">
        <v>1.2220717668533325</v>
      </c>
      <c r="O367" s="86">
        <v>1.367173433303833</v>
      </c>
      <c r="P367" s="86">
        <v>1.5262707471847534</v>
      </c>
      <c r="Q367" s="86">
        <v>1.5148264169692993</v>
      </c>
      <c r="R367" s="86">
        <v>1.4941375255584717</v>
      </c>
      <c r="S367" s="86">
        <v>1.5428383350372314</v>
      </c>
      <c r="T367" s="86">
        <v>1.584247350692749</v>
      </c>
      <c r="U367" s="86">
        <v>1.5129971504211426</v>
      </c>
      <c r="V367" s="86">
        <v>1.4740315675735474</v>
      </c>
      <c r="W367" s="86">
        <v>1.4722030162811279</v>
      </c>
      <c r="X367" s="86">
        <v>1.5098569393157959</v>
      </c>
      <c r="Y367" s="86">
        <v>1.5447739362716675</v>
      </c>
      <c r="Z367" s="86">
        <v>1.6387780904769897</v>
      </c>
      <c r="AA367" s="86">
        <v>1.8895336389541626</v>
      </c>
      <c r="AB367" s="86">
        <v>1.9916868209838867</v>
      </c>
      <c r="AC367" s="86">
        <v>2.0013697147369385</v>
      </c>
      <c r="AD367" s="86">
        <v>1.8807848691940308</v>
      </c>
      <c r="AE367" s="86">
        <v>1.6895309686660767</v>
      </c>
      <c r="AF367" s="86">
        <v>1.4963332414627075</v>
      </c>
      <c r="AG367" s="86">
        <v>-6.8460129201412201E-2</v>
      </c>
      <c r="AH367" s="86">
        <v>-5.6986443698406219E-2</v>
      </c>
      <c r="AI367" s="86">
        <v>-6.414785236120224E-2</v>
      </c>
      <c r="AJ367" s="86">
        <v>-2.9601871967315674E-2</v>
      </c>
      <c r="AK367" s="86">
        <v>3.9399493485689163E-2</v>
      </c>
      <c r="AL367" s="86">
        <v>2.2928731516003609E-2</v>
      </c>
      <c r="AM367" s="86">
        <v>-1.5748118981719017E-2</v>
      </c>
      <c r="AN367" s="86">
        <v>-1.6402225941419601E-2</v>
      </c>
      <c r="AO367" s="86">
        <v>-3.7956912070512772E-2</v>
      </c>
      <c r="AP367" s="86">
        <v>-8.5118360817432404E-2</v>
      </c>
      <c r="AQ367" s="86">
        <v>-8.3478629589080811E-2</v>
      </c>
      <c r="AR367" s="86">
        <v>-4.9383856356143951E-2</v>
      </c>
      <c r="AS367" s="86">
        <v>-4.3532304465770721E-2</v>
      </c>
      <c r="AT367" s="86">
        <v>-9.874407947063446E-2</v>
      </c>
      <c r="AU367" s="86">
        <v>-0.11055932193994522</v>
      </c>
      <c r="AV367" s="86">
        <v>-7.4210867285728455E-2</v>
      </c>
      <c r="AW367" s="86">
        <v>-4.3378088623285294E-2</v>
      </c>
      <c r="AX367" s="86">
        <v>-3.845427930355072E-2</v>
      </c>
      <c r="AY367" s="86">
        <v>1.9923938438296318E-2</v>
      </c>
      <c r="AZ367" s="86">
        <v>-6.5564932301640511E-3</v>
      </c>
      <c r="BA367" s="86">
        <v>-1.4419201761484146E-2</v>
      </c>
      <c r="BB367" s="86">
        <v>-6.4584031701087952E-2</v>
      </c>
      <c r="BC367" s="86">
        <v>-6.185232475399971E-2</v>
      </c>
      <c r="BD367" s="86">
        <v>-7.6547220349311829E-2</v>
      </c>
      <c r="BE367" s="86">
        <v>-1.0853988118469715E-2</v>
      </c>
      <c r="BF367" s="86">
        <v>-2.3109614849090576E-3</v>
      </c>
      <c r="BG367" s="86">
        <v>-1.1480094864964485E-2</v>
      </c>
      <c r="BH367" s="86">
        <v>2.081860788166523E-2</v>
      </c>
      <c r="BI367" s="86">
        <v>8.9749015867710114E-2</v>
      </c>
      <c r="BJ367" s="86">
        <v>7.4293002486228943E-2</v>
      </c>
      <c r="BK367" s="86">
        <v>3.4529946744441986E-2</v>
      </c>
      <c r="BL367" s="86">
        <v>3.1650375574827194E-2</v>
      </c>
      <c r="BM367" s="86">
        <v>1.4204513281583786E-2</v>
      </c>
      <c r="BN367" s="86">
        <v>-3.3290442079305649E-2</v>
      </c>
      <c r="BO367" s="86">
        <v>-3.3102650195360184E-2</v>
      </c>
      <c r="BP367" s="86">
        <v>-2.3730414977762848E-4</v>
      </c>
      <c r="BQ367" s="86">
        <v>-1.3955358415842056E-2</v>
      </c>
      <c r="BR367" s="86">
        <v>-6.7712292075157166E-2</v>
      </c>
      <c r="BS367" s="86">
        <v>-7.8534349799156189E-2</v>
      </c>
      <c r="BT367" s="86">
        <v>-4.2429663240909576E-2</v>
      </c>
      <c r="BU367" s="86">
        <v>-9.1142281889915466E-3</v>
      </c>
      <c r="BV367" s="86">
        <v>-6.8173825275152922E-4</v>
      </c>
      <c r="BW367" s="86">
        <v>7.6418988406658173E-2</v>
      </c>
      <c r="BX367" s="86">
        <v>5.8065216988325119E-2</v>
      </c>
      <c r="BY367" s="86">
        <v>4.9550116062164307E-2</v>
      </c>
      <c r="BZ367" s="86">
        <v>-1.5858651604503393E-3</v>
      </c>
      <c r="CA367" s="86">
        <v>-2.8294047806411982E-3</v>
      </c>
      <c r="CB367" s="86">
        <v>-1.7411865293979645E-2</v>
      </c>
      <c r="CC367" s="86">
        <v>2.9043853282928467E-2</v>
      </c>
      <c r="CD367" s="86">
        <v>3.5557109862565994E-2</v>
      </c>
      <c r="CE367" s="86">
        <v>2.4997435510158539E-2</v>
      </c>
      <c r="CF367" s="86">
        <v>5.573967844247818E-2</v>
      </c>
      <c r="CG367" s="86">
        <v>0.1246209442615509</v>
      </c>
      <c r="CH367" s="86">
        <v>0.10986775159835815</v>
      </c>
      <c r="CI367" s="86">
        <v>6.9352380931377411E-2</v>
      </c>
      <c r="CJ367" s="86">
        <v>6.4931459724903107E-2</v>
      </c>
      <c r="CK367" s="86">
        <v>5.0331361591815948E-2</v>
      </c>
      <c r="CL367" s="86">
        <v>2.6054128538817167E-3</v>
      </c>
      <c r="CM367" s="86">
        <v>1.7875935882329941E-3</v>
      </c>
      <c r="CN367" s="86">
        <v>3.3801447600126266E-2</v>
      </c>
      <c r="CO367" s="86">
        <v>6.5295426174998283E-3</v>
      </c>
      <c r="CP367" s="86">
        <v>-4.6219769865274429E-2</v>
      </c>
      <c r="CQ367" s="86">
        <v>-5.6353956460952759E-2</v>
      </c>
      <c r="CR367" s="86">
        <v>-2.0418098196387291E-2</v>
      </c>
      <c r="CS367" s="86">
        <v>1.4616817235946655E-2</v>
      </c>
      <c r="CT367" s="86">
        <v>2.5479409843683243E-2</v>
      </c>
      <c r="CU367" s="86">
        <v>0.1155472919344902</v>
      </c>
      <c r="CV367" s="86">
        <v>0.10282201319932938</v>
      </c>
      <c r="CW367" s="86">
        <v>9.385506808757782E-2</v>
      </c>
      <c r="CX367" s="86">
        <v>4.2046476155519485E-2</v>
      </c>
      <c r="CY367" s="86">
        <v>3.8049694150686264E-2</v>
      </c>
      <c r="CZ367" s="86">
        <v>2.3545106872916222E-2</v>
      </c>
      <c r="DA367" s="86">
        <v>6.8941697478294373E-2</v>
      </c>
      <c r="DB367" s="86">
        <v>7.3425181210041046E-2</v>
      </c>
      <c r="DC367" s="86">
        <v>6.1474967747926712E-2</v>
      </c>
      <c r="DD367" s="86">
        <v>9.0660743415355682E-2</v>
      </c>
      <c r="DE367" s="86">
        <v>0.15949288010597229</v>
      </c>
      <c r="DF367" s="86">
        <v>0.14544248580932617</v>
      </c>
      <c r="DG367" s="86">
        <v>0.10417481511831284</v>
      </c>
      <c r="DH367" s="86">
        <v>9.8212547600269318E-2</v>
      </c>
      <c r="DI367" s="86">
        <v>8.6458213627338409E-2</v>
      </c>
      <c r="DJ367" s="86">
        <v>3.850126639008522E-2</v>
      </c>
      <c r="DK367" s="86">
        <v>3.667784109711647E-2</v>
      </c>
      <c r="DL367" s="86">
        <v>6.7840196192264557E-2</v>
      </c>
      <c r="DM367" s="86">
        <v>2.7014445513486862E-2</v>
      </c>
      <c r="DN367" s="86">
        <v>-2.4727253243327141E-2</v>
      </c>
      <c r="DO367" s="86">
        <v>-3.4173563122749329E-2</v>
      </c>
      <c r="DP367" s="86">
        <v>1.5934684779495001E-3</v>
      </c>
      <c r="DQ367" s="86">
        <v>3.8347858935594559E-2</v>
      </c>
      <c r="DR367" s="86">
        <v>5.1640558987855911E-2</v>
      </c>
      <c r="DS367" s="86">
        <v>0.15467558801174164</v>
      </c>
      <c r="DT367" s="86">
        <v>0.14757882058620453</v>
      </c>
      <c r="DU367" s="86">
        <v>0.13816002011299133</v>
      </c>
      <c r="DV367" s="86">
        <v>8.5678815841674805E-2</v>
      </c>
      <c r="DW367" s="86">
        <v>7.892879843711853E-2</v>
      </c>
      <c r="DX367" s="86">
        <v>6.450207531452179E-2</v>
      </c>
      <c r="DY367" s="86">
        <v>0.12654784321784973</v>
      </c>
      <c r="DZ367" s="86">
        <v>0.12810066342353821</v>
      </c>
      <c r="EA367" s="86">
        <v>0.11414273083209991</v>
      </c>
      <c r="EB367" s="86">
        <v>0.14108122885227203</v>
      </c>
      <c r="EC367" s="86">
        <v>0.20984239876270294</v>
      </c>
      <c r="ED367" s="86">
        <v>0.19680677354335785</v>
      </c>
      <c r="EE367" s="86">
        <v>0.15445289015769958</v>
      </c>
      <c r="EF367" s="86">
        <v>0.14626514911651611</v>
      </c>
      <c r="EG367" s="86">
        <v>0.13861963152885437</v>
      </c>
      <c r="EH367" s="86">
        <v>9.0329185128211975E-2</v>
      </c>
      <c r="EI367" s="86">
        <v>8.7053805589675903E-2</v>
      </c>
      <c r="EJ367" s="86">
        <v>0.11698674410581589</v>
      </c>
      <c r="EK367" s="86">
        <v>5.6591387838125229E-2</v>
      </c>
      <c r="EL367" s="86">
        <v>6.3045327551662922E-3</v>
      </c>
      <c r="EM367" s="86">
        <v>-2.1485940087586641E-3</v>
      </c>
      <c r="EN367" s="86">
        <v>3.3374670892953873E-2</v>
      </c>
      <c r="EO367" s="86">
        <v>7.2611719369888306E-2</v>
      </c>
      <c r="EP367" s="86">
        <v>8.9413098990917206E-2</v>
      </c>
      <c r="EQ367" s="86">
        <v>0.21117065846920013</v>
      </c>
      <c r="ER367" s="86">
        <v>0.21220050752162933</v>
      </c>
      <c r="ES367" s="86">
        <v>0.20212933421134949</v>
      </c>
      <c r="ET367" s="86">
        <v>0.14867699146270752</v>
      </c>
      <c r="EU367" s="86">
        <v>0.13795171678066254</v>
      </c>
      <c r="EV367" s="86">
        <v>0.12363743782043457</v>
      </c>
      <c r="EW367" s="86">
        <v>56.388603210449219</v>
      </c>
      <c r="EX367" s="86">
        <v>55.509960174560547</v>
      </c>
      <c r="EY367" s="86">
        <v>54.646930694580078</v>
      </c>
      <c r="EZ367" s="86">
        <v>53.900741577148438</v>
      </c>
      <c r="FA367" s="86">
        <v>53.385349273681641</v>
      </c>
      <c r="FB367" s="86">
        <v>52.926296234130859</v>
      </c>
      <c r="FC367" s="86">
        <v>52.637783050537109</v>
      </c>
      <c r="FD367" s="86">
        <v>52.889591217041016</v>
      </c>
      <c r="FE367" s="86">
        <v>56.377895355224609</v>
      </c>
      <c r="FF367" s="86">
        <v>61.086807250976563</v>
      </c>
      <c r="FG367" s="86">
        <v>65.262542724609375</v>
      </c>
      <c r="FH367" s="86">
        <v>68.725135803222656</v>
      </c>
      <c r="FI367" s="86">
        <v>71.518501281738281</v>
      </c>
      <c r="FJ367" s="86">
        <v>73.762107849121094</v>
      </c>
      <c r="FK367" s="86">
        <v>75.075714111328125</v>
      </c>
      <c r="FL367" s="86">
        <v>75.508781433105469</v>
      </c>
      <c r="FM367" s="86">
        <v>74.706550598144531</v>
      </c>
      <c r="FN367" s="86">
        <v>71.908287048339844</v>
      </c>
      <c r="FO367" s="86">
        <v>67.4498291015625</v>
      </c>
      <c r="FP367" s="86">
        <v>64.436004638671875</v>
      </c>
      <c r="FQ367" s="86">
        <v>62.374237060546875</v>
      </c>
      <c r="FR367" s="86">
        <v>60.534141540527344</v>
      </c>
      <c r="FS367" s="86">
        <v>59.123867034912109</v>
      </c>
      <c r="FT367" s="86">
        <v>57.720401763916016</v>
      </c>
      <c r="FU367" s="86">
        <v>5.0833426415920258E-2</v>
      </c>
      <c r="FV367" s="86">
        <v>5.9951990842819214E-2</v>
      </c>
      <c r="FW367" s="86">
        <v>5.1976379007101059E-2</v>
      </c>
      <c r="FX367" s="86">
        <v>202.98506164550781</v>
      </c>
      <c r="FY367" s="86">
        <v>1</v>
      </c>
    </row>
    <row r="368" spans="1:181" x14ac:dyDescent="0.25">
      <c r="A368" t="s">
        <v>186</v>
      </c>
      <c r="B368" t="s">
        <v>236</v>
      </c>
      <c r="C368" t="s">
        <v>194</v>
      </c>
      <c r="D368" t="s">
        <v>202</v>
      </c>
      <c r="E368" t="s">
        <v>241</v>
      </c>
      <c r="F368" t="s">
        <v>178</v>
      </c>
      <c r="G368" t="s">
        <v>1</v>
      </c>
      <c r="H368" s="86">
        <v>14315</v>
      </c>
      <c r="I368" s="86">
        <v>1.2104424238204956</v>
      </c>
      <c r="J368" s="86">
        <v>1.118078351020813</v>
      </c>
      <c r="K368" s="86">
        <v>1.0455992221832275</v>
      </c>
      <c r="L368" s="86">
        <v>1.0009032487869263</v>
      </c>
      <c r="M368" s="86">
        <v>1.0039520263671875</v>
      </c>
      <c r="N368" s="86">
        <v>1.0382529497146606</v>
      </c>
      <c r="O368" s="86">
        <v>1.1940027475357056</v>
      </c>
      <c r="P368" s="86">
        <v>1.3996834754943848</v>
      </c>
      <c r="Q368" s="86">
        <v>1.3932108879089355</v>
      </c>
      <c r="R368" s="86">
        <v>1.3877073526382446</v>
      </c>
      <c r="S368" s="86">
        <v>1.4333122968673706</v>
      </c>
      <c r="T368" s="86">
        <v>1.4796818494796753</v>
      </c>
      <c r="U368" s="86">
        <v>1.4562373161315918</v>
      </c>
      <c r="V368" s="86">
        <v>1.4044357538223267</v>
      </c>
      <c r="W368" s="86">
        <v>1.4070315361022949</v>
      </c>
      <c r="X368" s="86">
        <v>1.4202519655227661</v>
      </c>
      <c r="Y368" s="86">
        <v>1.4441406726837158</v>
      </c>
      <c r="Z368" s="86">
        <v>1.5430763959884644</v>
      </c>
      <c r="AA368" s="86">
        <v>1.7297497987747192</v>
      </c>
      <c r="AB368" s="86">
        <v>1.838252067565918</v>
      </c>
      <c r="AC368" s="86">
        <v>1.8674206733703613</v>
      </c>
      <c r="AD368" s="86">
        <v>1.7721860408782959</v>
      </c>
      <c r="AE368" s="86">
        <v>1.5956583023071289</v>
      </c>
      <c r="AF368" s="86">
        <v>1.3688528537750244</v>
      </c>
      <c r="AG368" s="86">
        <v>-0.10434617102146149</v>
      </c>
      <c r="AH368" s="86">
        <v>-9.4980031251907349E-2</v>
      </c>
      <c r="AI368" s="86">
        <v>-9.8325327038764954E-2</v>
      </c>
      <c r="AJ368" s="86">
        <v>-9.7317725419998169E-2</v>
      </c>
      <c r="AK368" s="86">
        <v>-3.5595778375864029E-2</v>
      </c>
      <c r="AL368" s="86">
        <v>-5.8057591319084167E-2</v>
      </c>
      <c r="AM368" s="86">
        <v>-4.2693719267845154E-2</v>
      </c>
      <c r="AN368" s="86">
        <v>-5.8225139975547791E-2</v>
      </c>
      <c r="AO368" s="86">
        <v>-5.1294039934873581E-2</v>
      </c>
      <c r="AP368" s="86">
        <v>-9.1646008193492889E-2</v>
      </c>
      <c r="AQ368" s="86">
        <v>-0.13121558725833893</v>
      </c>
      <c r="AR368" s="86">
        <v>-9.625803679227829E-2</v>
      </c>
      <c r="AS368" s="86">
        <v>-7.8677035868167877E-2</v>
      </c>
      <c r="AT368" s="86">
        <v>-0.14210553467273712</v>
      </c>
      <c r="AU368" s="86">
        <v>-0.13611882925033569</v>
      </c>
      <c r="AV368" s="86">
        <v>-0.10956382006406784</v>
      </c>
      <c r="AW368" s="86">
        <v>-8.3903968334197998E-2</v>
      </c>
      <c r="AX368" s="86">
        <v>-9.178568422794342E-2</v>
      </c>
      <c r="AY368" s="86">
        <v>-5.7153895497322083E-2</v>
      </c>
      <c r="AZ368" s="86">
        <v>-0.10590733587741852</v>
      </c>
      <c r="BA368" s="86">
        <v>-7.6383002102375031E-2</v>
      </c>
      <c r="BB368" s="86">
        <v>-8.6836956441402435E-2</v>
      </c>
      <c r="BC368" s="86">
        <v>-0.1281755268573761</v>
      </c>
      <c r="BD368" s="86">
        <v>-0.16264538466930389</v>
      </c>
      <c r="BE368" s="86">
        <v>-7.1296438574790955E-2</v>
      </c>
      <c r="BF368" s="86">
        <v>-6.3367903232574463E-2</v>
      </c>
      <c r="BG368" s="86">
        <v>-6.8048305809497833E-2</v>
      </c>
      <c r="BH368" s="86">
        <v>-6.8147256970405579E-2</v>
      </c>
      <c r="BI368" s="86">
        <v>1.924257492646575E-3</v>
      </c>
      <c r="BJ368" s="86">
        <v>-1.8302956596016884E-2</v>
      </c>
      <c r="BK368" s="86">
        <v>-1.115587423555553E-3</v>
      </c>
      <c r="BL368" s="86">
        <v>-1.5604391694068909E-2</v>
      </c>
      <c r="BM368" s="86">
        <v>-9.3078548088669777E-3</v>
      </c>
      <c r="BN368" s="86">
        <v>-5.2551131695508957E-2</v>
      </c>
      <c r="BO368" s="86">
        <v>-9.492027759552002E-2</v>
      </c>
      <c r="BP368" s="86">
        <v>-6.4126484096050262E-2</v>
      </c>
      <c r="BQ368" s="86">
        <v>-4.6574179083108902E-2</v>
      </c>
      <c r="BR368" s="86">
        <v>-0.10850726813077927</v>
      </c>
      <c r="BS368" s="86">
        <v>-0.10118553787469864</v>
      </c>
      <c r="BT368" s="86">
        <v>-7.4351184070110321E-2</v>
      </c>
      <c r="BU368" s="86">
        <v>-3.6898102611303329E-2</v>
      </c>
      <c r="BV368" s="86">
        <v>-4.2018558830022812E-2</v>
      </c>
      <c r="BW368" s="86">
        <v>-2.5946300011128187E-3</v>
      </c>
      <c r="BX368" s="86">
        <v>-4.7760307788848877E-2</v>
      </c>
      <c r="BY368" s="86">
        <v>-1.7811449244618416E-2</v>
      </c>
      <c r="BZ368" s="86">
        <v>-3.383147343993187E-2</v>
      </c>
      <c r="CA368" s="86">
        <v>-8.7219789624214172E-2</v>
      </c>
      <c r="CB368" s="86">
        <v>-0.12137651443481445</v>
      </c>
      <c r="CC368" s="86">
        <v>-4.8406288027763367E-2</v>
      </c>
      <c r="CD368" s="86">
        <v>-4.1473429650068283E-2</v>
      </c>
      <c r="CE368" s="86">
        <v>-4.7078531235456467E-2</v>
      </c>
      <c r="CF368" s="86">
        <v>-4.7943886369466782E-2</v>
      </c>
      <c r="CG368" s="86">
        <v>2.7910519391298294E-2</v>
      </c>
      <c r="CH368" s="86">
        <v>9.2309797182679176E-3</v>
      </c>
      <c r="CI368" s="86">
        <v>2.7681300416588783E-2</v>
      </c>
      <c r="CJ368" s="86">
        <v>1.391461119055748E-2</v>
      </c>
      <c r="CK368" s="86">
        <v>1.9771644845604897E-2</v>
      </c>
      <c r="CL368" s="86">
        <v>-2.5474144145846367E-2</v>
      </c>
      <c r="CM368" s="86">
        <v>-6.9782264530658722E-2</v>
      </c>
      <c r="CN368" s="86">
        <v>-4.1872274130582809E-2</v>
      </c>
      <c r="CO368" s="86">
        <v>-2.4339843541383743E-2</v>
      </c>
      <c r="CP368" s="86">
        <v>-8.5237212479114532E-2</v>
      </c>
      <c r="CQ368" s="86">
        <v>-7.6990827918052673E-2</v>
      </c>
      <c r="CR368" s="86">
        <v>-4.996301606297493E-2</v>
      </c>
      <c r="CS368" s="86">
        <v>-4.3419795110821724E-3</v>
      </c>
      <c r="CT368" s="86">
        <v>-7.5500030070543289E-3</v>
      </c>
      <c r="CU368" s="86">
        <v>3.5192951560020447E-2</v>
      </c>
      <c r="CV368" s="86">
        <v>-7.4878563173115253E-3</v>
      </c>
      <c r="CW368" s="86">
        <v>2.2755023092031479E-2</v>
      </c>
      <c r="CX368" s="86">
        <v>2.8799597639590502E-3</v>
      </c>
      <c r="CY368" s="86">
        <v>-5.8853991329669952E-2</v>
      </c>
      <c r="CZ368" s="86">
        <v>-9.2793814837932587E-2</v>
      </c>
      <c r="DA368" s="86">
        <v>-2.5516137480735779E-2</v>
      </c>
      <c r="DB368" s="86">
        <v>-1.9578965380787849E-2</v>
      </c>
      <c r="DC368" s="86">
        <v>-2.6108754798769951E-2</v>
      </c>
      <c r="DD368" s="86">
        <v>-2.7740512043237686E-2</v>
      </c>
      <c r="DE368" s="86">
        <v>5.389678105711937E-2</v>
      </c>
      <c r="DF368" s="86">
        <v>3.6764919757843018E-2</v>
      </c>
      <c r="DG368" s="86">
        <v>5.6478187441825867E-2</v>
      </c>
      <c r="DH368" s="86">
        <v>4.3433614075183868E-2</v>
      </c>
      <c r="DI368" s="86">
        <v>4.8851147294044495E-2</v>
      </c>
      <c r="DJ368" s="86">
        <v>1.6028438694775105E-3</v>
      </c>
      <c r="DK368" s="86">
        <v>-4.4644244015216827E-2</v>
      </c>
      <c r="DL368" s="86">
        <v>-1.961805671453476E-2</v>
      </c>
      <c r="DM368" s="86">
        <v>-2.1055103279650211E-3</v>
      </c>
      <c r="DN368" s="86">
        <v>-6.1967149376869202E-2</v>
      </c>
      <c r="DO368" s="86">
        <v>-5.2796129137277603E-2</v>
      </c>
      <c r="DP368" s="86">
        <v>-2.5574848055839539E-2</v>
      </c>
      <c r="DQ368" s="86">
        <v>2.8214143589138985E-2</v>
      </c>
      <c r="DR368" s="86">
        <v>2.6918554678559303E-2</v>
      </c>
      <c r="DS368" s="86">
        <v>7.2980530560016632E-2</v>
      </c>
      <c r="DT368" s="86">
        <v>3.2784592360258102E-2</v>
      </c>
      <c r="DU368" s="86">
        <v>6.3321493566036224E-2</v>
      </c>
      <c r="DV368" s="86">
        <v>3.9591390639543533E-2</v>
      </c>
      <c r="DW368" s="86">
        <v>-3.0488185584545135E-2</v>
      </c>
      <c r="DX368" s="86">
        <v>-6.4211122691631317E-2</v>
      </c>
      <c r="DY368" s="86">
        <v>7.5336014851927757E-3</v>
      </c>
      <c r="DZ368" s="86">
        <v>1.2033168226480484E-2</v>
      </c>
      <c r="EA368" s="86">
        <v>4.1682678274810314E-3</v>
      </c>
      <c r="EB368" s="86">
        <v>1.4299533795565367E-3</v>
      </c>
      <c r="EC368" s="86">
        <v>9.1416813433170319E-2</v>
      </c>
      <c r="ED368" s="86">
        <v>7.6519548892974854E-2</v>
      </c>
      <c r="EE368" s="86">
        <v>9.8056316375732422E-2</v>
      </c>
      <c r="EF368" s="86">
        <v>8.605436235666275E-2</v>
      </c>
      <c r="EG368" s="86">
        <v>9.0837322175502777E-2</v>
      </c>
      <c r="EH368" s="86">
        <v>4.0697712451219559E-2</v>
      </c>
      <c r="EI368" s="86">
        <v>-8.3489343523979187E-3</v>
      </c>
      <c r="EJ368" s="86">
        <v>1.2513495050370693E-2</v>
      </c>
      <c r="EK368" s="86">
        <v>2.9997337609529495E-2</v>
      </c>
      <c r="EL368" s="86">
        <v>-2.83688735216856E-2</v>
      </c>
      <c r="EM368" s="86">
        <v>-1.7862820997834206E-2</v>
      </c>
      <c r="EN368" s="86">
        <v>9.6377935260534286E-3</v>
      </c>
      <c r="EO368" s="86">
        <v>7.5220011174678802E-2</v>
      </c>
      <c r="EP368" s="86">
        <v>7.6685674488544464E-2</v>
      </c>
      <c r="EQ368" s="86">
        <v>0.12753979861736298</v>
      </c>
      <c r="ER368" s="86">
        <v>9.0931616723537445E-2</v>
      </c>
      <c r="ES368" s="86">
        <v>0.12189304083585739</v>
      </c>
      <c r="ET368" s="86">
        <v>9.2596873641014099E-2</v>
      </c>
      <c r="EU368" s="86">
        <v>1.0467531159520149E-2</v>
      </c>
      <c r="EV368" s="86">
        <v>-2.2942245006561279E-2</v>
      </c>
      <c r="EW368" s="86">
        <v>57.405010223388672</v>
      </c>
      <c r="EX368" s="86">
        <v>56.554149627685547</v>
      </c>
      <c r="EY368" s="86">
        <v>55.654224395751953</v>
      </c>
      <c r="EZ368" s="86">
        <v>54.945083618164063</v>
      </c>
      <c r="FA368" s="86">
        <v>54.539516448974609</v>
      </c>
      <c r="FB368" s="86">
        <v>54.294742584228516</v>
      </c>
      <c r="FC368" s="86">
        <v>54.106990814208984</v>
      </c>
      <c r="FD368" s="86">
        <v>54.649250030517578</v>
      </c>
      <c r="FE368" s="86">
        <v>58.060279846191406</v>
      </c>
      <c r="FF368" s="86">
        <v>62.124603271484375</v>
      </c>
      <c r="FG368" s="86">
        <v>65.651496887207031</v>
      </c>
      <c r="FH368" s="86">
        <v>68.704902648925781</v>
      </c>
      <c r="FI368" s="86">
        <v>71.404350280761719</v>
      </c>
      <c r="FJ368" s="86">
        <v>73.403923034667969</v>
      </c>
      <c r="FK368" s="86">
        <v>74.784835815429688</v>
      </c>
      <c r="FL368" s="86">
        <v>74.939888000488281</v>
      </c>
      <c r="FM368" s="86">
        <v>73.980857849121094</v>
      </c>
      <c r="FN368" s="86">
        <v>71.131332397460938</v>
      </c>
      <c r="FO368" s="86">
        <v>66.866004943847656</v>
      </c>
      <c r="FP368" s="86">
        <v>64.255500793457031</v>
      </c>
      <c r="FQ368" s="86">
        <v>62.379920959472656</v>
      </c>
      <c r="FR368" s="86">
        <v>60.834739685058594</v>
      </c>
      <c r="FS368" s="86">
        <v>59.634433746337891</v>
      </c>
      <c r="FT368" s="86">
        <v>58.509479522705078</v>
      </c>
      <c r="FU368" s="86">
        <v>3.0184958130121231E-2</v>
      </c>
      <c r="FV368" s="86">
        <v>6.6289298236370087E-2</v>
      </c>
      <c r="FW368" s="86">
        <v>2.9041195288300514E-2</v>
      </c>
      <c r="FX368" s="86">
        <v>133.04347229003906</v>
      </c>
      <c r="FY368" s="86">
        <v>1</v>
      </c>
    </row>
    <row r="369" spans="1:181" x14ac:dyDescent="0.25">
      <c r="A369" t="s">
        <v>186</v>
      </c>
      <c r="B369" t="s">
        <v>236</v>
      </c>
      <c r="C369" t="s">
        <v>194</v>
      </c>
      <c r="D369" t="s">
        <v>202</v>
      </c>
      <c r="E369" t="s">
        <v>241</v>
      </c>
      <c r="F369" t="s">
        <v>179</v>
      </c>
      <c r="G369" t="s">
        <v>1</v>
      </c>
      <c r="H369" s="86">
        <v>1747</v>
      </c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  <c r="AU369" s="86"/>
      <c r="AV369" s="86"/>
      <c r="AW369" s="86"/>
      <c r="AX369" s="86"/>
      <c r="AY369" s="86"/>
      <c r="AZ369" s="86"/>
      <c r="BA369" s="86"/>
      <c r="BB369" s="86"/>
      <c r="BC369" s="86"/>
      <c r="BD369" s="86"/>
      <c r="BE369" s="86"/>
      <c r="BF369" s="86"/>
      <c r="BG369" s="86"/>
      <c r="BH369" s="86"/>
      <c r="BI369" s="86"/>
      <c r="BJ369" s="86"/>
      <c r="BK369" s="86"/>
      <c r="BL369" s="86"/>
      <c r="BM369" s="86"/>
      <c r="BN369" s="86"/>
      <c r="BO369" s="86"/>
      <c r="BP369" s="86"/>
      <c r="BQ369" s="86"/>
      <c r="BR369" s="86"/>
      <c r="BS369" s="86"/>
      <c r="BT369" s="86"/>
      <c r="BU369" s="86"/>
      <c r="BV369" s="86"/>
      <c r="BW369" s="86"/>
      <c r="BX369" s="86"/>
      <c r="BY369" s="86"/>
      <c r="BZ369" s="86"/>
      <c r="CA369" s="86"/>
      <c r="CB369" s="86"/>
      <c r="CC369" s="86"/>
      <c r="CD369" s="86"/>
      <c r="CE369" s="86"/>
      <c r="CF369" s="86"/>
      <c r="CG369" s="86"/>
      <c r="CH369" s="86"/>
      <c r="CI369" s="86"/>
      <c r="CJ369" s="86"/>
      <c r="CK369" s="86"/>
      <c r="CL369" s="86"/>
      <c r="CM369" s="86"/>
      <c r="CN369" s="86"/>
      <c r="CO369" s="86"/>
      <c r="CP369" s="86"/>
      <c r="CQ369" s="86"/>
      <c r="CR369" s="86"/>
      <c r="CS369" s="86"/>
      <c r="CT369" s="86"/>
      <c r="CU369" s="86"/>
      <c r="CV369" s="86"/>
      <c r="CW369" s="86"/>
      <c r="CX369" s="86"/>
      <c r="CY369" s="86"/>
      <c r="CZ369" s="86"/>
      <c r="DA369" s="86"/>
      <c r="DB369" s="86"/>
      <c r="DC369" s="86"/>
      <c r="DD369" s="86"/>
      <c r="DE369" s="86"/>
      <c r="DF369" s="86"/>
      <c r="DG369" s="86"/>
      <c r="DH369" s="86"/>
      <c r="DI369" s="86"/>
      <c r="DJ369" s="86"/>
      <c r="DK369" s="86"/>
      <c r="DL369" s="86"/>
      <c r="DM369" s="86"/>
      <c r="DN369" s="86"/>
      <c r="DO369" s="86"/>
      <c r="DP369" s="86"/>
      <c r="DQ369" s="86"/>
      <c r="DR369" s="86"/>
      <c r="DS369" s="86"/>
      <c r="DT369" s="86"/>
      <c r="DU369" s="86"/>
      <c r="DV369" s="86"/>
      <c r="DW369" s="86"/>
      <c r="DX369" s="86"/>
      <c r="DY369" s="86"/>
      <c r="DZ369" s="86"/>
      <c r="EA369" s="86"/>
      <c r="EB369" s="86"/>
      <c r="EC369" s="86"/>
      <c r="ED369" s="86"/>
      <c r="EE369" s="86"/>
      <c r="EF369" s="86"/>
      <c r="EG369" s="86"/>
      <c r="EH369" s="86"/>
      <c r="EI369" s="86"/>
      <c r="EJ369" s="86"/>
      <c r="EK369" s="86"/>
      <c r="EL369" s="86"/>
      <c r="EM369" s="86"/>
      <c r="EN369" s="86"/>
      <c r="EO369" s="86"/>
      <c r="EP369" s="86"/>
      <c r="EQ369" s="86"/>
      <c r="ER369" s="86"/>
      <c r="ES369" s="86"/>
      <c r="ET369" s="86"/>
      <c r="EU369" s="86"/>
      <c r="EV369" s="86"/>
      <c r="EW369" s="86"/>
      <c r="EX369" s="86"/>
      <c r="EY369" s="86"/>
      <c r="EZ369" s="86"/>
      <c r="FA369" s="86"/>
      <c r="FB369" s="86"/>
      <c r="FC369" s="86"/>
      <c r="FD369" s="86"/>
      <c r="FE369" s="86"/>
      <c r="FF369" s="86"/>
      <c r="FG369" s="86"/>
      <c r="FH369" s="86"/>
      <c r="FI369" s="86"/>
      <c r="FJ369" s="86"/>
      <c r="FK369" s="86"/>
      <c r="FL369" s="86"/>
      <c r="FM369" s="86"/>
      <c r="FN369" s="86"/>
      <c r="FO369" s="86"/>
      <c r="FP369" s="86"/>
      <c r="FQ369" s="86"/>
      <c r="FR369" s="86"/>
      <c r="FS369" s="86"/>
      <c r="FT369" s="86"/>
      <c r="FU369" s="86"/>
      <c r="FV369" s="86"/>
      <c r="FW369" s="86"/>
      <c r="FX369" s="86">
        <v>12.490908622741699</v>
      </c>
      <c r="FY369" s="86">
        <v>0</v>
      </c>
    </row>
    <row r="370" spans="1:181" x14ac:dyDescent="0.25">
      <c r="A370" t="s">
        <v>186</v>
      </c>
      <c r="B370" t="s">
        <v>236</v>
      </c>
      <c r="C370" t="s">
        <v>194</v>
      </c>
      <c r="D370" t="s">
        <v>202</v>
      </c>
      <c r="E370" t="s">
        <v>241</v>
      </c>
      <c r="F370" t="s">
        <v>180</v>
      </c>
      <c r="G370" t="s">
        <v>1</v>
      </c>
      <c r="H370" s="86">
        <v>1009</v>
      </c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86"/>
      <c r="AT370" s="86"/>
      <c r="AU370" s="86"/>
      <c r="AV370" s="86"/>
      <c r="AW370" s="86"/>
      <c r="AX370" s="86"/>
      <c r="AY370" s="86"/>
      <c r="AZ370" s="86"/>
      <c r="BA370" s="86"/>
      <c r="BB370" s="86"/>
      <c r="BC370" s="86"/>
      <c r="BD370" s="86"/>
      <c r="BE370" s="86"/>
      <c r="BF370" s="86"/>
      <c r="BG370" s="86"/>
      <c r="BH370" s="86"/>
      <c r="BI370" s="86"/>
      <c r="BJ370" s="86"/>
      <c r="BK370" s="86"/>
      <c r="BL370" s="86"/>
      <c r="BM370" s="86"/>
      <c r="BN370" s="86"/>
      <c r="BO370" s="86"/>
      <c r="BP370" s="86"/>
      <c r="BQ370" s="86"/>
      <c r="BR370" s="86"/>
      <c r="BS370" s="86"/>
      <c r="BT370" s="86"/>
      <c r="BU370" s="86"/>
      <c r="BV370" s="86"/>
      <c r="BW370" s="86"/>
      <c r="BX370" s="86"/>
      <c r="BY370" s="86"/>
      <c r="BZ370" s="86"/>
      <c r="CA370" s="86"/>
      <c r="CB370" s="86"/>
      <c r="CC370" s="86"/>
      <c r="CD370" s="86"/>
      <c r="CE370" s="86"/>
      <c r="CF370" s="86"/>
      <c r="CG370" s="86"/>
      <c r="CH370" s="86"/>
      <c r="CI370" s="86"/>
      <c r="CJ370" s="86"/>
      <c r="CK370" s="86"/>
      <c r="CL370" s="86"/>
      <c r="CM370" s="86"/>
      <c r="CN370" s="86"/>
      <c r="CO370" s="86"/>
      <c r="CP370" s="86"/>
      <c r="CQ370" s="86"/>
      <c r="CR370" s="86"/>
      <c r="CS370" s="86"/>
      <c r="CT370" s="86"/>
      <c r="CU370" s="86"/>
      <c r="CV370" s="86"/>
      <c r="CW370" s="86"/>
      <c r="CX370" s="86"/>
      <c r="CY370" s="86"/>
      <c r="CZ370" s="86"/>
      <c r="DA370" s="86"/>
      <c r="DB370" s="86"/>
      <c r="DC370" s="86"/>
      <c r="DD370" s="86"/>
      <c r="DE370" s="86"/>
      <c r="DF370" s="86"/>
      <c r="DG370" s="86"/>
      <c r="DH370" s="86"/>
      <c r="DI370" s="86"/>
      <c r="DJ370" s="86"/>
      <c r="DK370" s="86"/>
      <c r="DL370" s="86"/>
      <c r="DM370" s="86"/>
      <c r="DN370" s="86"/>
      <c r="DO370" s="86"/>
      <c r="DP370" s="86"/>
      <c r="DQ370" s="86"/>
      <c r="DR370" s="86"/>
      <c r="DS370" s="86"/>
      <c r="DT370" s="86"/>
      <c r="DU370" s="86"/>
      <c r="DV370" s="86"/>
      <c r="DW370" s="86"/>
      <c r="DX370" s="86"/>
      <c r="DY370" s="86"/>
      <c r="DZ370" s="86"/>
      <c r="EA370" s="86"/>
      <c r="EB370" s="86"/>
      <c r="EC370" s="86"/>
      <c r="ED370" s="86"/>
      <c r="EE370" s="86"/>
      <c r="EF370" s="86"/>
      <c r="EG370" s="86"/>
      <c r="EH370" s="86"/>
      <c r="EI370" s="86"/>
      <c r="EJ370" s="86"/>
      <c r="EK370" s="86"/>
      <c r="EL370" s="86"/>
      <c r="EM370" s="86"/>
      <c r="EN370" s="86"/>
      <c r="EO370" s="86"/>
      <c r="EP370" s="86"/>
      <c r="EQ370" s="86"/>
      <c r="ER370" s="86"/>
      <c r="ES370" s="86"/>
      <c r="ET370" s="86"/>
      <c r="EU370" s="86"/>
      <c r="EV370" s="86"/>
      <c r="EW370" s="86"/>
      <c r="EX370" s="86"/>
      <c r="EY370" s="86"/>
      <c r="EZ370" s="86"/>
      <c r="FA370" s="86"/>
      <c r="FB370" s="86"/>
      <c r="FC370" s="86"/>
      <c r="FD370" s="86"/>
      <c r="FE370" s="86"/>
      <c r="FF370" s="86"/>
      <c r="FG370" s="86"/>
      <c r="FH370" s="86"/>
      <c r="FI370" s="86"/>
      <c r="FJ370" s="86"/>
      <c r="FK370" s="86"/>
      <c r="FL370" s="86"/>
      <c r="FM370" s="86"/>
      <c r="FN370" s="86"/>
      <c r="FO370" s="86"/>
      <c r="FP370" s="86"/>
      <c r="FQ370" s="86"/>
      <c r="FR370" s="86"/>
      <c r="FS370" s="86"/>
      <c r="FT370" s="86"/>
      <c r="FU370" s="86"/>
      <c r="FV370" s="86"/>
      <c r="FW370" s="86"/>
      <c r="FX370" s="86">
        <v>7.8714284896850586</v>
      </c>
      <c r="FY370" s="86">
        <v>0</v>
      </c>
    </row>
    <row r="371" spans="1:181" x14ac:dyDescent="0.25">
      <c r="A371" t="s">
        <v>186</v>
      </c>
      <c r="B371" t="s">
        <v>236</v>
      </c>
      <c r="C371" t="s">
        <v>194</v>
      </c>
      <c r="D371" t="s">
        <v>202</v>
      </c>
      <c r="E371" t="s">
        <v>241</v>
      </c>
      <c r="F371" t="s">
        <v>181</v>
      </c>
      <c r="G371" t="s">
        <v>1</v>
      </c>
      <c r="H371" s="86">
        <v>469</v>
      </c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/>
      <c r="AO371" s="86"/>
      <c r="AP371" s="86"/>
      <c r="AQ371" s="86"/>
      <c r="AR371" s="86"/>
      <c r="AS371" s="86"/>
      <c r="AT371" s="86"/>
      <c r="AU371" s="86"/>
      <c r="AV371" s="86"/>
      <c r="AW371" s="86"/>
      <c r="AX371" s="86"/>
      <c r="AY371" s="86"/>
      <c r="AZ371" s="86"/>
      <c r="BA371" s="86"/>
      <c r="BB371" s="86"/>
      <c r="BC371" s="86"/>
      <c r="BD371" s="86"/>
      <c r="BE371" s="86"/>
      <c r="BF371" s="86"/>
      <c r="BG371" s="86"/>
      <c r="BH371" s="86"/>
      <c r="BI371" s="86"/>
      <c r="BJ371" s="86"/>
      <c r="BK371" s="86"/>
      <c r="BL371" s="86"/>
      <c r="BM371" s="86"/>
      <c r="BN371" s="86"/>
      <c r="BO371" s="86"/>
      <c r="BP371" s="86"/>
      <c r="BQ371" s="86"/>
      <c r="BR371" s="86"/>
      <c r="BS371" s="86"/>
      <c r="BT371" s="86"/>
      <c r="BU371" s="86"/>
      <c r="BV371" s="86"/>
      <c r="BW371" s="86"/>
      <c r="BX371" s="86"/>
      <c r="BY371" s="86"/>
      <c r="BZ371" s="86"/>
      <c r="CA371" s="86"/>
      <c r="CB371" s="86"/>
      <c r="CC371" s="86"/>
      <c r="CD371" s="86"/>
      <c r="CE371" s="86"/>
      <c r="CF371" s="86"/>
      <c r="CG371" s="86"/>
      <c r="CH371" s="86"/>
      <c r="CI371" s="86"/>
      <c r="CJ371" s="86"/>
      <c r="CK371" s="86"/>
      <c r="CL371" s="86"/>
      <c r="CM371" s="86"/>
      <c r="CN371" s="86"/>
      <c r="CO371" s="86"/>
      <c r="CP371" s="86"/>
      <c r="CQ371" s="86"/>
      <c r="CR371" s="86"/>
      <c r="CS371" s="86"/>
      <c r="CT371" s="86"/>
      <c r="CU371" s="86"/>
      <c r="CV371" s="86"/>
      <c r="CW371" s="86"/>
      <c r="CX371" s="86"/>
      <c r="CY371" s="86"/>
      <c r="CZ371" s="86"/>
      <c r="DA371" s="86"/>
      <c r="DB371" s="86"/>
      <c r="DC371" s="86"/>
      <c r="DD371" s="86"/>
      <c r="DE371" s="86"/>
      <c r="DF371" s="86"/>
      <c r="DG371" s="86"/>
      <c r="DH371" s="86"/>
      <c r="DI371" s="86"/>
      <c r="DJ371" s="86"/>
      <c r="DK371" s="86"/>
      <c r="DL371" s="86"/>
      <c r="DM371" s="86"/>
      <c r="DN371" s="86"/>
      <c r="DO371" s="86"/>
      <c r="DP371" s="86"/>
      <c r="DQ371" s="86"/>
      <c r="DR371" s="86"/>
      <c r="DS371" s="86"/>
      <c r="DT371" s="86"/>
      <c r="DU371" s="86"/>
      <c r="DV371" s="86"/>
      <c r="DW371" s="86"/>
      <c r="DX371" s="86"/>
      <c r="DY371" s="86"/>
      <c r="DZ371" s="86"/>
      <c r="EA371" s="86"/>
      <c r="EB371" s="86"/>
      <c r="EC371" s="86"/>
      <c r="ED371" s="86"/>
      <c r="EE371" s="86"/>
      <c r="EF371" s="86"/>
      <c r="EG371" s="86"/>
      <c r="EH371" s="86"/>
      <c r="EI371" s="86"/>
      <c r="EJ371" s="86"/>
      <c r="EK371" s="86"/>
      <c r="EL371" s="86"/>
      <c r="EM371" s="86"/>
      <c r="EN371" s="86"/>
      <c r="EO371" s="86"/>
      <c r="EP371" s="86"/>
      <c r="EQ371" s="86"/>
      <c r="ER371" s="86"/>
      <c r="ES371" s="86"/>
      <c r="ET371" s="86"/>
      <c r="EU371" s="86"/>
      <c r="EV371" s="86"/>
      <c r="EW371" s="86"/>
      <c r="EX371" s="86"/>
      <c r="EY371" s="86"/>
      <c r="EZ371" s="86"/>
      <c r="FA371" s="86"/>
      <c r="FB371" s="86"/>
      <c r="FC371" s="86"/>
      <c r="FD371" s="86"/>
      <c r="FE371" s="86"/>
      <c r="FF371" s="86"/>
      <c r="FG371" s="86"/>
      <c r="FH371" s="86"/>
      <c r="FI371" s="86"/>
      <c r="FJ371" s="86"/>
      <c r="FK371" s="86"/>
      <c r="FL371" s="86"/>
      <c r="FM371" s="86"/>
      <c r="FN371" s="86"/>
      <c r="FO371" s="86"/>
      <c r="FP371" s="86"/>
      <c r="FQ371" s="86"/>
      <c r="FR371" s="86"/>
      <c r="FS371" s="86"/>
      <c r="FT371" s="86"/>
      <c r="FU371" s="86"/>
      <c r="FV371" s="86"/>
      <c r="FW371" s="86"/>
      <c r="FX371" s="86">
        <v>5.4881424903869629</v>
      </c>
      <c r="FY371" s="86">
        <v>0</v>
      </c>
    </row>
    <row r="372" spans="1:181" x14ac:dyDescent="0.25">
      <c r="A372" t="s">
        <v>186</v>
      </c>
      <c r="B372" t="s">
        <v>236</v>
      </c>
      <c r="C372" t="s">
        <v>194</v>
      </c>
      <c r="D372" t="s">
        <v>202</v>
      </c>
      <c r="E372" t="s">
        <v>241</v>
      </c>
      <c r="F372" t="s">
        <v>182</v>
      </c>
      <c r="G372" t="s">
        <v>1</v>
      </c>
      <c r="H372" s="86">
        <v>2452</v>
      </c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86"/>
      <c r="AT372" s="86"/>
      <c r="AU372" s="86"/>
      <c r="AV372" s="86"/>
      <c r="AW372" s="86"/>
      <c r="AX372" s="86"/>
      <c r="AY372" s="86"/>
      <c r="AZ372" s="86"/>
      <c r="BA372" s="86"/>
      <c r="BB372" s="86"/>
      <c r="BC372" s="86"/>
      <c r="BD372" s="86"/>
      <c r="BE372" s="86"/>
      <c r="BF372" s="86"/>
      <c r="BG372" s="86"/>
      <c r="BH372" s="86"/>
      <c r="BI372" s="86"/>
      <c r="BJ372" s="86"/>
      <c r="BK372" s="86"/>
      <c r="BL372" s="86"/>
      <c r="BM372" s="86"/>
      <c r="BN372" s="86"/>
      <c r="BO372" s="86"/>
      <c r="BP372" s="86"/>
      <c r="BQ372" s="86"/>
      <c r="BR372" s="86"/>
      <c r="BS372" s="86"/>
      <c r="BT372" s="86"/>
      <c r="BU372" s="86"/>
      <c r="BV372" s="86"/>
      <c r="BW372" s="86"/>
      <c r="BX372" s="86"/>
      <c r="BY372" s="86"/>
      <c r="BZ372" s="86"/>
      <c r="CA372" s="86"/>
      <c r="CB372" s="86"/>
      <c r="CC372" s="86"/>
      <c r="CD372" s="86"/>
      <c r="CE372" s="86"/>
      <c r="CF372" s="86"/>
      <c r="CG372" s="86"/>
      <c r="CH372" s="86"/>
      <c r="CI372" s="86"/>
      <c r="CJ372" s="86"/>
      <c r="CK372" s="86"/>
      <c r="CL372" s="86"/>
      <c r="CM372" s="86"/>
      <c r="CN372" s="86"/>
      <c r="CO372" s="86"/>
      <c r="CP372" s="86"/>
      <c r="CQ372" s="86"/>
      <c r="CR372" s="86"/>
      <c r="CS372" s="86"/>
      <c r="CT372" s="86"/>
      <c r="CU372" s="86"/>
      <c r="CV372" s="86"/>
      <c r="CW372" s="86"/>
      <c r="CX372" s="86"/>
      <c r="CY372" s="86"/>
      <c r="CZ372" s="86"/>
      <c r="DA372" s="86"/>
      <c r="DB372" s="86"/>
      <c r="DC372" s="86"/>
      <c r="DD372" s="86"/>
      <c r="DE372" s="86"/>
      <c r="DF372" s="86"/>
      <c r="DG372" s="86"/>
      <c r="DH372" s="86"/>
      <c r="DI372" s="86"/>
      <c r="DJ372" s="86"/>
      <c r="DK372" s="86"/>
      <c r="DL372" s="86"/>
      <c r="DM372" s="86"/>
      <c r="DN372" s="86"/>
      <c r="DO372" s="86"/>
      <c r="DP372" s="86"/>
      <c r="DQ372" s="86"/>
      <c r="DR372" s="86"/>
      <c r="DS372" s="86"/>
      <c r="DT372" s="86"/>
      <c r="DU372" s="86"/>
      <c r="DV372" s="86"/>
      <c r="DW372" s="86"/>
      <c r="DX372" s="86"/>
      <c r="DY372" s="86"/>
      <c r="DZ372" s="86"/>
      <c r="EA372" s="86"/>
      <c r="EB372" s="86"/>
      <c r="EC372" s="86"/>
      <c r="ED372" s="86"/>
      <c r="EE372" s="86"/>
      <c r="EF372" s="86"/>
      <c r="EG372" s="86"/>
      <c r="EH372" s="86"/>
      <c r="EI372" s="86"/>
      <c r="EJ372" s="86"/>
      <c r="EK372" s="86"/>
      <c r="EL372" s="86"/>
      <c r="EM372" s="86"/>
      <c r="EN372" s="86"/>
      <c r="EO372" s="86"/>
      <c r="EP372" s="86"/>
      <c r="EQ372" s="86"/>
      <c r="ER372" s="86"/>
      <c r="ES372" s="86"/>
      <c r="ET372" s="86"/>
      <c r="EU372" s="86"/>
      <c r="EV372" s="86"/>
      <c r="EW372" s="86"/>
      <c r="EX372" s="86"/>
      <c r="EY372" s="86"/>
      <c r="EZ372" s="86"/>
      <c r="FA372" s="86"/>
      <c r="FB372" s="86"/>
      <c r="FC372" s="86"/>
      <c r="FD372" s="86"/>
      <c r="FE372" s="86"/>
      <c r="FF372" s="86"/>
      <c r="FG372" s="86"/>
      <c r="FH372" s="86"/>
      <c r="FI372" s="86"/>
      <c r="FJ372" s="86"/>
      <c r="FK372" s="86"/>
      <c r="FL372" s="86"/>
      <c r="FM372" s="86"/>
      <c r="FN372" s="86"/>
      <c r="FO372" s="86"/>
      <c r="FP372" s="86"/>
      <c r="FQ372" s="86"/>
      <c r="FR372" s="86"/>
      <c r="FS372" s="86"/>
      <c r="FT372" s="86"/>
      <c r="FU372" s="86"/>
      <c r="FV372" s="86"/>
      <c r="FW372" s="86"/>
      <c r="FX372" s="86">
        <v>11.47826099395752</v>
      </c>
      <c r="FY372" s="86">
        <v>0</v>
      </c>
    </row>
    <row r="373" spans="1:181" x14ac:dyDescent="0.25">
      <c r="A373" t="s">
        <v>186</v>
      </c>
      <c r="B373" t="s">
        <v>236</v>
      </c>
      <c r="C373" t="s">
        <v>194</v>
      </c>
      <c r="D373" t="s">
        <v>202</v>
      </c>
      <c r="E373" t="s">
        <v>241</v>
      </c>
      <c r="F373" t="s">
        <v>183</v>
      </c>
      <c r="G373" t="s">
        <v>1</v>
      </c>
      <c r="H373" s="86">
        <v>3106</v>
      </c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  <c r="AK373" s="86"/>
      <c r="AL373" s="86"/>
      <c r="AM373" s="86"/>
      <c r="AN373" s="86"/>
      <c r="AO373" s="86"/>
      <c r="AP373" s="86"/>
      <c r="AQ373" s="86"/>
      <c r="AR373" s="86"/>
      <c r="AS373" s="86"/>
      <c r="AT373" s="86"/>
      <c r="AU373" s="86"/>
      <c r="AV373" s="86"/>
      <c r="AW373" s="86"/>
      <c r="AX373" s="86"/>
      <c r="AY373" s="86"/>
      <c r="AZ373" s="86"/>
      <c r="BA373" s="86"/>
      <c r="BB373" s="86"/>
      <c r="BC373" s="86"/>
      <c r="BD373" s="86"/>
      <c r="BE373" s="86"/>
      <c r="BF373" s="86"/>
      <c r="BG373" s="86"/>
      <c r="BH373" s="86"/>
      <c r="BI373" s="86"/>
      <c r="BJ373" s="86"/>
      <c r="BK373" s="86"/>
      <c r="BL373" s="86"/>
      <c r="BM373" s="86"/>
      <c r="BN373" s="86"/>
      <c r="BO373" s="86"/>
      <c r="BP373" s="86"/>
      <c r="BQ373" s="86"/>
      <c r="BR373" s="86"/>
      <c r="BS373" s="86"/>
      <c r="BT373" s="86"/>
      <c r="BU373" s="86"/>
      <c r="BV373" s="86"/>
      <c r="BW373" s="86"/>
      <c r="BX373" s="86"/>
      <c r="BY373" s="86"/>
      <c r="BZ373" s="86"/>
      <c r="CA373" s="86"/>
      <c r="CB373" s="86"/>
      <c r="CC373" s="86"/>
      <c r="CD373" s="86"/>
      <c r="CE373" s="86"/>
      <c r="CF373" s="86"/>
      <c r="CG373" s="86"/>
      <c r="CH373" s="86"/>
      <c r="CI373" s="86"/>
      <c r="CJ373" s="86"/>
      <c r="CK373" s="86"/>
      <c r="CL373" s="86"/>
      <c r="CM373" s="86"/>
      <c r="CN373" s="86"/>
      <c r="CO373" s="86"/>
      <c r="CP373" s="86"/>
      <c r="CQ373" s="86"/>
      <c r="CR373" s="86"/>
      <c r="CS373" s="86"/>
      <c r="CT373" s="86"/>
      <c r="CU373" s="86"/>
      <c r="CV373" s="86"/>
      <c r="CW373" s="86"/>
      <c r="CX373" s="86"/>
      <c r="CY373" s="86"/>
      <c r="CZ373" s="86"/>
      <c r="DA373" s="86"/>
      <c r="DB373" s="86"/>
      <c r="DC373" s="86"/>
      <c r="DD373" s="86"/>
      <c r="DE373" s="86"/>
      <c r="DF373" s="86"/>
      <c r="DG373" s="86"/>
      <c r="DH373" s="86"/>
      <c r="DI373" s="86"/>
      <c r="DJ373" s="86"/>
      <c r="DK373" s="86"/>
      <c r="DL373" s="86"/>
      <c r="DM373" s="86"/>
      <c r="DN373" s="86"/>
      <c r="DO373" s="86"/>
      <c r="DP373" s="86"/>
      <c r="DQ373" s="86"/>
      <c r="DR373" s="86"/>
      <c r="DS373" s="86"/>
      <c r="DT373" s="86"/>
      <c r="DU373" s="86"/>
      <c r="DV373" s="86"/>
      <c r="DW373" s="86"/>
      <c r="DX373" s="86"/>
      <c r="DY373" s="86"/>
      <c r="DZ373" s="86"/>
      <c r="EA373" s="86"/>
      <c r="EB373" s="86"/>
      <c r="EC373" s="86"/>
      <c r="ED373" s="86"/>
      <c r="EE373" s="86"/>
      <c r="EF373" s="86"/>
      <c r="EG373" s="86"/>
      <c r="EH373" s="86"/>
      <c r="EI373" s="86"/>
      <c r="EJ373" s="86"/>
      <c r="EK373" s="86"/>
      <c r="EL373" s="86"/>
      <c r="EM373" s="86"/>
      <c r="EN373" s="86"/>
      <c r="EO373" s="86"/>
      <c r="EP373" s="86"/>
      <c r="EQ373" s="86"/>
      <c r="ER373" s="86"/>
      <c r="ES373" s="86"/>
      <c r="ET373" s="86"/>
      <c r="EU373" s="86"/>
      <c r="EV373" s="86"/>
      <c r="EW373" s="86"/>
      <c r="EX373" s="86"/>
      <c r="EY373" s="86"/>
      <c r="EZ373" s="86"/>
      <c r="FA373" s="86"/>
      <c r="FB373" s="86"/>
      <c r="FC373" s="86"/>
      <c r="FD373" s="86"/>
      <c r="FE373" s="86"/>
      <c r="FF373" s="86"/>
      <c r="FG373" s="86"/>
      <c r="FH373" s="86"/>
      <c r="FI373" s="86"/>
      <c r="FJ373" s="86"/>
      <c r="FK373" s="86"/>
      <c r="FL373" s="86"/>
      <c r="FM373" s="86"/>
      <c r="FN373" s="86"/>
      <c r="FO373" s="86"/>
      <c r="FP373" s="86"/>
      <c r="FQ373" s="86"/>
      <c r="FR373" s="86"/>
      <c r="FS373" s="86"/>
      <c r="FT373" s="86"/>
      <c r="FU373" s="86"/>
      <c r="FV373" s="86"/>
      <c r="FW373" s="86"/>
      <c r="FX373" s="86">
        <v>9.7826089859008789</v>
      </c>
      <c r="FY373" s="86">
        <v>0</v>
      </c>
    </row>
    <row r="374" spans="1:181" x14ac:dyDescent="0.25">
      <c r="A374" t="s">
        <v>186</v>
      </c>
      <c r="B374" t="s">
        <v>236</v>
      </c>
      <c r="C374" t="s">
        <v>194</v>
      </c>
      <c r="D374" t="s">
        <v>202</v>
      </c>
      <c r="E374" t="s">
        <v>241</v>
      </c>
      <c r="F374" t="s">
        <v>184</v>
      </c>
      <c r="G374" t="s">
        <v>1</v>
      </c>
      <c r="H374" s="86">
        <v>2149</v>
      </c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86"/>
      <c r="AT374" s="86"/>
      <c r="AU374" s="86"/>
      <c r="AV374" s="86"/>
      <c r="AW374" s="86"/>
      <c r="AX374" s="86"/>
      <c r="AY374" s="86"/>
      <c r="AZ374" s="86"/>
      <c r="BA374" s="86"/>
      <c r="BB374" s="86"/>
      <c r="BC374" s="86"/>
      <c r="BD374" s="86"/>
      <c r="BE374" s="86"/>
      <c r="BF374" s="86"/>
      <c r="BG374" s="86"/>
      <c r="BH374" s="86"/>
      <c r="BI374" s="86"/>
      <c r="BJ374" s="86"/>
      <c r="BK374" s="86"/>
      <c r="BL374" s="86"/>
      <c r="BM374" s="86"/>
      <c r="BN374" s="86"/>
      <c r="BO374" s="86"/>
      <c r="BP374" s="86"/>
      <c r="BQ374" s="86"/>
      <c r="BR374" s="86"/>
      <c r="BS374" s="86"/>
      <c r="BT374" s="86"/>
      <c r="BU374" s="86"/>
      <c r="BV374" s="86"/>
      <c r="BW374" s="86"/>
      <c r="BX374" s="86"/>
      <c r="BY374" s="86"/>
      <c r="BZ374" s="86"/>
      <c r="CA374" s="86"/>
      <c r="CB374" s="86"/>
      <c r="CC374" s="86"/>
      <c r="CD374" s="86"/>
      <c r="CE374" s="86"/>
      <c r="CF374" s="86"/>
      <c r="CG374" s="86"/>
      <c r="CH374" s="86"/>
      <c r="CI374" s="86"/>
      <c r="CJ374" s="86"/>
      <c r="CK374" s="86"/>
      <c r="CL374" s="86"/>
      <c r="CM374" s="86"/>
      <c r="CN374" s="86"/>
      <c r="CO374" s="86"/>
      <c r="CP374" s="86"/>
      <c r="CQ374" s="86"/>
      <c r="CR374" s="86"/>
      <c r="CS374" s="86"/>
      <c r="CT374" s="86"/>
      <c r="CU374" s="86"/>
      <c r="CV374" s="86"/>
      <c r="CW374" s="86"/>
      <c r="CX374" s="86"/>
      <c r="CY374" s="86"/>
      <c r="CZ374" s="86"/>
      <c r="DA374" s="86"/>
      <c r="DB374" s="86"/>
      <c r="DC374" s="86"/>
      <c r="DD374" s="86"/>
      <c r="DE374" s="86"/>
      <c r="DF374" s="86"/>
      <c r="DG374" s="86"/>
      <c r="DH374" s="86"/>
      <c r="DI374" s="86"/>
      <c r="DJ374" s="86"/>
      <c r="DK374" s="86"/>
      <c r="DL374" s="86"/>
      <c r="DM374" s="86"/>
      <c r="DN374" s="86"/>
      <c r="DO374" s="86"/>
      <c r="DP374" s="86"/>
      <c r="DQ374" s="86"/>
      <c r="DR374" s="86"/>
      <c r="DS374" s="86"/>
      <c r="DT374" s="86"/>
      <c r="DU374" s="86"/>
      <c r="DV374" s="86"/>
      <c r="DW374" s="86"/>
      <c r="DX374" s="86"/>
      <c r="DY374" s="86"/>
      <c r="DZ374" s="86"/>
      <c r="EA374" s="86"/>
      <c r="EB374" s="86"/>
      <c r="EC374" s="86"/>
      <c r="ED374" s="86"/>
      <c r="EE374" s="86"/>
      <c r="EF374" s="86"/>
      <c r="EG374" s="86"/>
      <c r="EH374" s="86"/>
      <c r="EI374" s="86"/>
      <c r="EJ374" s="86"/>
      <c r="EK374" s="86"/>
      <c r="EL374" s="86"/>
      <c r="EM374" s="86"/>
      <c r="EN374" s="86"/>
      <c r="EO374" s="86"/>
      <c r="EP374" s="86"/>
      <c r="EQ374" s="86"/>
      <c r="ER374" s="86"/>
      <c r="ES374" s="86"/>
      <c r="ET374" s="86"/>
      <c r="EU374" s="86"/>
      <c r="EV374" s="86"/>
      <c r="EW374" s="86"/>
      <c r="EX374" s="86"/>
      <c r="EY374" s="86"/>
      <c r="EZ374" s="86"/>
      <c r="FA374" s="86"/>
      <c r="FB374" s="86"/>
      <c r="FC374" s="86"/>
      <c r="FD374" s="86"/>
      <c r="FE374" s="86"/>
      <c r="FF374" s="86"/>
      <c r="FG374" s="86"/>
      <c r="FH374" s="86"/>
      <c r="FI374" s="86"/>
      <c r="FJ374" s="86"/>
      <c r="FK374" s="86"/>
      <c r="FL374" s="86"/>
      <c r="FM374" s="86"/>
      <c r="FN374" s="86"/>
      <c r="FO374" s="86"/>
      <c r="FP374" s="86"/>
      <c r="FQ374" s="86"/>
      <c r="FR374" s="86"/>
      <c r="FS374" s="86"/>
      <c r="FT374" s="86"/>
      <c r="FU374" s="86"/>
      <c r="FV374" s="86"/>
      <c r="FW374" s="86"/>
      <c r="FX374" s="86">
        <v>16.925466537475586</v>
      </c>
      <c r="FY374" s="86">
        <v>0</v>
      </c>
    </row>
    <row r="375" spans="1:181" x14ac:dyDescent="0.25">
      <c r="A375" t="s">
        <v>186</v>
      </c>
      <c r="B375" t="s">
        <v>236</v>
      </c>
      <c r="C375" t="s">
        <v>194</v>
      </c>
      <c r="D375" t="s">
        <v>202</v>
      </c>
      <c r="E375" t="s">
        <v>241</v>
      </c>
      <c r="F375" t="s">
        <v>185</v>
      </c>
      <c r="G375" t="s">
        <v>1</v>
      </c>
      <c r="H375" s="86">
        <v>865</v>
      </c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  <c r="AK375" s="86"/>
      <c r="AL375" s="86"/>
      <c r="AM375" s="86"/>
      <c r="AN375" s="86"/>
      <c r="AO375" s="86"/>
      <c r="AP375" s="86"/>
      <c r="AQ375" s="86"/>
      <c r="AR375" s="86"/>
      <c r="AS375" s="86"/>
      <c r="AT375" s="86"/>
      <c r="AU375" s="86"/>
      <c r="AV375" s="86"/>
      <c r="AW375" s="86"/>
      <c r="AX375" s="86"/>
      <c r="AY375" s="86"/>
      <c r="AZ375" s="86"/>
      <c r="BA375" s="86"/>
      <c r="BB375" s="86"/>
      <c r="BC375" s="86"/>
      <c r="BD375" s="86"/>
      <c r="BE375" s="86"/>
      <c r="BF375" s="86"/>
      <c r="BG375" s="86"/>
      <c r="BH375" s="86"/>
      <c r="BI375" s="86"/>
      <c r="BJ375" s="86"/>
      <c r="BK375" s="86"/>
      <c r="BL375" s="86"/>
      <c r="BM375" s="86"/>
      <c r="BN375" s="86"/>
      <c r="BO375" s="86"/>
      <c r="BP375" s="86"/>
      <c r="BQ375" s="86"/>
      <c r="BR375" s="86"/>
      <c r="BS375" s="86"/>
      <c r="BT375" s="86"/>
      <c r="BU375" s="86"/>
      <c r="BV375" s="86"/>
      <c r="BW375" s="86"/>
      <c r="BX375" s="86"/>
      <c r="BY375" s="86"/>
      <c r="BZ375" s="86"/>
      <c r="CA375" s="86"/>
      <c r="CB375" s="86"/>
      <c r="CC375" s="86"/>
      <c r="CD375" s="86"/>
      <c r="CE375" s="86"/>
      <c r="CF375" s="86"/>
      <c r="CG375" s="86"/>
      <c r="CH375" s="86"/>
      <c r="CI375" s="86"/>
      <c r="CJ375" s="86"/>
      <c r="CK375" s="86"/>
      <c r="CL375" s="86"/>
      <c r="CM375" s="86"/>
      <c r="CN375" s="86"/>
      <c r="CO375" s="86"/>
      <c r="CP375" s="86"/>
      <c r="CQ375" s="86"/>
      <c r="CR375" s="86"/>
      <c r="CS375" s="86"/>
      <c r="CT375" s="86"/>
      <c r="CU375" s="86"/>
      <c r="CV375" s="86"/>
      <c r="CW375" s="86"/>
      <c r="CX375" s="86"/>
      <c r="CY375" s="86"/>
      <c r="CZ375" s="86"/>
      <c r="DA375" s="86"/>
      <c r="DB375" s="86"/>
      <c r="DC375" s="86"/>
      <c r="DD375" s="86"/>
      <c r="DE375" s="86"/>
      <c r="DF375" s="86"/>
      <c r="DG375" s="86"/>
      <c r="DH375" s="86"/>
      <c r="DI375" s="86"/>
      <c r="DJ375" s="86"/>
      <c r="DK375" s="86"/>
      <c r="DL375" s="86"/>
      <c r="DM375" s="86"/>
      <c r="DN375" s="86"/>
      <c r="DO375" s="86"/>
      <c r="DP375" s="86"/>
      <c r="DQ375" s="86"/>
      <c r="DR375" s="86"/>
      <c r="DS375" s="86"/>
      <c r="DT375" s="86"/>
      <c r="DU375" s="86"/>
      <c r="DV375" s="86"/>
      <c r="DW375" s="86"/>
      <c r="DX375" s="86"/>
      <c r="DY375" s="86"/>
      <c r="DZ375" s="86"/>
      <c r="EA375" s="86"/>
      <c r="EB375" s="86"/>
      <c r="EC375" s="86"/>
      <c r="ED375" s="86"/>
      <c r="EE375" s="86"/>
      <c r="EF375" s="86"/>
      <c r="EG375" s="86"/>
      <c r="EH375" s="86"/>
      <c r="EI375" s="86"/>
      <c r="EJ375" s="86"/>
      <c r="EK375" s="86"/>
      <c r="EL375" s="86"/>
      <c r="EM375" s="86"/>
      <c r="EN375" s="86"/>
      <c r="EO375" s="86"/>
      <c r="EP375" s="86"/>
      <c r="EQ375" s="86"/>
      <c r="ER375" s="86"/>
      <c r="ES375" s="86"/>
      <c r="ET375" s="86"/>
      <c r="EU375" s="86"/>
      <c r="EV375" s="86"/>
      <c r="EW375" s="86"/>
      <c r="EX375" s="86"/>
      <c r="EY375" s="86"/>
      <c r="EZ375" s="86"/>
      <c r="FA375" s="86"/>
      <c r="FB375" s="86"/>
      <c r="FC375" s="86"/>
      <c r="FD375" s="86"/>
      <c r="FE375" s="86"/>
      <c r="FF375" s="86"/>
      <c r="FG375" s="86"/>
      <c r="FH375" s="86"/>
      <c r="FI375" s="86"/>
      <c r="FJ375" s="86"/>
      <c r="FK375" s="86"/>
      <c r="FL375" s="86"/>
      <c r="FM375" s="86"/>
      <c r="FN375" s="86"/>
      <c r="FO375" s="86"/>
      <c r="FP375" s="86"/>
      <c r="FQ375" s="86"/>
      <c r="FR375" s="86"/>
      <c r="FS375" s="86"/>
      <c r="FT375" s="86"/>
      <c r="FU375" s="86"/>
      <c r="FV375" s="86"/>
      <c r="FW375" s="86"/>
      <c r="FX375" s="86">
        <v>5.904761791229248</v>
      </c>
      <c r="FY375" s="86">
        <v>0</v>
      </c>
    </row>
    <row r="376" spans="1:181" x14ac:dyDescent="0.25">
      <c r="A376" t="s">
        <v>186</v>
      </c>
      <c r="B376" t="s">
        <v>236</v>
      </c>
      <c r="C376" t="s">
        <v>194</v>
      </c>
      <c r="D376" t="s">
        <v>202</v>
      </c>
      <c r="E376" t="s">
        <v>242</v>
      </c>
      <c r="F376" t="s">
        <v>1</v>
      </c>
      <c r="G376" t="s">
        <v>198</v>
      </c>
      <c r="H376" s="86">
        <v>19983</v>
      </c>
      <c r="I376" s="86">
        <v>1.6020188331604004</v>
      </c>
      <c r="J376" s="86">
        <v>1.5281672477722168</v>
      </c>
      <c r="K376" s="86">
        <v>1.4781712293624878</v>
      </c>
      <c r="L376" s="86">
        <v>1.4480420351028442</v>
      </c>
      <c r="M376" s="86">
        <v>1.4572255611419678</v>
      </c>
      <c r="N376" s="86">
        <v>1.5176423788070679</v>
      </c>
      <c r="O376" s="86">
        <v>1.6197305917739868</v>
      </c>
      <c r="P376" s="86">
        <v>1.7982823848724365</v>
      </c>
      <c r="Q376" s="86">
        <v>1.7848621606826782</v>
      </c>
      <c r="R376" s="86">
        <v>1.7742850780487061</v>
      </c>
      <c r="S376" s="86">
        <v>1.7817004919052124</v>
      </c>
      <c r="T376" s="86">
        <v>1.7559270858764648</v>
      </c>
      <c r="U376" s="86">
        <v>1.7219021320343018</v>
      </c>
      <c r="V376" s="86">
        <v>1.6680129766464233</v>
      </c>
      <c r="W376" s="86">
        <v>1.6125460863113403</v>
      </c>
      <c r="X376" s="86">
        <v>1.6386698484420776</v>
      </c>
      <c r="Y376" s="86">
        <v>1.7419387102127075</v>
      </c>
      <c r="Z376" s="86">
        <v>2.041668176651001</v>
      </c>
      <c r="AA376" s="86">
        <v>2.2616622447967529</v>
      </c>
      <c r="AB376" s="86">
        <v>2.3270273208618164</v>
      </c>
      <c r="AC376" s="86">
        <v>2.2830677032470703</v>
      </c>
      <c r="AD376" s="86">
        <v>2.1633529663085938</v>
      </c>
      <c r="AE376" s="86">
        <v>1.9593715667724609</v>
      </c>
      <c r="AF376" s="86">
        <v>1.7458009719848633</v>
      </c>
      <c r="AG376" s="86">
        <v>-0.14113140106201172</v>
      </c>
      <c r="AH376" s="86">
        <v>-0.14864736795425415</v>
      </c>
      <c r="AI376" s="86">
        <v>-0.13986971974372864</v>
      </c>
      <c r="AJ376" s="86">
        <v>-0.14011223614215851</v>
      </c>
      <c r="AK376" s="86">
        <v>-0.17738087475299835</v>
      </c>
      <c r="AL376" s="86">
        <v>-0.21438993513584137</v>
      </c>
      <c r="AM376" s="86">
        <v>-0.20723088085651398</v>
      </c>
      <c r="AN376" s="86">
        <v>-0.19626741111278534</v>
      </c>
      <c r="AO376" s="86">
        <v>-0.19879123568534851</v>
      </c>
      <c r="AP376" s="86">
        <v>-0.17959390580654144</v>
      </c>
      <c r="AQ376" s="86">
        <v>-0.112088643014431</v>
      </c>
      <c r="AR376" s="86">
        <v>-8.6107566952705383E-2</v>
      </c>
      <c r="AS376" s="86">
        <v>-9.1827362775802612E-2</v>
      </c>
      <c r="AT376" s="86">
        <v>-0.12125137448310852</v>
      </c>
      <c r="AU376" s="86">
        <v>-0.12035868316888809</v>
      </c>
      <c r="AV376" s="86">
        <v>-4.0306050330400467E-2</v>
      </c>
      <c r="AW376" s="86">
        <v>2.2070234641432762E-2</v>
      </c>
      <c r="AX376" s="86">
        <v>6.5070979297161102E-2</v>
      </c>
      <c r="AY376" s="86">
        <v>0.11580879241228104</v>
      </c>
      <c r="AZ376" s="86">
        <v>0.13010293245315552</v>
      </c>
      <c r="BA376" s="86">
        <v>9.3136720359325409E-2</v>
      </c>
      <c r="BB376" s="86">
        <v>-3.5930424928665161E-2</v>
      </c>
      <c r="BC376" s="86">
        <v>-0.10681329667568207</v>
      </c>
      <c r="BD376" s="86">
        <v>-0.19191740453243256</v>
      </c>
      <c r="BE376" s="86">
        <v>-5.3516361862421036E-2</v>
      </c>
      <c r="BF376" s="86">
        <v>-6.0244735330343246E-2</v>
      </c>
      <c r="BG376" s="86">
        <v>-5.2116110920906067E-2</v>
      </c>
      <c r="BH376" s="86">
        <v>-4.6629671007394791E-2</v>
      </c>
      <c r="BI376" s="86">
        <v>-7.595246285200119E-2</v>
      </c>
      <c r="BJ376" s="86">
        <v>-0.1119423434138298</v>
      </c>
      <c r="BK376" s="86">
        <v>-0.13867487013339996</v>
      </c>
      <c r="BL376" s="86">
        <v>-0.12820954620838165</v>
      </c>
      <c r="BM376" s="86">
        <v>-0.14255282282829285</v>
      </c>
      <c r="BN376" s="86">
        <v>-0.13221126794815063</v>
      </c>
      <c r="BO376" s="86">
        <v>-6.78744837641716E-2</v>
      </c>
      <c r="BP376" s="86">
        <v>-4.136957973241806E-2</v>
      </c>
      <c r="BQ376" s="86">
        <v>-4.586324468255043E-2</v>
      </c>
      <c r="BR376" s="86">
        <v>-7.608756422996521E-2</v>
      </c>
      <c r="BS376" s="86">
        <v>-7.6299466192722321E-2</v>
      </c>
      <c r="BT376" s="86">
        <v>2.1380896214395761E-3</v>
      </c>
      <c r="BU376" s="86">
        <v>7.1066178381443024E-2</v>
      </c>
      <c r="BV376" s="86">
        <v>0.11348383128643036</v>
      </c>
      <c r="BW376" s="86">
        <v>0.18992610275745392</v>
      </c>
      <c r="BX376" s="86">
        <v>0.22148394584655762</v>
      </c>
      <c r="BY376" s="86">
        <v>0.18204289674758911</v>
      </c>
      <c r="BZ376" s="86">
        <v>5.0252135843038559E-2</v>
      </c>
      <c r="CA376" s="86">
        <v>-1.9054504111409187E-2</v>
      </c>
      <c r="CB376" s="86">
        <v>-0.10362809896469116</v>
      </c>
      <c r="CC376" s="86">
        <v>7.1655483916401863E-3</v>
      </c>
      <c r="CD376" s="86">
        <v>9.8264915868639946E-4</v>
      </c>
      <c r="CE376" s="86">
        <v>8.6617767810821533E-3</v>
      </c>
      <c r="CF376" s="86">
        <v>1.8116075545549393E-2</v>
      </c>
      <c r="CG376" s="86">
        <v>-5.7034478522837162E-3</v>
      </c>
      <c r="CH376" s="86">
        <v>-4.0987450629472733E-2</v>
      </c>
      <c r="CI376" s="86">
        <v>-9.1193199157714844E-2</v>
      </c>
      <c r="CJ376" s="86">
        <v>-8.1072889268398285E-2</v>
      </c>
      <c r="CK376" s="86">
        <v>-0.10360226035118103</v>
      </c>
      <c r="CL376" s="86">
        <v>-9.9394209682941437E-2</v>
      </c>
      <c r="CM376" s="86">
        <v>-3.7251885980367661E-2</v>
      </c>
      <c r="CN376" s="86">
        <v>-1.0384186170995235E-2</v>
      </c>
      <c r="CO376" s="86">
        <v>-1.4028642326593399E-2</v>
      </c>
      <c r="CP376" s="86">
        <v>-4.4807236641645432E-2</v>
      </c>
      <c r="CQ376" s="86">
        <v>-4.5784201472997665E-2</v>
      </c>
      <c r="CR376" s="86">
        <v>3.1534776091575623E-2</v>
      </c>
      <c r="CS376" s="86">
        <v>0.10500062257051468</v>
      </c>
      <c r="CT376" s="86">
        <v>0.14701443910598755</v>
      </c>
      <c r="CU376" s="86">
        <v>0.24125950038433075</v>
      </c>
      <c r="CV376" s="86">
        <v>0.28477418422698975</v>
      </c>
      <c r="CW376" s="86">
        <v>0.24361903965473175</v>
      </c>
      <c r="CX376" s="86">
        <v>0.10994191467761993</v>
      </c>
      <c r="CY376" s="86">
        <v>4.1726972907781601E-2</v>
      </c>
      <c r="CZ376" s="86">
        <v>-4.2479179799556732E-2</v>
      </c>
      <c r="DA376" s="86">
        <v>6.7847460508346558E-2</v>
      </c>
      <c r="DB376" s="86">
        <v>6.2210042029619217E-2</v>
      </c>
      <c r="DC376" s="86">
        <v>6.9439657032489777E-2</v>
      </c>
      <c r="DD376" s="86">
        <v>8.2861818373203278E-2</v>
      </c>
      <c r="DE376" s="86">
        <v>6.4545571804046631E-2</v>
      </c>
      <c r="DF376" s="86">
        <v>2.9967436566948891E-2</v>
      </c>
      <c r="DG376" s="86">
        <v>-4.3711528182029724E-2</v>
      </c>
      <c r="DH376" s="86">
        <v>-3.393622487783432E-2</v>
      </c>
      <c r="DI376" s="86">
        <v>-6.4651690423488617E-2</v>
      </c>
      <c r="DJ376" s="86">
        <v>-6.6577143967151642E-2</v>
      </c>
      <c r="DK376" s="86">
        <v>-6.629282608628273E-3</v>
      </c>
      <c r="DL376" s="86">
        <v>2.0601209253072739E-2</v>
      </c>
      <c r="DM376" s="86">
        <v>1.7805963754653931E-2</v>
      </c>
      <c r="DN376" s="86">
        <v>-1.3526911847293377E-2</v>
      </c>
      <c r="DO376" s="86">
        <v>-1.5268928371369839E-2</v>
      </c>
      <c r="DP376" s="86">
        <v>6.0931455343961716E-2</v>
      </c>
      <c r="DQ376" s="86">
        <v>0.13893505930900574</v>
      </c>
      <c r="DR376" s="86">
        <v>0.18054503202438354</v>
      </c>
      <c r="DS376" s="86">
        <v>0.29259291291236877</v>
      </c>
      <c r="DT376" s="86">
        <v>0.34806442260742188</v>
      </c>
      <c r="DU376" s="86">
        <v>0.30519518256187439</v>
      </c>
      <c r="DV376" s="86">
        <v>0.16963168978691101</v>
      </c>
      <c r="DW376" s="86">
        <v>0.10250844806432724</v>
      </c>
      <c r="DX376" s="86">
        <v>1.866973377764225E-2</v>
      </c>
      <c r="DY376" s="86">
        <v>0.15546250343322754</v>
      </c>
      <c r="DZ376" s="86">
        <v>0.15061265230178833</v>
      </c>
      <c r="EA376" s="86">
        <v>0.15719327330589294</v>
      </c>
      <c r="EB376" s="86">
        <v>0.1763443797826767</v>
      </c>
      <c r="EC376" s="86">
        <v>0.16597399115562439</v>
      </c>
      <c r="ED376" s="86">
        <v>0.13241502642631531</v>
      </c>
      <c r="EE376" s="86">
        <v>2.4844467639923096E-2</v>
      </c>
      <c r="EF376" s="86">
        <v>3.412163257598877E-2</v>
      </c>
      <c r="EG376" s="86">
        <v>-8.4132738411426544E-3</v>
      </c>
      <c r="EH376" s="86">
        <v>-1.919451542198658E-2</v>
      </c>
      <c r="EI376" s="86">
        <v>3.7584885954856873E-2</v>
      </c>
      <c r="EJ376" s="86">
        <v>6.533920019865036E-2</v>
      </c>
      <c r="EK376" s="86">
        <v>6.3770078122615814E-2</v>
      </c>
      <c r="EL376" s="86">
        <v>3.1636908650398254E-2</v>
      </c>
      <c r="EM376" s="86">
        <v>2.8790278360247612E-2</v>
      </c>
      <c r="EN376" s="86">
        <v>0.10337560623884201</v>
      </c>
      <c r="EO376" s="86">
        <v>0.18793101608753204</v>
      </c>
      <c r="EP376" s="86">
        <v>0.2289578914642334</v>
      </c>
      <c r="EQ376" s="86">
        <v>0.36671024560928345</v>
      </c>
      <c r="ER376" s="86">
        <v>0.43944543600082397</v>
      </c>
      <c r="ES376" s="86">
        <v>0.39410138130187988</v>
      </c>
      <c r="ET376" s="86">
        <v>0.25581425428390503</v>
      </c>
      <c r="EU376" s="86">
        <v>0.19026724994182587</v>
      </c>
      <c r="EV376" s="86">
        <v>0.10695905238389969</v>
      </c>
      <c r="EW376" s="86">
        <v>50.881542205810547</v>
      </c>
      <c r="EX376" s="86">
        <v>50.1497802734375</v>
      </c>
      <c r="EY376" s="86">
        <v>49.558822631835938</v>
      </c>
      <c r="EZ376" s="86">
        <v>49.091785430908203</v>
      </c>
      <c r="FA376" s="86">
        <v>48.698387145996094</v>
      </c>
      <c r="FB376" s="86">
        <v>48.300079345703125</v>
      </c>
      <c r="FC376" s="86">
        <v>48.153079986572266</v>
      </c>
      <c r="FD376" s="86">
        <v>49.784950256347656</v>
      </c>
      <c r="FE376" s="86">
        <v>53.30303955078125</v>
      </c>
      <c r="FF376" s="86">
        <v>56.7857666015625</v>
      </c>
      <c r="FG376" s="86">
        <v>59.860069274902344</v>
      </c>
      <c r="FH376" s="86">
        <v>62.141227722167969</v>
      </c>
      <c r="FI376" s="86">
        <v>63.746219635009766</v>
      </c>
      <c r="FJ376" s="86">
        <v>64.720054626464844</v>
      </c>
      <c r="FK376" s="86">
        <v>65.043701171875</v>
      </c>
      <c r="FL376" s="86">
        <v>64.252349853515625</v>
      </c>
      <c r="FM376" s="86">
        <v>61.792404174804688</v>
      </c>
      <c r="FN376" s="86">
        <v>58.992443084716797</v>
      </c>
      <c r="FO376" s="86">
        <v>57.161205291748047</v>
      </c>
      <c r="FP376" s="86">
        <v>55.725761413574219</v>
      </c>
      <c r="FQ376" s="86">
        <v>54.527484893798828</v>
      </c>
      <c r="FR376" s="86">
        <v>53.540534973144531</v>
      </c>
      <c r="FS376" s="86">
        <v>52.506950378417969</v>
      </c>
      <c r="FT376" s="86">
        <v>51.688594818115234</v>
      </c>
      <c r="FU376" s="86">
        <v>7.0459485054016113E-2</v>
      </c>
      <c r="FV376" s="86">
        <v>7.997797429561615E-2</v>
      </c>
      <c r="FW376" s="86">
        <v>7.3340192437171936E-2</v>
      </c>
      <c r="FX376" s="86">
        <v>396</v>
      </c>
      <c r="FY376" s="86">
        <v>1</v>
      </c>
    </row>
    <row r="377" spans="1:181" x14ac:dyDescent="0.25">
      <c r="A377" t="s">
        <v>186</v>
      </c>
      <c r="B377" t="s">
        <v>236</v>
      </c>
      <c r="C377" t="s">
        <v>194</v>
      </c>
      <c r="D377" t="s">
        <v>202</v>
      </c>
      <c r="E377" t="s">
        <v>242</v>
      </c>
      <c r="F377" t="s">
        <v>1</v>
      </c>
      <c r="G377" t="s">
        <v>200</v>
      </c>
      <c r="H377" s="86">
        <v>4136</v>
      </c>
      <c r="I377" s="86">
        <v>1.2087901830673218</v>
      </c>
      <c r="J377" s="86">
        <v>1.1147555112838745</v>
      </c>
      <c r="K377" s="86">
        <v>1.0466355085372925</v>
      </c>
      <c r="L377" s="86">
        <v>1.0210708379745483</v>
      </c>
      <c r="M377" s="86">
        <v>1.0289764404296875</v>
      </c>
      <c r="N377" s="86">
        <v>1.0665454864501953</v>
      </c>
      <c r="O377" s="86">
        <v>1.1990176439285278</v>
      </c>
      <c r="P377" s="86">
        <v>1.3705335855484009</v>
      </c>
      <c r="Q377" s="86">
        <v>1.3253473043441772</v>
      </c>
      <c r="R377" s="86">
        <v>1.301954984664917</v>
      </c>
      <c r="S377" s="86">
        <v>1.3302037715911865</v>
      </c>
      <c r="T377" s="86">
        <v>1.3366403579711914</v>
      </c>
      <c r="U377" s="86">
        <v>1.3064085245132446</v>
      </c>
      <c r="V377" s="86">
        <v>1.2768445014953613</v>
      </c>
      <c r="W377" s="86">
        <v>1.2799209356307983</v>
      </c>
      <c r="X377" s="86">
        <v>1.3002519607543945</v>
      </c>
      <c r="Y377" s="86">
        <v>1.3778926134109497</v>
      </c>
      <c r="Z377" s="86">
        <v>1.5876165628433228</v>
      </c>
      <c r="AA377" s="86">
        <v>1.6717603206634521</v>
      </c>
      <c r="AB377" s="86">
        <v>1.7167230844497681</v>
      </c>
      <c r="AC377" s="86">
        <v>1.6498082876205444</v>
      </c>
      <c r="AD377" s="86">
        <v>1.5818525552749634</v>
      </c>
      <c r="AE377" s="86">
        <v>1.4727178812026978</v>
      </c>
      <c r="AF377" s="86">
        <v>1.3572565317153931</v>
      </c>
      <c r="AG377" s="86">
        <v>-0.16914327442646027</v>
      </c>
      <c r="AH377" s="86">
        <v>-0.15646088123321533</v>
      </c>
      <c r="AI377" s="86">
        <v>-0.16852776706218719</v>
      </c>
      <c r="AJ377" s="86">
        <v>-0.1618383377790451</v>
      </c>
      <c r="AK377" s="86">
        <v>-0.15469126403331757</v>
      </c>
      <c r="AL377" s="86">
        <v>-0.12437702715396881</v>
      </c>
      <c r="AM377" s="86">
        <v>-0.13665202260017395</v>
      </c>
      <c r="AN377" s="86">
        <v>-7.2145678102970123E-2</v>
      </c>
      <c r="AO377" s="86">
        <v>-4.6609334647655487E-2</v>
      </c>
      <c r="AP377" s="86">
        <v>-9.4689065590500832E-3</v>
      </c>
      <c r="AQ377" s="86">
        <v>-2.6649013161659241E-2</v>
      </c>
      <c r="AR377" s="86">
        <v>-1.708604022860527E-2</v>
      </c>
      <c r="AS377" s="86">
        <v>-4.8583358526229858E-2</v>
      </c>
      <c r="AT377" s="86">
        <v>-3.8464028388261795E-2</v>
      </c>
      <c r="AU377" s="86">
        <v>-2.4005809798836708E-2</v>
      </c>
      <c r="AV377" s="86">
        <v>2.9922239482402802E-3</v>
      </c>
      <c r="AW377" s="86">
        <v>-3.2988272607326508E-2</v>
      </c>
      <c r="AX377" s="86">
        <v>3.2450400292873383E-2</v>
      </c>
      <c r="AY377" s="86">
        <v>1.6542663797736168E-2</v>
      </c>
      <c r="AZ377" s="86">
        <v>4.9504511058330536E-2</v>
      </c>
      <c r="BA377" s="86">
        <v>-5.2455365657806396E-2</v>
      </c>
      <c r="BB377" s="86">
        <v>-0.11535090208053589</v>
      </c>
      <c r="BC377" s="86">
        <v>-0.15995392203330994</v>
      </c>
      <c r="BD377" s="86">
        <v>-0.16442573070526123</v>
      </c>
      <c r="BE377" s="86">
        <v>-0.109584741294384</v>
      </c>
      <c r="BF377" s="86">
        <v>-9.9657043814659119E-2</v>
      </c>
      <c r="BG377" s="86">
        <v>-0.1117098405957222</v>
      </c>
      <c r="BH377" s="86">
        <v>-0.10470177233219147</v>
      </c>
      <c r="BI377" s="86">
        <v>-9.7504302859306335E-2</v>
      </c>
      <c r="BJ377" s="86">
        <v>-6.9659359753131866E-2</v>
      </c>
      <c r="BK377" s="86">
        <v>-8.198460191488266E-2</v>
      </c>
      <c r="BL377" s="86">
        <v>-1.4330138452351093E-2</v>
      </c>
      <c r="BM377" s="86">
        <v>2.76167131960392E-3</v>
      </c>
      <c r="BN377" s="86">
        <v>3.2099667936563492E-2</v>
      </c>
      <c r="BO377" s="86">
        <v>1.1214945465326309E-2</v>
      </c>
      <c r="BP377" s="86">
        <v>2.2027820348739624E-2</v>
      </c>
      <c r="BQ377" s="86">
        <v>-9.2846704646945E-3</v>
      </c>
      <c r="BR377" s="86">
        <v>-3.1973551958799362E-3</v>
      </c>
      <c r="BS377" s="86">
        <v>7.4953911826014519E-3</v>
      </c>
      <c r="BT377" s="86">
        <v>3.7233270704746246E-2</v>
      </c>
      <c r="BU377" s="86">
        <v>1.4037068467587233E-3</v>
      </c>
      <c r="BV377" s="86">
        <v>6.8075835704803467E-2</v>
      </c>
      <c r="BW377" s="86">
        <v>5.9063602238893509E-2</v>
      </c>
      <c r="BX377" s="86">
        <v>9.8094448447227478E-2</v>
      </c>
      <c r="BY377" s="86">
        <v>-2.0727245137095451E-3</v>
      </c>
      <c r="BZ377" s="86">
        <v>-5.6167483329772949E-2</v>
      </c>
      <c r="CA377" s="86">
        <v>-9.7248636186122894E-2</v>
      </c>
      <c r="CB377" s="86">
        <v>-0.10388103872537613</v>
      </c>
      <c r="CC377" s="86">
        <v>-6.8334691226482391E-2</v>
      </c>
      <c r="CD377" s="86">
        <v>-6.0314871370792389E-2</v>
      </c>
      <c r="CE377" s="86">
        <v>-7.2357922792434692E-2</v>
      </c>
      <c r="CF377" s="86">
        <v>-6.5129153430461884E-2</v>
      </c>
      <c r="CG377" s="86">
        <v>-5.7896777987480164E-2</v>
      </c>
      <c r="CH377" s="86">
        <v>-3.1762067228555679E-2</v>
      </c>
      <c r="CI377" s="86">
        <v>-4.4122114777565002E-2</v>
      </c>
      <c r="CJ377" s="86">
        <v>2.5712728500366211E-2</v>
      </c>
      <c r="CK377" s="86">
        <v>3.6955878138542175E-2</v>
      </c>
      <c r="CL377" s="86">
        <v>6.0889944434165955E-2</v>
      </c>
      <c r="CM377" s="86">
        <v>3.7439405918121338E-2</v>
      </c>
      <c r="CN377" s="86">
        <v>4.9117960035800934E-2</v>
      </c>
      <c r="CO377" s="86">
        <v>1.7933482304215431E-2</v>
      </c>
      <c r="CP377" s="86">
        <v>2.1228237077593803E-2</v>
      </c>
      <c r="CQ377" s="86">
        <v>2.9313027858734131E-2</v>
      </c>
      <c r="CR377" s="86">
        <v>6.0948517173528671E-2</v>
      </c>
      <c r="CS377" s="86">
        <v>2.5223484262824059E-2</v>
      </c>
      <c r="CT377" s="86">
        <v>9.2749908566474915E-2</v>
      </c>
      <c r="CU377" s="86">
        <v>8.8513471186161041E-2</v>
      </c>
      <c r="CV377" s="86">
        <v>0.13174769282341003</v>
      </c>
      <c r="CW377" s="86">
        <v>3.28221395611763E-2</v>
      </c>
      <c r="CX377" s="86">
        <v>-1.5177227556705475E-2</v>
      </c>
      <c r="CY377" s="86">
        <v>-5.3819157183170319E-2</v>
      </c>
      <c r="CZ377" s="86">
        <v>-6.1947975307703018E-2</v>
      </c>
      <c r="DA377" s="86">
        <v>-2.7084631845355034E-2</v>
      </c>
      <c r="DB377" s="86">
        <v>-2.0972700789570808E-2</v>
      </c>
      <c r="DC377" s="86">
        <v>-3.3005993813276291E-2</v>
      </c>
      <c r="DD377" s="86">
        <v>-2.5556541979312897E-2</v>
      </c>
      <c r="DE377" s="86">
        <v>-1.8289251253008842E-2</v>
      </c>
      <c r="DF377" s="86">
        <v>6.1352183111011982E-3</v>
      </c>
      <c r="DG377" s="86">
        <v>-6.2596243806183338E-3</v>
      </c>
      <c r="DH377" s="86">
        <v>6.5755590796470642E-2</v>
      </c>
      <c r="DI377" s="86">
        <v>7.115008682012558E-2</v>
      </c>
      <c r="DJ377" s="86">
        <v>8.9680209755897522E-2</v>
      </c>
      <c r="DK377" s="86">
        <v>6.3663870096206665E-2</v>
      </c>
      <c r="DL377" s="86">
        <v>7.6208099722862244E-2</v>
      </c>
      <c r="DM377" s="86">
        <v>4.5151636004447937E-2</v>
      </c>
      <c r="DN377" s="86">
        <v>4.5653827488422394E-2</v>
      </c>
      <c r="DO377" s="86">
        <v>5.1130659878253937E-2</v>
      </c>
      <c r="DP377" s="86">
        <v>8.4663763642311096E-2</v>
      </c>
      <c r="DQ377" s="86">
        <v>4.9043260514736176E-2</v>
      </c>
      <c r="DR377" s="86">
        <v>0.11742397397756577</v>
      </c>
      <c r="DS377" s="86">
        <v>0.11796333640813828</v>
      </c>
      <c r="DT377" s="86">
        <v>0.1654009073972702</v>
      </c>
      <c r="DU377" s="86">
        <v>6.7717000842094421E-2</v>
      </c>
      <c r="DV377" s="86">
        <v>2.581302635371685E-2</v>
      </c>
      <c r="DW377" s="86">
        <v>-1.038967352360487E-2</v>
      </c>
      <c r="DX377" s="86">
        <v>-2.0014911890029907E-2</v>
      </c>
      <c r="DY377" s="86">
        <v>3.2473895698785782E-2</v>
      </c>
      <c r="DZ377" s="86">
        <v>3.5831145942211151E-2</v>
      </c>
      <c r="EA377" s="86">
        <v>2.3811930790543556E-2</v>
      </c>
      <c r="EB377" s="86">
        <v>3.1580027192831039E-2</v>
      </c>
      <c r="EC377" s="86">
        <v>3.8897722959518433E-2</v>
      </c>
      <c r="ED377" s="86">
        <v>6.0852881520986557E-2</v>
      </c>
      <c r="EE377" s="86">
        <v>4.8407796770334244E-2</v>
      </c>
      <c r="EF377" s="86">
        <v>0.12357114255428314</v>
      </c>
      <c r="EG377" s="86">
        <v>0.12052108347415924</v>
      </c>
      <c r="EH377" s="86">
        <v>0.13124878704547882</v>
      </c>
      <c r="EI377" s="86">
        <v>0.10152783244848251</v>
      </c>
      <c r="EJ377" s="86">
        <v>0.11532195657491684</v>
      </c>
      <c r="EK377" s="86">
        <v>8.4450319409370422E-2</v>
      </c>
      <c r="EL377" s="86">
        <v>8.0920502543449402E-2</v>
      </c>
      <c r="EM377" s="86">
        <v>8.2631856203079224E-2</v>
      </c>
      <c r="EN377" s="86">
        <v>0.11890481412410736</v>
      </c>
      <c r="EO377" s="86">
        <v>8.3435237407684326E-2</v>
      </c>
      <c r="EP377" s="86">
        <v>0.15304942429065704</v>
      </c>
      <c r="EQ377" s="86">
        <v>0.16048428416252136</v>
      </c>
      <c r="ER377" s="86">
        <v>0.21399085223674774</v>
      </c>
      <c r="ES377" s="86">
        <v>0.1180996373295784</v>
      </c>
      <c r="ET377" s="86">
        <v>8.4996446967124939E-2</v>
      </c>
      <c r="EU377" s="86">
        <v>5.2315600216388702E-2</v>
      </c>
      <c r="EV377" s="86">
        <v>4.0529772639274597E-2</v>
      </c>
      <c r="EW377" s="86">
        <v>49.878585815429688</v>
      </c>
      <c r="EX377" s="86">
        <v>49.218578338623047</v>
      </c>
      <c r="EY377" s="86">
        <v>48.657375335693359</v>
      </c>
      <c r="EZ377" s="86">
        <v>48.115646362304688</v>
      </c>
      <c r="FA377" s="86">
        <v>47.780540466308594</v>
      </c>
      <c r="FB377" s="86">
        <v>47.37762451171875</v>
      </c>
      <c r="FC377" s="86">
        <v>47.010868072509766</v>
      </c>
      <c r="FD377" s="86">
        <v>48.718517303466797</v>
      </c>
      <c r="FE377" s="86">
        <v>52.355960845947266</v>
      </c>
      <c r="FF377" s="86">
        <v>56.240879058837891</v>
      </c>
      <c r="FG377" s="86">
        <v>59.30450439453125</v>
      </c>
      <c r="FH377" s="86">
        <v>61.739383697509766</v>
      </c>
      <c r="FI377" s="86">
        <v>63.420196533203125</v>
      </c>
      <c r="FJ377" s="86">
        <v>64.667701721191406</v>
      </c>
      <c r="FK377" s="86">
        <v>64.825904846191406</v>
      </c>
      <c r="FL377" s="86">
        <v>64.130516052246094</v>
      </c>
      <c r="FM377" s="86">
        <v>61.663581848144531</v>
      </c>
      <c r="FN377" s="86">
        <v>58.893280029296875</v>
      </c>
      <c r="FO377" s="86">
        <v>56.609916687011719</v>
      </c>
      <c r="FP377" s="86">
        <v>55.171295166015625</v>
      </c>
      <c r="FQ377" s="86">
        <v>53.831356048583984</v>
      </c>
      <c r="FR377" s="86">
        <v>52.591716766357422</v>
      </c>
      <c r="FS377" s="86">
        <v>51.616580963134766</v>
      </c>
      <c r="FT377" s="86">
        <v>50.830890655517578</v>
      </c>
      <c r="FU377" s="86">
        <v>5.1089394837617874E-2</v>
      </c>
      <c r="FV377" s="86">
        <v>4.8787686973810196E-2</v>
      </c>
      <c r="FW377" s="86">
        <v>5.4352995008230209E-2</v>
      </c>
      <c r="FX377" s="86">
        <v>160.55000305175781</v>
      </c>
      <c r="FY377" s="86">
        <v>1</v>
      </c>
    </row>
    <row r="378" spans="1:181" x14ac:dyDescent="0.25">
      <c r="A378" t="s">
        <v>186</v>
      </c>
      <c r="B378" t="s">
        <v>236</v>
      </c>
      <c r="C378" t="s">
        <v>194</v>
      </c>
      <c r="D378" t="s">
        <v>202</v>
      </c>
      <c r="E378" t="s">
        <v>242</v>
      </c>
      <c r="F378" t="s">
        <v>1</v>
      </c>
      <c r="G378" t="s">
        <v>1</v>
      </c>
      <c r="H378" s="86">
        <v>24119</v>
      </c>
      <c r="I378" s="86">
        <v>1.5345867872238159</v>
      </c>
      <c r="J378" s="86">
        <v>1.4572741985321045</v>
      </c>
      <c r="K378" s="86">
        <v>1.4041701555252075</v>
      </c>
      <c r="L378" s="86">
        <v>1.3748235702514648</v>
      </c>
      <c r="M378" s="86">
        <v>1.3837881088256836</v>
      </c>
      <c r="N378" s="86">
        <v>1.4402869939804077</v>
      </c>
      <c r="O378" s="86">
        <v>1.5475854873657227</v>
      </c>
      <c r="P378" s="86">
        <v>1.7249308824539185</v>
      </c>
      <c r="Q378" s="86">
        <v>1.7060631513595581</v>
      </c>
      <c r="R378" s="86">
        <v>1.6932885646820068</v>
      </c>
      <c r="S378" s="86">
        <v>1.7042765617370605</v>
      </c>
      <c r="T378" s="86">
        <v>1.6840267181396484</v>
      </c>
      <c r="U378" s="86">
        <v>1.6506520509719849</v>
      </c>
      <c r="V378" s="86">
        <v>1.6009340286254883</v>
      </c>
      <c r="W378" s="86">
        <v>1.5555063486099243</v>
      </c>
      <c r="X378" s="86">
        <v>1.5806368589401245</v>
      </c>
      <c r="Y378" s="86">
        <v>1.6795109510421753</v>
      </c>
      <c r="Z378" s="86">
        <v>1.9638059139251709</v>
      </c>
      <c r="AA378" s="86">
        <v>2.1605038642883301</v>
      </c>
      <c r="AB378" s="86">
        <v>2.2223703861236572</v>
      </c>
      <c r="AC378" s="86">
        <v>2.1744742393493652</v>
      </c>
      <c r="AD378" s="86">
        <v>2.0636355876922607</v>
      </c>
      <c r="AE378" s="86">
        <v>1.8759188652038574</v>
      </c>
      <c r="AF378" s="86">
        <v>1.679172158241272</v>
      </c>
      <c r="AG378" s="86">
        <v>-0.12985815107822418</v>
      </c>
      <c r="AH378" s="86">
        <v>-0.13459138572216034</v>
      </c>
      <c r="AI378" s="86">
        <v>-0.12939268350601196</v>
      </c>
      <c r="AJ378" s="86">
        <v>-0.12829869985580444</v>
      </c>
      <c r="AK378" s="86">
        <v>-0.15785659849643707</v>
      </c>
      <c r="AL378" s="86">
        <v>-0.18394751846790314</v>
      </c>
      <c r="AM378" s="86">
        <v>-0.18056108057498932</v>
      </c>
      <c r="AN378" s="86">
        <v>-0.15966562926769257</v>
      </c>
      <c r="AO378" s="86">
        <v>-0.15965591371059418</v>
      </c>
      <c r="AP378" s="86">
        <v>-0.13944151997566223</v>
      </c>
      <c r="AQ378" s="86">
        <v>-8.7413579225540161E-2</v>
      </c>
      <c r="AR378" s="86">
        <v>-6.393759697675705E-2</v>
      </c>
      <c r="AS378" s="86">
        <v>-7.4006713926792145E-2</v>
      </c>
      <c r="AT378" s="86">
        <v>-9.7640387713909149E-2</v>
      </c>
      <c r="AU378" s="86">
        <v>-9.5365375280380249E-2</v>
      </c>
      <c r="AV378" s="86">
        <v>-2.3766642436385155E-2</v>
      </c>
      <c r="AW378" s="86">
        <v>2.1889615803956985E-2</v>
      </c>
      <c r="AX378" s="86">
        <v>6.9034509360790253E-2</v>
      </c>
      <c r="AY378" s="86">
        <v>0.11039792001247406</v>
      </c>
      <c r="AZ378" s="86">
        <v>0.12961123883724213</v>
      </c>
      <c r="BA378" s="86">
        <v>8.1939101219177246E-2</v>
      </c>
      <c r="BB378" s="86">
        <v>-3.3586300909519196E-2</v>
      </c>
      <c r="BC378" s="86">
        <v>-9.9064230918884277E-2</v>
      </c>
      <c r="BD378" s="86">
        <v>-0.17087076604366302</v>
      </c>
      <c r="BE378" s="86">
        <v>-5.655263364315033E-2</v>
      </c>
      <c r="BF378" s="86">
        <v>-6.0703422874212265E-2</v>
      </c>
      <c r="BG378" s="86">
        <v>-5.6037392467260361E-2</v>
      </c>
      <c r="BH378" s="86">
        <v>-5.0229545682668686E-2</v>
      </c>
      <c r="BI378" s="86">
        <v>-7.3251180350780487E-2</v>
      </c>
      <c r="BJ378" s="86">
        <v>-9.8550893366336823E-2</v>
      </c>
      <c r="BK378" s="86">
        <v>-0.1229928731918335</v>
      </c>
      <c r="BL378" s="86">
        <v>-0.10241356492042542</v>
      </c>
      <c r="BM378" s="86">
        <v>-0.11229851096868515</v>
      </c>
      <c r="BN378" s="86">
        <v>-9.9542282521724701E-2</v>
      </c>
      <c r="BO378" s="86">
        <v>-5.021040141582489E-2</v>
      </c>
      <c r="BP378" s="86">
        <v>-2.6269430294632912E-2</v>
      </c>
      <c r="BQ378" s="86">
        <v>-3.533298522233963E-2</v>
      </c>
      <c r="BR378" s="86">
        <v>-5.9735845774412155E-2</v>
      </c>
      <c r="BS378" s="86">
        <v>-5.8464042842388153E-2</v>
      </c>
      <c r="BT378" s="86">
        <v>1.1885893531143665E-2</v>
      </c>
      <c r="BU378" s="86">
        <v>6.290975958108902E-2</v>
      </c>
      <c r="BV378" s="86">
        <v>0.10960794985294342</v>
      </c>
      <c r="BW378" s="86">
        <v>0.17223677039146423</v>
      </c>
      <c r="BX378" s="86">
        <v>0.20577912032604218</v>
      </c>
      <c r="BY378" s="86">
        <v>0.15610432624816895</v>
      </c>
      <c r="BZ378" s="86">
        <v>3.8535065948963165E-2</v>
      </c>
      <c r="CA378" s="86">
        <v>-2.5563763454556465E-2</v>
      </c>
      <c r="CB378" s="86">
        <v>-9.698842465877533E-2</v>
      </c>
      <c r="CC378" s="86">
        <v>-5.7814628817141056E-3</v>
      </c>
      <c r="CD378" s="86">
        <v>-9.5288371667265892E-3</v>
      </c>
      <c r="CE378" s="86">
        <v>-5.2317292429506779E-3</v>
      </c>
      <c r="CF378" s="86">
        <v>3.840927965939045E-3</v>
      </c>
      <c r="CG378" s="86">
        <v>-1.4653719030320644E-2</v>
      </c>
      <c r="CH378" s="86">
        <v>-3.9405453950166702E-2</v>
      </c>
      <c r="CI378" s="86">
        <v>-8.3121307194232941E-2</v>
      </c>
      <c r="CJ378" s="86">
        <v>-6.2760964035987854E-2</v>
      </c>
      <c r="CK378" s="86">
        <v>-7.9498916864395142E-2</v>
      </c>
      <c r="CL378" s="86">
        <v>-7.1908190846443176E-2</v>
      </c>
      <c r="CM378" s="86">
        <v>-2.4443591013550758E-2</v>
      </c>
      <c r="CN378" s="86">
        <v>-1.8057557463180274E-4</v>
      </c>
      <c r="CO378" s="86">
        <v>-8.5476795211434364E-3</v>
      </c>
      <c r="CP378" s="86">
        <v>-3.3483274281024933E-2</v>
      </c>
      <c r="CQ378" s="86">
        <v>-3.2906297594308853E-2</v>
      </c>
      <c r="CR378" s="86">
        <v>3.6578729748725891E-2</v>
      </c>
      <c r="CS378" s="86">
        <v>9.132019430398941E-2</v>
      </c>
      <c r="CT378" s="86">
        <v>0.13770897686481476</v>
      </c>
      <c r="CU378" s="86">
        <v>0.21506614983081818</v>
      </c>
      <c r="CV378" s="86">
        <v>0.25853273272514343</v>
      </c>
      <c r="CW378" s="86">
        <v>0.20747093856334686</v>
      </c>
      <c r="CX378" s="86">
        <v>8.8486097753047943E-2</v>
      </c>
      <c r="CY378" s="86">
        <v>2.5342432782053947E-2</v>
      </c>
      <c r="CZ378" s="86">
        <v>-4.5817751437425613E-2</v>
      </c>
      <c r="DA378" s="86">
        <v>4.4989712536334991E-2</v>
      </c>
      <c r="DB378" s="86">
        <v>4.1645746678113937E-2</v>
      </c>
      <c r="DC378" s="86">
        <v>4.5573931187391281E-2</v>
      </c>
      <c r="DD378" s="86">
        <v>5.7911399751901627E-2</v>
      </c>
      <c r="DE378" s="86">
        <v>4.3943740427494049E-2</v>
      </c>
      <c r="DF378" s="86">
        <v>1.9739989191293716E-2</v>
      </c>
      <c r="DG378" s="86">
        <v>-4.3249733746051788E-2</v>
      </c>
      <c r="DH378" s="86">
        <v>-2.3108355700969696E-2</v>
      </c>
      <c r="DI378" s="86">
        <v>-4.6699319034814835E-2</v>
      </c>
      <c r="DJ378" s="86">
        <v>-4.4274099171161652E-2</v>
      </c>
      <c r="DK378" s="86">
        <v>1.3232191558927298E-3</v>
      </c>
      <c r="DL378" s="86">
        <v>2.5908280164003372E-2</v>
      </c>
      <c r="DM378" s="86">
        <v>1.8237626180052757E-2</v>
      </c>
      <c r="DN378" s="86">
        <v>-7.2306981310248375E-3</v>
      </c>
      <c r="DO378" s="86">
        <v>-7.3485481552779675E-3</v>
      </c>
      <c r="DP378" s="86">
        <v>6.1271566897630692E-2</v>
      </c>
      <c r="DQ378" s="86">
        <v>0.1197306290268898</v>
      </c>
      <c r="DR378" s="86">
        <v>0.16581001877784729</v>
      </c>
      <c r="DS378" s="86">
        <v>0.25789552927017212</v>
      </c>
      <c r="DT378" s="86">
        <v>0.31128636002540588</v>
      </c>
      <c r="DU378" s="86">
        <v>0.25883752107620239</v>
      </c>
      <c r="DV378" s="86">
        <v>0.13843713700771332</v>
      </c>
      <c r="DW378" s="86">
        <v>7.6248630881309509E-2</v>
      </c>
      <c r="DX378" s="86">
        <v>5.3529278375208378E-3</v>
      </c>
      <c r="DY378" s="86">
        <v>0.11829522252082825</v>
      </c>
      <c r="DZ378" s="86">
        <v>0.11553371697664261</v>
      </c>
      <c r="EA378" s="86">
        <v>0.11892923712730408</v>
      </c>
      <c r="EB378" s="86">
        <v>0.13598057627677917</v>
      </c>
      <c r="EC378" s="86">
        <v>0.12854917347431183</v>
      </c>
      <c r="ED378" s="86">
        <v>0.10513661056756973</v>
      </c>
      <c r="EE378" s="86">
        <v>1.4318488538265228E-2</v>
      </c>
      <c r="EF378" s="86">
        <v>3.4143704921007156E-2</v>
      </c>
      <c r="EG378" s="86">
        <v>6.5809086663648486E-4</v>
      </c>
      <c r="EH378" s="86">
        <v>-4.3748607859015465E-3</v>
      </c>
      <c r="EI378" s="86">
        <v>3.8526400923728943E-2</v>
      </c>
      <c r="EJ378" s="86">
        <v>6.3576444983482361E-2</v>
      </c>
      <c r="EK378" s="86">
        <v>5.6911349296569824E-2</v>
      </c>
      <c r="EL378" s="86">
        <v>3.067384660243988E-2</v>
      </c>
      <c r="EM378" s="86">
        <v>2.9552780091762543E-2</v>
      </c>
      <c r="EN378" s="86">
        <v>9.6924111247062683E-2</v>
      </c>
      <c r="EO378" s="86">
        <v>0.16075077652931213</v>
      </c>
      <c r="EP378" s="86">
        <v>0.20638345181941986</v>
      </c>
      <c r="EQ378" s="86">
        <v>0.3197343647480011</v>
      </c>
      <c r="ER378" s="86">
        <v>0.38745421171188354</v>
      </c>
      <c r="ES378" s="86">
        <v>0.33300280570983887</v>
      </c>
      <c r="ET378" s="86">
        <v>0.21055851876735687</v>
      </c>
      <c r="EU378" s="86">
        <v>0.14974908530712128</v>
      </c>
      <c r="EV378" s="86">
        <v>7.9235255718231201E-2</v>
      </c>
      <c r="EW378" s="86">
        <v>50.738945007324219</v>
      </c>
      <c r="EX378" s="86">
        <v>50.021854400634766</v>
      </c>
      <c r="EY378" s="86">
        <v>49.436092376708984</v>
      </c>
      <c r="EZ378" s="86">
        <v>48.95916748046875</v>
      </c>
      <c r="FA378" s="86">
        <v>48.576057434082031</v>
      </c>
      <c r="FB378" s="86">
        <v>48.182662963867188</v>
      </c>
      <c r="FC378" s="86">
        <v>48.003765106201172</v>
      </c>
      <c r="FD378" s="86">
        <v>49.647377014160156</v>
      </c>
      <c r="FE378" s="86">
        <v>53.18585205078125</v>
      </c>
      <c r="FF378" s="86">
        <v>56.720073699951172</v>
      </c>
      <c r="FG378" s="86">
        <v>59.788825988769531</v>
      </c>
      <c r="FH378" s="86">
        <v>62.088546752929688</v>
      </c>
      <c r="FI378" s="86">
        <v>63.702804565429688</v>
      </c>
      <c r="FJ378" s="86">
        <v>64.713157653808594</v>
      </c>
      <c r="FK378" s="86">
        <v>65.014297485351563</v>
      </c>
      <c r="FL378" s="86">
        <v>64.235580444335938</v>
      </c>
      <c r="FM378" s="86">
        <v>61.773590087890625</v>
      </c>
      <c r="FN378" s="86">
        <v>58.978519439697266</v>
      </c>
      <c r="FO378" s="86">
        <v>57.084266662597656</v>
      </c>
      <c r="FP378" s="86">
        <v>55.649024963378906</v>
      </c>
      <c r="FQ378" s="86">
        <v>54.429351806640625</v>
      </c>
      <c r="FR378" s="86">
        <v>53.408977508544922</v>
      </c>
      <c r="FS378" s="86">
        <v>52.381000518798828</v>
      </c>
      <c r="FT378" s="86">
        <v>51.567584991455078</v>
      </c>
      <c r="FU378" s="86">
        <v>5.9030622243881226E-2</v>
      </c>
      <c r="FV378" s="86">
        <v>6.67891725897789E-2</v>
      </c>
      <c r="FW378" s="86">
        <v>6.1474286019802094E-2</v>
      </c>
      <c r="FX378" s="86">
        <v>556.54998779296875</v>
      </c>
      <c r="FY378" s="86">
        <v>1</v>
      </c>
    </row>
    <row r="379" spans="1:181" x14ac:dyDescent="0.25">
      <c r="A379" t="s">
        <v>186</v>
      </c>
      <c r="B379" t="s">
        <v>236</v>
      </c>
      <c r="C379" t="s">
        <v>194</v>
      </c>
      <c r="D379" t="s">
        <v>202</v>
      </c>
      <c r="E379" t="s">
        <v>242</v>
      </c>
      <c r="F379" t="s">
        <v>178</v>
      </c>
      <c r="G379" t="s">
        <v>1</v>
      </c>
      <c r="H379" s="86">
        <v>13226</v>
      </c>
      <c r="I379" s="86">
        <v>1.3008385896682739</v>
      </c>
      <c r="J379" s="86">
        <v>1.2229980230331421</v>
      </c>
      <c r="K379" s="86">
        <v>1.1559075117111206</v>
      </c>
      <c r="L379" s="86">
        <v>1.1222946643829346</v>
      </c>
      <c r="M379" s="86">
        <v>1.1188814640045166</v>
      </c>
      <c r="N379" s="86">
        <v>1.1576148271560669</v>
      </c>
      <c r="O379" s="86">
        <v>1.3094629049301147</v>
      </c>
      <c r="P379" s="86">
        <v>1.498106837272644</v>
      </c>
      <c r="Q379" s="86">
        <v>1.5077929496765137</v>
      </c>
      <c r="R379" s="86">
        <v>1.5309898853302002</v>
      </c>
      <c r="S379" s="86">
        <v>1.5413851737976074</v>
      </c>
      <c r="T379" s="86">
        <v>1.5284199714660645</v>
      </c>
      <c r="U379" s="86">
        <v>1.468022346496582</v>
      </c>
      <c r="V379" s="86">
        <v>1.4216403961181641</v>
      </c>
      <c r="W379" s="86">
        <v>1.3753962516784668</v>
      </c>
      <c r="X379" s="86">
        <v>1.4083330631256104</v>
      </c>
      <c r="Y379" s="86">
        <v>1.5199599266052246</v>
      </c>
      <c r="Z379" s="86">
        <v>1.8056402206420898</v>
      </c>
      <c r="AA379" s="86">
        <v>1.9464718103408813</v>
      </c>
      <c r="AB379" s="86">
        <v>1.9759652614593506</v>
      </c>
      <c r="AC379" s="86">
        <v>1.9472070932388306</v>
      </c>
      <c r="AD379" s="86">
        <v>1.8649359941482544</v>
      </c>
      <c r="AE379" s="86">
        <v>1.6576268672943115</v>
      </c>
      <c r="AF379" s="86">
        <v>1.4453487396240234</v>
      </c>
      <c r="AG379" s="86">
        <v>-0.18084390461444855</v>
      </c>
      <c r="AH379" s="86">
        <v>-0.16589221358299255</v>
      </c>
      <c r="AI379" s="86">
        <v>-0.15533407032489777</v>
      </c>
      <c r="AJ379" s="86">
        <v>-0.14388373494148254</v>
      </c>
      <c r="AK379" s="86">
        <v>-0.13154608011245728</v>
      </c>
      <c r="AL379" s="86">
        <v>-0.17437589168548584</v>
      </c>
      <c r="AM379" s="86">
        <v>-0.15523780882358551</v>
      </c>
      <c r="AN379" s="86">
        <v>-0.15920160710811615</v>
      </c>
      <c r="AO379" s="86">
        <v>-0.18332095444202423</v>
      </c>
      <c r="AP379" s="86">
        <v>-0.19135116040706635</v>
      </c>
      <c r="AQ379" s="86">
        <v>-0.18514096736907959</v>
      </c>
      <c r="AR379" s="86">
        <v>-0.15877783298492432</v>
      </c>
      <c r="AS379" s="86">
        <v>-0.19274736940860748</v>
      </c>
      <c r="AT379" s="86">
        <v>-0.20640435814857483</v>
      </c>
      <c r="AU379" s="86">
        <v>-0.20945221185684204</v>
      </c>
      <c r="AV379" s="86">
        <v>-0.11634126305580139</v>
      </c>
      <c r="AW379" s="86">
        <v>-7.9370111227035522E-2</v>
      </c>
      <c r="AX379" s="86">
        <v>-5.8281548321247101E-2</v>
      </c>
      <c r="AY379" s="86">
        <v>-1.8148435279726982E-2</v>
      </c>
      <c r="AZ379" s="86">
        <v>-7.1121738292276859E-3</v>
      </c>
      <c r="BA379" s="86">
        <v>-1.937093585729599E-2</v>
      </c>
      <c r="BB379" s="86">
        <v>-8.4654830396175385E-2</v>
      </c>
      <c r="BC379" s="86">
        <v>-0.17042288184165955</v>
      </c>
      <c r="BD379" s="86">
        <v>-0.22056739032268524</v>
      </c>
      <c r="BE379" s="86">
        <v>-0.14677643775939941</v>
      </c>
      <c r="BF379" s="86">
        <v>-0.13183890283107758</v>
      </c>
      <c r="BG379" s="86">
        <v>-0.12094315141439438</v>
      </c>
      <c r="BH379" s="86">
        <v>-0.11007709801197052</v>
      </c>
      <c r="BI379" s="86">
        <v>-9.8133355379104614E-2</v>
      </c>
      <c r="BJ379" s="86">
        <v>-0.13136142492294312</v>
      </c>
      <c r="BK379" s="86">
        <v>-0.12173124402761459</v>
      </c>
      <c r="BL379" s="86">
        <v>-0.12084668874740601</v>
      </c>
      <c r="BM379" s="86">
        <v>-0.13848134875297546</v>
      </c>
      <c r="BN379" s="86">
        <v>-0.14687204360961914</v>
      </c>
      <c r="BO379" s="86">
        <v>-0.14071677625179291</v>
      </c>
      <c r="BP379" s="86">
        <v>-0.11421003937721252</v>
      </c>
      <c r="BQ379" s="86">
        <v>-0.14564795792102814</v>
      </c>
      <c r="BR379" s="86">
        <v>-0.15901786088943481</v>
      </c>
      <c r="BS379" s="86">
        <v>-0.16326124966144562</v>
      </c>
      <c r="BT379" s="86">
        <v>-7.2687670588493347E-2</v>
      </c>
      <c r="BU379" s="86">
        <v>-3.7301134318113327E-2</v>
      </c>
      <c r="BV379" s="86">
        <v>-1.7058957368135452E-2</v>
      </c>
      <c r="BW379" s="86">
        <v>1.6109069809317589E-2</v>
      </c>
      <c r="BX379" s="86">
        <v>2.7292091399431229E-2</v>
      </c>
      <c r="BY379" s="86">
        <v>1.6790047287940979E-2</v>
      </c>
      <c r="BZ379" s="86">
        <v>-5.167156457901001E-2</v>
      </c>
      <c r="CA379" s="86">
        <v>-0.13280175626277924</v>
      </c>
      <c r="CB379" s="86">
        <v>-0.1829221099615097</v>
      </c>
      <c r="CC379" s="86">
        <v>-0.12318141013383865</v>
      </c>
      <c r="CD379" s="86">
        <v>-0.10825367271900177</v>
      </c>
      <c r="CE379" s="86">
        <v>-9.7124099731445313E-2</v>
      </c>
      <c r="CF379" s="86">
        <v>-8.6662724614143372E-2</v>
      </c>
      <c r="CG379" s="86">
        <v>-7.4991792440414429E-2</v>
      </c>
      <c r="CH379" s="86">
        <v>-0.10156971961259842</v>
      </c>
      <c r="CI379" s="86">
        <v>-9.8524697124958038E-2</v>
      </c>
      <c r="CJ379" s="86">
        <v>-9.4282180070877075E-2</v>
      </c>
      <c r="CK379" s="86">
        <v>-0.10742557793855667</v>
      </c>
      <c r="CL379" s="86">
        <v>-0.11606593430042267</v>
      </c>
      <c r="CM379" s="86">
        <v>-0.10994870960712433</v>
      </c>
      <c r="CN379" s="86">
        <v>-8.3342514932155609E-2</v>
      </c>
      <c r="CO379" s="86">
        <v>-0.11302702128887177</v>
      </c>
      <c r="CP379" s="86">
        <v>-0.12619809806346893</v>
      </c>
      <c r="CQ379" s="86">
        <v>-0.13126955926418304</v>
      </c>
      <c r="CR379" s="86">
        <v>-4.2453326284885406E-2</v>
      </c>
      <c r="CS379" s="86">
        <v>-8.1642875447869301E-3</v>
      </c>
      <c r="CT379" s="86">
        <v>1.1491684243083E-2</v>
      </c>
      <c r="CU379" s="86">
        <v>3.9835713803768158E-2</v>
      </c>
      <c r="CV379" s="86">
        <v>5.1120378077030182E-2</v>
      </c>
      <c r="CW379" s="86">
        <v>4.1835036128759384E-2</v>
      </c>
      <c r="CX379" s="86">
        <v>-2.882746048271656E-2</v>
      </c>
      <c r="CY379" s="86">
        <v>-0.10674546658992767</v>
      </c>
      <c r="CZ379" s="86">
        <v>-0.15684913098812103</v>
      </c>
      <c r="DA379" s="86">
        <v>-9.9586375057697296E-2</v>
      </c>
      <c r="DB379" s="86">
        <v>-8.4668450057506561E-2</v>
      </c>
      <c r="DC379" s="86">
        <v>-7.330506294965744E-2</v>
      </c>
      <c r="DD379" s="86">
        <v>-6.3248351216316223E-2</v>
      </c>
      <c r="DE379" s="86">
        <v>-5.1850229501724243E-2</v>
      </c>
      <c r="DF379" s="86">
        <v>-7.177802175283432E-2</v>
      </c>
      <c r="DG379" s="86">
        <v>-7.5318142771720886E-2</v>
      </c>
      <c r="DH379" s="86">
        <v>-6.7717686295509338E-2</v>
      </c>
      <c r="DI379" s="86">
        <v>-7.6369814574718475E-2</v>
      </c>
      <c r="DJ379" s="86">
        <v>-8.5259824991226196E-2</v>
      </c>
      <c r="DK379" s="86">
        <v>-7.918064296245575E-2</v>
      </c>
      <c r="DL379" s="86">
        <v>-5.2474997937679291E-2</v>
      </c>
      <c r="DM379" s="86">
        <v>-8.0406107008457184E-2</v>
      </c>
      <c r="DN379" s="86">
        <v>-9.3378327786922455E-2</v>
      </c>
      <c r="DO379" s="86">
        <v>-9.9277853965759277E-2</v>
      </c>
      <c r="DP379" s="86">
        <v>-1.2218977324664593E-2</v>
      </c>
      <c r="DQ379" s="86">
        <v>2.0972561091184616E-2</v>
      </c>
      <c r="DR379" s="86">
        <v>4.0042322129011154E-2</v>
      </c>
      <c r="DS379" s="86">
        <v>6.3562355935573578E-2</v>
      </c>
      <c r="DT379" s="86">
        <v>7.4948661029338837E-2</v>
      </c>
      <c r="DU379" s="86">
        <v>6.6880017518997192E-2</v>
      </c>
      <c r="DV379" s="86">
        <v>-5.9833535924553871E-3</v>
      </c>
      <c r="DW379" s="86">
        <v>-8.0689176917076111E-2</v>
      </c>
      <c r="DX379" s="86">
        <v>-0.13077612221240997</v>
      </c>
      <c r="DY379" s="86">
        <v>-6.5518908202648163E-2</v>
      </c>
      <c r="DZ379" s="86">
        <v>-5.0615128129720688E-2</v>
      </c>
      <c r="EA379" s="86">
        <v>-3.8914147764444351E-2</v>
      </c>
      <c r="EB379" s="86">
        <v>-2.9441710561513901E-2</v>
      </c>
      <c r="EC379" s="86">
        <v>-1.8437489867210388E-2</v>
      </c>
      <c r="ED379" s="86">
        <v>-2.8763538226485252E-2</v>
      </c>
      <c r="EE379" s="86">
        <v>-4.1811581701040268E-2</v>
      </c>
      <c r="EF379" s="86">
        <v>-2.9362773522734642E-2</v>
      </c>
      <c r="EG379" s="86">
        <v>-3.153020516037941E-2</v>
      </c>
      <c r="EH379" s="86">
        <v>-4.0780693292617798E-2</v>
      </c>
      <c r="EI379" s="86">
        <v>-3.4756455570459366E-2</v>
      </c>
      <c r="EJ379" s="86">
        <v>-7.9072006046772003E-3</v>
      </c>
      <c r="EK379" s="86">
        <v>-3.3306688070297241E-2</v>
      </c>
      <c r="EL379" s="86">
        <v>-4.5991815626621246E-2</v>
      </c>
      <c r="EM379" s="86">
        <v>-5.3086917847394943E-2</v>
      </c>
      <c r="EN379" s="86">
        <v>3.1434617936611176E-2</v>
      </c>
      <c r="EO379" s="86">
        <v>6.3041545450687408E-2</v>
      </c>
      <c r="EP379" s="86">
        <v>8.1264913082122803E-2</v>
      </c>
      <c r="EQ379" s="86">
        <v>9.7819864749908447E-2</v>
      </c>
      <c r="ER379" s="86">
        <v>0.10935293883085251</v>
      </c>
      <c r="ES379" s="86">
        <v>0.10304100811481476</v>
      </c>
      <c r="ET379" s="86">
        <v>2.6999907568097115E-2</v>
      </c>
      <c r="EU379" s="86">
        <v>-4.3068040162324905E-2</v>
      </c>
      <c r="EV379" s="86">
        <v>-9.313085675239563E-2</v>
      </c>
      <c r="EW379" s="86">
        <v>52.411582946777344</v>
      </c>
      <c r="EX379" s="86">
        <v>51.714244842529297</v>
      </c>
      <c r="EY379" s="86">
        <v>51.098934173583984</v>
      </c>
      <c r="EZ379" s="86">
        <v>50.53131103515625</v>
      </c>
      <c r="FA379" s="86">
        <v>50.067241668701172</v>
      </c>
      <c r="FB379" s="86">
        <v>49.821239471435547</v>
      </c>
      <c r="FC379" s="86">
        <v>49.846645355224609</v>
      </c>
      <c r="FD379" s="86">
        <v>51.784866333007813</v>
      </c>
      <c r="FE379" s="86">
        <v>55.586746215820313</v>
      </c>
      <c r="FF379" s="86">
        <v>58.82855224609375</v>
      </c>
      <c r="FG379" s="86">
        <v>61.496860504150391</v>
      </c>
      <c r="FH379" s="86">
        <v>63.659389495849609</v>
      </c>
      <c r="FI379" s="86">
        <v>65.000457763671875</v>
      </c>
      <c r="FJ379" s="86">
        <v>65.899284362792969</v>
      </c>
      <c r="FK379" s="86">
        <v>66.013359069824219</v>
      </c>
      <c r="FL379" s="86">
        <v>65.25689697265625</v>
      </c>
      <c r="FM379" s="86">
        <v>62.920970916748047</v>
      </c>
      <c r="FN379" s="86">
        <v>60.207962036132813</v>
      </c>
      <c r="FO379" s="86">
        <v>58.55743408203125</v>
      </c>
      <c r="FP379" s="86">
        <v>57.197982788085938</v>
      </c>
      <c r="FQ379" s="86">
        <v>56.046695709228516</v>
      </c>
      <c r="FR379" s="86">
        <v>55.002037048339844</v>
      </c>
      <c r="FS379" s="86">
        <v>54.039600372314453</v>
      </c>
      <c r="FT379" s="86">
        <v>53.262306213378906</v>
      </c>
      <c r="FU379" s="86">
        <v>4.3066617101430893E-2</v>
      </c>
      <c r="FV379" s="86">
        <v>4.3793477118015289E-2</v>
      </c>
      <c r="FW379" s="86">
        <v>4.5371290296316147E-2</v>
      </c>
      <c r="FX379" s="86">
        <v>362</v>
      </c>
      <c r="FY379" s="86">
        <v>1</v>
      </c>
    </row>
    <row r="380" spans="1:181" x14ac:dyDescent="0.25">
      <c r="A380" t="s">
        <v>186</v>
      </c>
      <c r="B380" t="s">
        <v>236</v>
      </c>
      <c r="C380" t="s">
        <v>194</v>
      </c>
      <c r="D380" t="s">
        <v>202</v>
      </c>
      <c r="E380" t="s">
        <v>242</v>
      </c>
      <c r="F380" t="s">
        <v>179</v>
      </c>
      <c r="G380" t="s">
        <v>1</v>
      </c>
      <c r="H380" s="86">
        <v>1580</v>
      </c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86"/>
      <c r="AT380" s="86"/>
      <c r="AU380" s="86"/>
      <c r="AV380" s="86"/>
      <c r="AW380" s="86"/>
      <c r="AX380" s="86"/>
      <c r="AY380" s="86"/>
      <c r="AZ380" s="86"/>
      <c r="BA380" s="86"/>
      <c r="BB380" s="86"/>
      <c r="BC380" s="86"/>
      <c r="BD380" s="86"/>
      <c r="BE380" s="86"/>
      <c r="BF380" s="86"/>
      <c r="BG380" s="86"/>
      <c r="BH380" s="86"/>
      <c r="BI380" s="86"/>
      <c r="BJ380" s="86"/>
      <c r="BK380" s="86"/>
      <c r="BL380" s="86"/>
      <c r="BM380" s="86"/>
      <c r="BN380" s="86"/>
      <c r="BO380" s="86"/>
      <c r="BP380" s="86"/>
      <c r="BQ380" s="86"/>
      <c r="BR380" s="86"/>
      <c r="BS380" s="86"/>
      <c r="BT380" s="86"/>
      <c r="BU380" s="86"/>
      <c r="BV380" s="86"/>
      <c r="BW380" s="86"/>
      <c r="BX380" s="86"/>
      <c r="BY380" s="86"/>
      <c r="BZ380" s="86"/>
      <c r="CA380" s="86"/>
      <c r="CB380" s="86"/>
      <c r="CC380" s="86"/>
      <c r="CD380" s="86"/>
      <c r="CE380" s="86"/>
      <c r="CF380" s="86"/>
      <c r="CG380" s="86"/>
      <c r="CH380" s="86"/>
      <c r="CI380" s="86"/>
      <c r="CJ380" s="86"/>
      <c r="CK380" s="86"/>
      <c r="CL380" s="86"/>
      <c r="CM380" s="86"/>
      <c r="CN380" s="86"/>
      <c r="CO380" s="86"/>
      <c r="CP380" s="86"/>
      <c r="CQ380" s="86"/>
      <c r="CR380" s="86"/>
      <c r="CS380" s="86"/>
      <c r="CT380" s="86"/>
      <c r="CU380" s="86"/>
      <c r="CV380" s="86"/>
      <c r="CW380" s="86"/>
      <c r="CX380" s="86"/>
      <c r="CY380" s="86"/>
      <c r="CZ380" s="86"/>
      <c r="DA380" s="86"/>
      <c r="DB380" s="86"/>
      <c r="DC380" s="86"/>
      <c r="DD380" s="86"/>
      <c r="DE380" s="86"/>
      <c r="DF380" s="86"/>
      <c r="DG380" s="86"/>
      <c r="DH380" s="86"/>
      <c r="DI380" s="86"/>
      <c r="DJ380" s="86"/>
      <c r="DK380" s="86"/>
      <c r="DL380" s="86"/>
      <c r="DM380" s="86"/>
      <c r="DN380" s="86"/>
      <c r="DO380" s="86"/>
      <c r="DP380" s="86"/>
      <c r="DQ380" s="86"/>
      <c r="DR380" s="86"/>
      <c r="DS380" s="86"/>
      <c r="DT380" s="86"/>
      <c r="DU380" s="86"/>
      <c r="DV380" s="86"/>
      <c r="DW380" s="86"/>
      <c r="DX380" s="86"/>
      <c r="DY380" s="86"/>
      <c r="DZ380" s="86"/>
      <c r="EA380" s="86"/>
      <c r="EB380" s="86"/>
      <c r="EC380" s="86"/>
      <c r="ED380" s="86"/>
      <c r="EE380" s="86"/>
      <c r="EF380" s="86"/>
      <c r="EG380" s="86"/>
      <c r="EH380" s="86"/>
      <c r="EI380" s="86"/>
      <c r="EJ380" s="86"/>
      <c r="EK380" s="86"/>
      <c r="EL380" s="86"/>
      <c r="EM380" s="86"/>
      <c r="EN380" s="86"/>
      <c r="EO380" s="86"/>
      <c r="EP380" s="86"/>
      <c r="EQ380" s="86"/>
      <c r="ER380" s="86"/>
      <c r="ES380" s="86"/>
      <c r="ET380" s="86"/>
      <c r="EU380" s="86"/>
      <c r="EV380" s="86"/>
      <c r="EW380" s="86"/>
      <c r="EX380" s="86"/>
      <c r="EY380" s="86"/>
      <c r="EZ380" s="86"/>
      <c r="FA380" s="86"/>
      <c r="FB380" s="86"/>
      <c r="FC380" s="86"/>
      <c r="FD380" s="86"/>
      <c r="FE380" s="86"/>
      <c r="FF380" s="86"/>
      <c r="FG380" s="86"/>
      <c r="FH380" s="86"/>
      <c r="FI380" s="86"/>
      <c r="FJ380" s="86"/>
      <c r="FK380" s="86"/>
      <c r="FL380" s="86"/>
      <c r="FM380" s="86"/>
      <c r="FN380" s="86"/>
      <c r="FO380" s="86"/>
      <c r="FP380" s="86"/>
      <c r="FQ380" s="86"/>
      <c r="FR380" s="86"/>
      <c r="FS380" s="86"/>
      <c r="FT380" s="86"/>
      <c r="FU380" s="86"/>
      <c r="FV380" s="86"/>
      <c r="FW380" s="86"/>
      <c r="FX380" s="86">
        <v>29.649999618530273</v>
      </c>
      <c r="FY380" s="86">
        <v>0</v>
      </c>
    </row>
    <row r="381" spans="1:181" x14ac:dyDescent="0.25">
      <c r="A381" t="s">
        <v>186</v>
      </c>
      <c r="B381" t="s">
        <v>236</v>
      </c>
      <c r="C381" t="s">
        <v>194</v>
      </c>
      <c r="D381" t="s">
        <v>202</v>
      </c>
      <c r="E381" t="s">
        <v>242</v>
      </c>
      <c r="F381" t="s">
        <v>180</v>
      </c>
      <c r="G381" t="s">
        <v>1</v>
      </c>
      <c r="H381" s="86">
        <v>956</v>
      </c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86"/>
      <c r="AU381" s="86"/>
      <c r="AV381" s="86"/>
      <c r="AW381" s="86"/>
      <c r="AX381" s="86"/>
      <c r="AY381" s="86"/>
      <c r="AZ381" s="86"/>
      <c r="BA381" s="86"/>
      <c r="BB381" s="86"/>
      <c r="BC381" s="86"/>
      <c r="BD381" s="86"/>
      <c r="BE381" s="86"/>
      <c r="BF381" s="86"/>
      <c r="BG381" s="86"/>
      <c r="BH381" s="86"/>
      <c r="BI381" s="86"/>
      <c r="BJ381" s="86"/>
      <c r="BK381" s="86"/>
      <c r="BL381" s="86"/>
      <c r="BM381" s="86"/>
      <c r="BN381" s="86"/>
      <c r="BO381" s="86"/>
      <c r="BP381" s="86"/>
      <c r="BQ381" s="86"/>
      <c r="BR381" s="86"/>
      <c r="BS381" s="86"/>
      <c r="BT381" s="86"/>
      <c r="BU381" s="86"/>
      <c r="BV381" s="86"/>
      <c r="BW381" s="86"/>
      <c r="BX381" s="86"/>
      <c r="BY381" s="86"/>
      <c r="BZ381" s="86"/>
      <c r="CA381" s="86"/>
      <c r="CB381" s="86"/>
      <c r="CC381" s="86"/>
      <c r="CD381" s="86"/>
      <c r="CE381" s="86"/>
      <c r="CF381" s="86"/>
      <c r="CG381" s="86"/>
      <c r="CH381" s="86"/>
      <c r="CI381" s="86"/>
      <c r="CJ381" s="86"/>
      <c r="CK381" s="86"/>
      <c r="CL381" s="86"/>
      <c r="CM381" s="86"/>
      <c r="CN381" s="86"/>
      <c r="CO381" s="86"/>
      <c r="CP381" s="86"/>
      <c r="CQ381" s="86"/>
      <c r="CR381" s="86"/>
      <c r="CS381" s="86"/>
      <c r="CT381" s="86"/>
      <c r="CU381" s="86"/>
      <c r="CV381" s="86"/>
      <c r="CW381" s="86"/>
      <c r="CX381" s="86"/>
      <c r="CY381" s="86"/>
      <c r="CZ381" s="86"/>
      <c r="DA381" s="86"/>
      <c r="DB381" s="86"/>
      <c r="DC381" s="86"/>
      <c r="DD381" s="86"/>
      <c r="DE381" s="86"/>
      <c r="DF381" s="86"/>
      <c r="DG381" s="86"/>
      <c r="DH381" s="86"/>
      <c r="DI381" s="86"/>
      <c r="DJ381" s="86"/>
      <c r="DK381" s="86"/>
      <c r="DL381" s="86"/>
      <c r="DM381" s="86"/>
      <c r="DN381" s="86"/>
      <c r="DO381" s="86"/>
      <c r="DP381" s="86"/>
      <c r="DQ381" s="86"/>
      <c r="DR381" s="86"/>
      <c r="DS381" s="86"/>
      <c r="DT381" s="86"/>
      <c r="DU381" s="86"/>
      <c r="DV381" s="86"/>
      <c r="DW381" s="86"/>
      <c r="DX381" s="86"/>
      <c r="DY381" s="86"/>
      <c r="DZ381" s="86"/>
      <c r="EA381" s="86"/>
      <c r="EB381" s="86"/>
      <c r="EC381" s="86"/>
      <c r="ED381" s="86"/>
      <c r="EE381" s="86"/>
      <c r="EF381" s="86"/>
      <c r="EG381" s="86"/>
      <c r="EH381" s="86"/>
      <c r="EI381" s="86"/>
      <c r="EJ381" s="86"/>
      <c r="EK381" s="86"/>
      <c r="EL381" s="86"/>
      <c r="EM381" s="86"/>
      <c r="EN381" s="86"/>
      <c r="EO381" s="86"/>
      <c r="EP381" s="86"/>
      <c r="EQ381" s="86"/>
      <c r="ER381" s="86"/>
      <c r="ES381" s="86"/>
      <c r="ET381" s="86"/>
      <c r="EU381" s="86"/>
      <c r="EV381" s="86"/>
      <c r="EW381" s="86"/>
      <c r="EX381" s="86"/>
      <c r="EY381" s="86"/>
      <c r="EZ381" s="86"/>
      <c r="FA381" s="86"/>
      <c r="FB381" s="86"/>
      <c r="FC381" s="86"/>
      <c r="FD381" s="86"/>
      <c r="FE381" s="86"/>
      <c r="FF381" s="86"/>
      <c r="FG381" s="86"/>
      <c r="FH381" s="86"/>
      <c r="FI381" s="86"/>
      <c r="FJ381" s="86"/>
      <c r="FK381" s="86"/>
      <c r="FL381" s="86"/>
      <c r="FM381" s="86"/>
      <c r="FN381" s="86"/>
      <c r="FO381" s="86"/>
      <c r="FP381" s="86"/>
      <c r="FQ381" s="86"/>
      <c r="FR381" s="86"/>
      <c r="FS381" s="86"/>
      <c r="FT381" s="86"/>
      <c r="FU381" s="86"/>
      <c r="FV381" s="86"/>
      <c r="FW381" s="86"/>
      <c r="FX381" s="86">
        <v>23.299999237060547</v>
      </c>
      <c r="FY381" s="86">
        <v>0</v>
      </c>
    </row>
    <row r="382" spans="1:181" x14ac:dyDescent="0.25">
      <c r="A382" t="s">
        <v>186</v>
      </c>
      <c r="B382" t="s">
        <v>236</v>
      </c>
      <c r="C382" t="s">
        <v>194</v>
      </c>
      <c r="D382" t="s">
        <v>202</v>
      </c>
      <c r="E382" t="s">
        <v>242</v>
      </c>
      <c r="F382" t="s">
        <v>181</v>
      </c>
      <c r="G382" t="s">
        <v>1</v>
      </c>
      <c r="H382" s="86">
        <v>409</v>
      </c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86"/>
      <c r="AT382" s="86"/>
      <c r="AU382" s="86"/>
      <c r="AV382" s="86"/>
      <c r="AW382" s="86"/>
      <c r="AX382" s="86"/>
      <c r="AY382" s="86"/>
      <c r="AZ382" s="86"/>
      <c r="BA382" s="86"/>
      <c r="BB382" s="86"/>
      <c r="BC382" s="86"/>
      <c r="BD382" s="86"/>
      <c r="BE382" s="86"/>
      <c r="BF382" s="86"/>
      <c r="BG382" s="86"/>
      <c r="BH382" s="86"/>
      <c r="BI382" s="86"/>
      <c r="BJ382" s="86"/>
      <c r="BK382" s="86"/>
      <c r="BL382" s="86"/>
      <c r="BM382" s="86"/>
      <c r="BN382" s="86"/>
      <c r="BO382" s="86"/>
      <c r="BP382" s="86"/>
      <c r="BQ382" s="86"/>
      <c r="BR382" s="86"/>
      <c r="BS382" s="86"/>
      <c r="BT382" s="86"/>
      <c r="BU382" s="86"/>
      <c r="BV382" s="86"/>
      <c r="BW382" s="86"/>
      <c r="BX382" s="86"/>
      <c r="BY382" s="86"/>
      <c r="BZ382" s="86"/>
      <c r="CA382" s="86"/>
      <c r="CB382" s="86"/>
      <c r="CC382" s="86"/>
      <c r="CD382" s="86"/>
      <c r="CE382" s="86"/>
      <c r="CF382" s="86"/>
      <c r="CG382" s="86"/>
      <c r="CH382" s="86"/>
      <c r="CI382" s="86"/>
      <c r="CJ382" s="86"/>
      <c r="CK382" s="86"/>
      <c r="CL382" s="86"/>
      <c r="CM382" s="86"/>
      <c r="CN382" s="86"/>
      <c r="CO382" s="86"/>
      <c r="CP382" s="86"/>
      <c r="CQ382" s="86"/>
      <c r="CR382" s="86"/>
      <c r="CS382" s="86"/>
      <c r="CT382" s="86"/>
      <c r="CU382" s="86"/>
      <c r="CV382" s="86"/>
      <c r="CW382" s="86"/>
      <c r="CX382" s="86"/>
      <c r="CY382" s="86"/>
      <c r="CZ382" s="86"/>
      <c r="DA382" s="86"/>
      <c r="DB382" s="86"/>
      <c r="DC382" s="86"/>
      <c r="DD382" s="86"/>
      <c r="DE382" s="86"/>
      <c r="DF382" s="86"/>
      <c r="DG382" s="86"/>
      <c r="DH382" s="86"/>
      <c r="DI382" s="86"/>
      <c r="DJ382" s="86"/>
      <c r="DK382" s="86"/>
      <c r="DL382" s="86"/>
      <c r="DM382" s="86"/>
      <c r="DN382" s="86"/>
      <c r="DO382" s="86"/>
      <c r="DP382" s="86"/>
      <c r="DQ382" s="86"/>
      <c r="DR382" s="86"/>
      <c r="DS382" s="86"/>
      <c r="DT382" s="86"/>
      <c r="DU382" s="86"/>
      <c r="DV382" s="86"/>
      <c r="DW382" s="86"/>
      <c r="DX382" s="86"/>
      <c r="DY382" s="86"/>
      <c r="DZ382" s="86"/>
      <c r="EA382" s="86"/>
      <c r="EB382" s="86"/>
      <c r="EC382" s="86"/>
      <c r="ED382" s="86"/>
      <c r="EE382" s="86"/>
      <c r="EF382" s="86"/>
      <c r="EG382" s="86"/>
      <c r="EH382" s="86"/>
      <c r="EI382" s="86"/>
      <c r="EJ382" s="86"/>
      <c r="EK382" s="86"/>
      <c r="EL382" s="86"/>
      <c r="EM382" s="86"/>
      <c r="EN382" s="86"/>
      <c r="EO382" s="86"/>
      <c r="EP382" s="86"/>
      <c r="EQ382" s="86"/>
      <c r="ER382" s="86"/>
      <c r="ES382" s="86"/>
      <c r="ET382" s="86"/>
      <c r="EU382" s="86"/>
      <c r="EV382" s="86"/>
      <c r="EW382" s="86"/>
      <c r="EX382" s="86"/>
      <c r="EY382" s="86"/>
      <c r="EZ382" s="86"/>
      <c r="FA382" s="86"/>
      <c r="FB382" s="86"/>
      <c r="FC382" s="86"/>
      <c r="FD382" s="86"/>
      <c r="FE382" s="86"/>
      <c r="FF382" s="86"/>
      <c r="FG382" s="86"/>
      <c r="FH382" s="86"/>
      <c r="FI382" s="86"/>
      <c r="FJ382" s="86"/>
      <c r="FK382" s="86"/>
      <c r="FL382" s="86"/>
      <c r="FM382" s="86"/>
      <c r="FN382" s="86"/>
      <c r="FO382" s="86"/>
      <c r="FP382" s="86"/>
      <c r="FQ382" s="86"/>
      <c r="FR382" s="86"/>
      <c r="FS382" s="86"/>
      <c r="FT382" s="86"/>
      <c r="FU382" s="86"/>
      <c r="FV382" s="86"/>
      <c r="FW382" s="86"/>
      <c r="FX382" s="86">
        <v>11.300000190734863</v>
      </c>
      <c r="FY382" s="86">
        <v>0</v>
      </c>
    </row>
    <row r="383" spans="1:181" x14ac:dyDescent="0.25">
      <c r="A383" t="s">
        <v>186</v>
      </c>
      <c r="B383" t="s">
        <v>236</v>
      </c>
      <c r="C383" t="s">
        <v>194</v>
      </c>
      <c r="D383" t="s">
        <v>202</v>
      </c>
      <c r="E383" t="s">
        <v>242</v>
      </c>
      <c r="F383" t="s">
        <v>182</v>
      </c>
      <c r="G383" t="s">
        <v>1</v>
      </c>
      <c r="H383" s="86">
        <v>2346</v>
      </c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  <c r="AK383" s="86"/>
      <c r="AL383" s="86"/>
      <c r="AM383" s="86"/>
      <c r="AN383" s="86"/>
      <c r="AO383" s="86"/>
      <c r="AP383" s="86"/>
      <c r="AQ383" s="86"/>
      <c r="AR383" s="86"/>
      <c r="AS383" s="86"/>
      <c r="AT383" s="86"/>
      <c r="AU383" s="86"/>
      <c r="AV383" s="86"/>
      <c r="AW383" s="86"/>
      <c r="AX383" s="86"/>
      <c r="AY383" s="86"/>
      <c r="AZ383" s="86"/>
      <c r="BA383" s="86"/>
      <c r="BB383" s="86"/>
      <c r="BC383" s="86"/>
      <c r="BD383" s="86"/>
      <c r="BE383" s="86"/>
      <c r="BF383" s="86"/>
      <c r="BG383" s="86"/>
      <c r="BH383" s="86"/>
      <c r="BI383" s="86"/>
      <c r="BJ383" s="86"/>
      <c r="BK383" s="86"/>
      <c r="BL383" s="86"/>
      <c r="BM383" s="86"/>
      <c r="BN383" s="86"/>
      <c r="BO383" s="86"/>
      <c r="BP383" s="86"/>
      <c r="BQ383" s="86"/>
      <c r="BR383" s="86"/>
      <c r="BS383" s="86"/>
      <c r="BT383" s="86"/>
      <c r="BU383" s="86"/>
      <c r="BV383" s="86"/>
      <c r="BW383" s="86"/>
      <c r="BX383" s="86"/>
      <c r="BY383" s="86"/>
      <c r="BZ383" s="86"/>
      <c r="CA383" s="86"/>
      <c r="CB383" s="86"/>
      <c r="CC383" s="86"/>
      <c r="CD383" s="86"/>
      <c r="CE383" s="86"/>
      <c r="CF383" s="86"/>
      <c r="CG383" s="86"/>
      <c r="CH383" s="86"/>
      <c r="CI383" s="86"/>
      <c r="CJ383" s="86"/>
      <c r="CK383" s="86"/>
      <c r="CL383" s="86"/>
      <c r="CM383" s="86"/>
      <c r="CN383" s="86"/>
      <c r="CO383" s="86"/>
      <c r="CP383" s="86"/>
      <c r="CQ383" s="86"/>
      <c r="CR383" s="86"/>
      <c r="CS383" s="86"/>
      <c r="CT383" s="86"/>
      <c r="CU383" s="86"/>
      <c r="CV383" s="86"/>
      <c r="CW383" s="86"/>
      <c r="CX383" s="86"/>
      <c r="CY383" s="86"/>
      <c r="CZ383" s="86"/>
      <c r="DA383" s="86"/>
      <c r="DB383" s="86"/>
      <c r="DC383" s="86"/>
      <c r="DD383" s="86"/>
      <c r="DE383" s="86"/>
      <c r="DF383" s="86"/>
      <c r="DG383" s="86"/>
      <c r="DH383" s="86"/>
      <c r="DI383" s="86"/>
      <c r="DJ383" s="86"/>
      <c r="DK383" s="86"/>
      <c r="DL383" s="86"/>
      <c r="DM383" s="86"/>
      <c r="DN383" s="86"/>
      <c r="DO383" s="86"/>
      <c r="DP383" s="86"/>
      <c r="DQ383" s="86"/>
      <c r="DR383" s="86"/>
      <c r="DS383" s="86"/>
      <c r="DT383" s="86"/>
      <c r="DU383" s="86"/>
      <c r="DV383" s="86"/>
      <c r="DW383" s="86"/>
      <c r="DX383" s="86"/>
      <c r="DY383" s="86"/>
      <c r="DZ383" s="86"/>
      <c r="EA383" s="86"/>
      <c r="EB383" s="86"/>
      <c r="EC383" s="86"/>
      <c r="ED383" s="86"/>
      <c r="EE383" s="86"/>
      <c r="EF383" s="86"/>
      <c r="EG383" s="86"/>
      <c r="EH383" s="86"/>
      <c r="EI383" s="86"/>
      <c r="EJ383" s="86"/>
      <c r="EK383" s="86"/>
      <c r="EL383" s="86"/>
      <c r="EM383" s="86"/>
      <c r="EN383" s="86"/>
      <c r="EO383" s="86"/>
      <c r="EP383" s="86"/>
      <c r="EQ383" s="86"/>
      <c r="ER383" s="86"/>
      <c r="ES383" s="86"/>
      <c r="ET383" s="86"/>
      <c r="EU383" s="86"/>
      <c r="EV383" s="86"/>
      <c r="EW383" s="86"/>
      <c r="EX383" s="86"/>
      <c r="EY383" s="86"/>
      <c r="EZ383" s="86"/>
      <c r="FA383" s="86"/>
      <c r="FB383" s="86"/>
      <c r="FC383" s="86"/>
      <c r="FD383" s="86"/>
      <c r="FE383" s="86"/>
      <c r="FF383" s="86"/>
      <c r="FG383" s="86"/>
      <c r="FH383" s="86"/>
      <c r="FI383" s="86"/>
      <c r="FJ383" s="86"/>
      <c r="FK383" s="86"/>
      <c r="FL383" s="86"/>
      <c r="FM383" s="86"/>
      <c r="FN383" s="86"/>
      <c r="FO383" s="86"/>
      <c r="FP383" s="86"/>
      <c r="FQ383" s="86"/>
      <c r="FR383" s="86"/>
      <c r="FS383" s="86"/>
      <c r="FT383" s="86"/>
      <c r="FU383" s="86"/>
      <c r="FV383" s="86"/>
      <c r="FW383" s="86"/>
      <c r="FX383" s="86">
        <v>44.200000762939453</v>
      </c>
      <c r="FY383" s="86">
        <v>0</v>
      </c>
    </row>
    <row r="384" spans="1:181" x14ac:dyDescent="0.25">
      <c r="A384" t="s">
        <v>186</v>
      </c>
      <c r="B384" t="s">
        <v>236</v>
      </c>
      <c r="C384" t="s">
        <v>194</v>
      </c>
      <c r="D384" t="s">
        <v>202</v>
      </c>
      <c r="E384" t="s">
        <v>242</v>
      </c>
      <c r="F384" t="s">
        <v>183</v>
      </c>
      <c r="G384" t="s">
        <v>1</v>
      </c>
      <c r="H384" s="86">
        <v>2831</v>
      </c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86"/>
      <c r="AT384" s="86"/>
      <c r="AU384" s="86"/>
      <c r="AV384" s="86"/>
      <c r="AW384" s="86"/>
      <c r="AX384" s="86"/>
      <c r="AY384" s="86"/>
      <c r="AZ384" s="86"/>
      <c r="BA384" s="86"/>
      <c r="BB384" s="86"/>
      <c r="BC384" s="86"/>
      <c r="BD384" s="86"/>
      <c r="BE384" s="86"/>
      <c r="BF384" s="86"/>
      <c r="BG384" s="86"/>
      <c r="BH384" s="86"/>
      <c r="BI384" s="86"/>
      <c r="BJ384" s="86"/>
      <c r="BK384" s="86"/>
      <c r="BL384" s="86"/>
      <c r="BM384" s="86"/>
      <c r="BN384" s="86"/>
      <c r="BO384" s="86"/>
      <c r="BP384" s="86"/>
      <c r="BQ384" s="86"/>
      <c r="BR384" s="86"/>
      <c r="BS384" s="86"/>
      <c r="BT384" s="86"/>
      <c r="BU384" s="86"/>
      <c r="BV384" s="86"/>
      <c r="BW384" s="86"/>
      <c r="BX384" s="86"/>
      <c r="BY384" s="86"/>
      <c r="BZ384" s="86"/>
      <c r="CA384" s="86"/>
      <c r="CB384" s="86"/>
      <c r="CC384" s="86"/>
      <c r="CD384" s="86"/>
      <c r="CE384" s="86"/>
      <c r="CF384" s="86"/>
      <c r="CG384" s="86"/>
      <c r="CH384" s="86"/>
      <c r="CI384" s="86"/>
      <c r="CJ384" s="86"/>
      <c r="CK384" s="86"/>
      <c r="CL384" s="86"/>
      <c r="CM384" s="86"/>
      <c r="CN384" s="86"/>
      <c r="CO384" s="86"/>
      <c r="CP384" s="86"/>
      <c r="CQ384" s="86"/>
      <c r="CR384" s="86"/>
      <c r="CS384" s="86"/>
      <c r="CT384" s="86"/>
      <c r="CU384" s="86"/>
      <c r="CV384" s="86"/>
      <c r="CW384" s="86"/>
      <c r="CX384" s="86"/>
      <c r="CY384" s="86"/>
      <c r="CZ384" s="86"/>
      <c r="DA384" s="86"/>
      <c r="DB384" s="86"/>
      <c r="DC384" s="86"/>
      <c r="DD384" s="86"/>
      <c r="DE384" s="86"/>
      <c r="DF384" s="86"/>
      <c r="DG384" s="86"/>
      <c r="DH384" s="86"/>
      <c r="DI384" s="86"/>
      <c r="DJ384" s="86"/>
      <c r="DK384" s="86"/>
      <c r="DL384" s="86"/>
      <c r="DM384" s="86"/>
      <c r="DN384" s="86"/>
      <c r="DO384" s="86"/>
      <c r="DP384" s="86"/>
      <c r="DQ384" s="86"/>
      <c r="DR384" s="86"/>
      <c r="DS384" s="86"/>
      <c r="DT384" s="86"/>
      <c r="DU384" s="86"/>
      <c r="DV384" s="86"/>
      <c r="DW384" s="86"/>
      <c r="DX384" s="86"/>
      <c r="DY384" s="86"/>
      <c r="DZ384" s="86"/>
      <c r="EA384" s="86"/>
      <c r="EB384" s="86"/>
      <c r="EC384" s="86"/>
      <c r="ED384" s="86"/>
      <c r="EE384" s="86"/>
      <c r="EF384" s="86"/>
      <c r="EG384" s="86"/>
      <c r="EH384" s="86"/>
      <c r="EI384" s="86"/>
      <c r="EJ384" s="86"/>
      <c r="EK384" s="86"/>
      <c r="EL384" s="86"/>
      <c r="EM384" s="86"/>
      <c r="EN384" s="86"/>
      <c r="EO384" s="86"/>
      <c r="EP384" s="86"/>
      <c r="EQ384" s="86"/>
      <c r="ER384" s="86"/>
      <c r="ES384" s="86"/>
      <c r="ET384" s="86"/>
      <c r="EU384" s="86"/>
      <c r="EV384" s="86"/>
      <c r="EW384" s="86"/>
      <c r="EX384" s="86"/>
      <c r="EY384" s="86"/>
      <c r="EZ384" s="86"/>
      <c r="FA384" s="86"/>
      <c r="FB384" s="86"/>
      <c r="FC384" s="86"/>
      <c r="FD384" s="86"/>
      <c r="FE384" s="86"/>
      <c r="FF384" s="86"/>
      <c r="FG384" s="86"/>
      <c r="FH384" s="86"/>
      <c r="FI384" s="86"/>
      <c r="FJ384" s="86"/>
      <c r="FK384" s="86"/>
      <c r="FL384" s="86"/>
      <c r="FM384" s="86"/>
      <c r="FN384" s="86"/>
      <c r="FO384" s="86"/>
      <c r="FP384" s="86"/>
      <c r="FQ384" s="86"/>
      <c r="FR384" s="86"/>
      <c r="FS384" s="86"/>
      <c r="FT384" s="86"/>
      <c r="FU384" s="86"/>
      <c r="FV384" s="86"/>
      <c r="FW384" s="86"/>
      <c r="FX384" s="86">
        <v>38.400001525878906</v>
      </c>
      <c r="FY384" s="86">
        <v>0</v>
      </c>
    </row>
    <row r="385" spans="1:181" x14ac:dyDescent="0.25">
      <c r="A385" t="s">
        <v>186</v>
      </c>
      <c r="B385" t="s">
        <v>236</v>
      </c>
      <c r="C385" t="s">
        <v>194</v>
      </c>
      <c r="D385" t="s">
        <v>202</v>
      </c>
      <c r="E385" t="s">
        <v>242</v>
      </c>
      <c r="F385" t="s">
        <v>184</v>
      </c>
      <c r="G385" t="s">
        <v>1</v>
      </c>
      <c r="H385" s="86">
        <v>1944</v>
      </c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  <c r="AK385" s="86"/>
      <c r="AL385" s="86"/>
      <c r="AM385" s="86"/>
      <c r="AN385" s="86"/>
      <c r="AO385" s="86"/>
      <c r="AP385" s="86"/>
      <c r="AQ385" s="86"/>
      <c r="AR385" s="86"/>
      <c r="AS385" s="86"/>
      <c r="AT385" s="86"/>
      <c r="AU385" s="86"/>
      <c r="AV385" s="86"/>
      <c r="AW385" s="86"/>
      <c r="AX385" s="86"/>
      <c r="AY385" s="86"/>
      <c r="AZ385" s="86"/>
      <c r="BA385" s="86"/>
      <c r="BB385" s="86"/>
      <c r="BC385" s="86"/>
      <c r="BD385" s="86"/>
      <c r="BE385" s="86"/>
      <c r="BF385" s="86"/>
      <c r="BG385" s="86"/>
      <c r="BH385" s="86"/>
      <c r="BI385" s="86"/>
      <c r="BJ385" s="86"/>
      <c r="BK385" s="86"/>
      <c r="BL385" s="86"/>
      <c r="BM385" s="86"/>
      <c r="BN385" s="86"/>
      <c r="BO385" s="86"/>
      <c r="BP385" s="86"/>
      <c r="BQ385" s="86"/>
      <c r="BR385" s="86"/>
      <c r="BS385" s="86"/>
      <c r="BT385" s="86"/>
      <c r="BU385" s="86"/>
      <c r="BV385" s="86"/>
      <c r="BW385" s="86"/>
      <c r="BX385" s="86"/>
      <c r="BY385" s="86"/>
      <c r="BZ385" s="86"/>
      <c r="CA385" s="86"/>
      <c r="CB385" s="86"/>
      <c r="CC385" s="86"/>
      <c r="CD385" s="86"/>
      <c r="CE385" s="86"/>
      <c r="CF385" s="86"/>
      <c r="CG385" s="86"/>
      <c r="CH385" s="86"/>
      <c r="CI385" s="86"/>
      <c r="CJ385" s="86"/>
      <c r="CK385" s="86"/>
      <c r="CL385" s="86"/>
      <c r="CM385" s="86"/>
      <c r="CN385" s="86"/>
      <c r="CO385" s="86"/>
      <c r="CP385" s="86"/>
      <c r="CQ385" s="86"/>
      <c r="CR385" s="86"/>
      <c r="CS385" s="86"/>
      <c r="CT385" s="86"/>
      <c r="CU385" s="86"/>
      <c r="CV385" s="86"/>
      <c r="CW385" s="86"/>
      <c r="CX385" s="86"/>
      <c r="CY385" s="86"/>
      <c r="CZ385" s="86"/>
      <c r="DA385" s="86"/>
      <c r="DB385" s="86"/>
      <c r="DC385" s="86"/>
      <c r="DD385" s="86"/>
      <c r="DE385" s="86"/>
      <c r="DF385" s="86"/>
      <c r="DG385" s="86"/>
      <c r="DH385" s="86"/>
      <c r="DI385" s="86"/>
      <c r="DJ385" s="86"/>
      <c r="DK385" s="86"/>
      <c r="DL385" s="86"/>
      <c r="DM385" s="86"/>
      <c r="DN385" s="86"/>
      <c r="DO385" s="86"/>
      <c r="DP385" s="86"/>
      <c r="DQ385" s="86"/>
      <c r="DR385" s="86"/>
      <c r="DS385" s="86"/>
      <c r="DT385" s="86"/>
      <c r="DU385" s="86"/>
      <c r="DV385" s="86"/>
      <c r="DW385" s="86"/>
      <c r="DX385" s="86"/>
      <c r="DY385" s="86"/>
      <c r="DZ385" s="86"/>
      <c r="EA385" s="86"/>
      <c r="EB385" s="86"/>
      <c r="EC385" s="86"/>
      <c r="ED385" s="86"/>
      <c r="EE385" s="86"/>
      <c r="EF385" s="86"/>
      <c r="EG385" s="86"/>
      <c r="EH385" s="86"/>
      <c r="EI385" s="86"/>
      <c r="EJ385" s="86"/>
      <c r="EK385" s="86"/>
      <c r="EL385" s="86"/>
      <c r="EM385" s="86"/>
      <c r="EN385" s="86"/>
      <c r="EO385" s="86"/>
      <c r="EP385" s="86"/>
      <c r="EQ385" s="86"/>
      <c r="ER385" s="86"/>
      <c r="ES385" s="86"/>
      <c r="ET385" s="86"/>
      <c r="EU385" s="86"/>
      <c r="EV385" s="86"/>
      <c r="EW385" s="86"/>
      <c r="EX385" s="86"/>
      <c r="EY385" s="86"/>
      <c r="EZ385" s="86"/>
      <c r="FA385" s="86"/>
      <c r="FB385" s="86"/>
      <c r="FC385" s="86"/>
      <c r="FD385" s="86"/>
      <c r="FE385" s="86"/>
      <c r="FF385" s="86"/>
      <c r="FG385" s="86"/>
      <c r="FH385" s="86"/>
      <c r="FI385" s="86"/>
      <c r="FJ385" s="86"/>
      <c r="FK385" s="86"/>
      <c r="FL385" s="86"/>
      <c r="FM385" s="86"/>
      <c r="FN385" s="86"/>
      <c r="FO385" s="86"/>
      <c r="FP385" s="86"/>
      <c r="FQ385" s="86"/>
      <c r="FR385" s="86"/>
      <c r="FS385" s="86"/>
      <c r="FT385" s="86"/>
      <c r="FU385" s="86"/>
      <c r="FV385" s="86"/>
      <c r="FW385" s="86"/>
      <c r="FX385" s="86">
        <v>34.049999237060547</v>
      </c>
      <c r="FY385" s="86">
        <v>0</v>
      </c>
    </row>
    <row r="386" spans="1:181" x14ac:dyDescent="0.25">
      <c r="A386" t="s">
        <v>186</v>
      </c>
      <c r="B386" t="s">
        <v>236</v>
      </c>
      <c r="C386" t="s">
        <v>194</v>
      </c>
      <c r="D386" t="s">
        <v>202</v>
      </c>
      <c r="E386" t="s">
        <v>242</v>
      </c>
      <c r="F386" t="s">
        <v>185</v>
      </c>
      <c r="G386" t="s">
        <v>1</v>
      </c>
      <c r="H386" s="86">
        <v>827</v>
      </c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86"/>
      <c r="AT386" s="86"/>
      <c r="AU386" s="86"/>
      <c r="AV386" s="86"/>
      <c r="AW386" s="86"/>
      <c r="AX386" s="86"/>
      <c r="AY386" s="86"/>
      <c r="AZ386" s="86"/>
      <c r="BA386" s="86"/>
      <c r="BB386" s="86"/>
      <c r="BC386" s="86"/>
      <c r="BD386" s="86"/>
      <c r="BE386" s="86"/>
      <c r="BF386" s="86"/>
      <c r="BG386" s="86"/>
      <c r="BH386" s="86"/>
      <c r="BI386" s="86"/>
      <c r="BJ386" s="86"/>
      <c r="BK386" s="86"/>
      <c r="BL386" s="86"/>
      <c r="BM386" s="86"/>
      <c r="BN386" s="86"/>
      <c r="BO386" s="86"/>
      <c r="BP386" s="86"/>
      <c r="BQ386" s="86"/>
      <c r="BR386" s="86"/>
      <c r="BS386" s="86"/>
      <c r="BT386" s="86"/>
      <c r="BU386" s="86"/>
      <c r="BV386" s="86"/>
      <c r="BW386" s="86"/>
      <c r="BX386" s="86"/>
      <c r="BY386" s="86"/>
      <c r="BZ386" s="86"/>
      <c r="CA386" s="86"/>
      <c r="CB386" s="86"/>
      <c r="CC386" s="86"/>
      <c r="CD386" s="86"/>
      <c r="CE386" s="86"/>
      <c r="CF386" s="86"/>
      <c r="CG386" s="86"/>
      <c r="CH386" s="86"/>
      <c r="CI386" s="86"/>
      <c r="CJ386" s="86"/>
      <c r="CK386" s="86"/>
      <c r="CL386" s="86"/>
      <c r="CM386" s="86"/>
      <c r="CN386" s="86"/>
      <c r="CO386" s="86"/>
      <c r="CP386" s="86"/>
      <c r="CQ386" s="86"/>
      <c r="CR386" s="86"/>
      <c r="CS386" s="86"/>
      <c r="CT386" s="86"/>
      <c r="CU386" s="86"/>
      <c r="CV386" s="86"/>
      <c r="CW386" s="86"/>
      <c r="CX386" s="86"/>
      <c r="CY386" s="86"/>
      <c r="CZ386" s="86"/>
      <c r="DA386" s="86"/>
      <c r="DB386" s="86"/>
      <c r="DC386" s="86"/>
      <c r="DD386" s="86"/>
      <c r="DE386" s="86"/>
      <c r="DF386" s="86"/>
      <c r="DG386" s="86"/>
      <c r="DH386" s="86"/>
      <c r="DI386" s="86"/>
      <c r="DJ386" s="86"/>
      <c r="DK386" s="86"/>
      <c r="DL386" s="86"/>
      <c r="DM386" s="86"/>
      <c r="DN386" s="86"/>
      <c r="DO386" s="86"/>
      <c r="DP386" s="86"/>
      <c r="DQ386" s="86"/>
      <c r="DR386" s="86"/>
      <c r="DS386" s="86"/>
      <c r="DT386" s="86"/>
      <c r="DU386" s="86"/>
      <c r="DV386" s="86"/>
      <c r="DW386" s="86"/>
      <c r="DX386" s="86"/>
      <c r="DY386" s="86"/>
      <c r="DZ386" s="86"/>
      <c r="EA386" s="86"/>
      <c r="EB386" s="86"/>
      <c r="EC386" s="86"/>
      <c r="ED386" s="86"/>
      <c r="EE386" s="86"/>
      <c r="EF386" s="86"/>
      <c r="EG386" s="86"/>
      <c r="EH386" s="86"/>
      <c r="EI386" s="86"/>
      <c r="EJ386" s="86"/>
      <c r="EK386" s="86"/>
      <c r="EL386" s="86"/>
      <c r="EM386" s="86"/>
      <c r="EN386" s="86"/>
      <c r="EO386" s="86"/>
      <c r="EP386" s="86"/>
      <c r="EQ386" s="86"/>
      <c r="ER386" s="86"/>
      <c r="ES386" s="86"/>
      <c r="ET386" s="86"/>
      <c r="EU386" s="86"/>
      <c r="EV386" s="86"/>
      <c r="EW386" s="86"/>
      <c r="EX386" s="86"/>
      <c r="EY386" s="86"/>
      <c r="EZ386" s="86"/>
      <c r="FA386" s="86"/>
      <c r="FB386" s="86"/>
      <c r="FC386" s="86"/>
      <c r="FD386" s="86"/>
      <c r="FE386" s="86"/>
      <c r="FF386" s="86"/>
      <c r="FG386" s="86"/>
      <c r="FH386" s="86"/>
      <c r="FI386" s="86"/>
      <c r="FJ386" s="86"/>
      <c r="FK386" s="86"/>
      <c r="FL386" s="86"/>
      <c r="FM386" s="86"/>
      <c r="FN386" s="86"/>
      <c r="FO386" s="86"/>
      <c r="FP386" s="86"/>
      <c r="FQ386" s="86"/>
      <c r="FR386" s="86"/>
      <c r="FS386" s="86"/>
      <c r="FT386" s="86"/>
      <c r="FU386" s="86"/>
      <c r="FV386" s="86"/>
      <c r="FW386" s="86"/>
      <c r="FX386" s="86">
        <v>13.649999618530273</v>
      </c>
      <c r="FY386" s="86">
        <v>0</v>
      </c>
    </row>
    <row r="387" spans="1:181" x14ac:dyDescent="0.25">
      <c r="A387" t="s">
        <v>186</v>
      </c>
      <c r="B387" t="s">
        <v>236</v>
      </c>
      <c r="C387" t="s">
        <v>194</v>
      </c>
      <c r="D387" t="s">
        <v>202</v>
      </c>
      <c r="E387" t="s">
        <v>243</v>
      </c>
      <c r="F387" t="s">
        <v>1</v>
      </c>
      <c r="G387" t="s">
        <v>198</v>
      </c>
      <c r="H387" s="86">
        <v>20635</v>
      </c>
      <c r="I387" s="86">
        <v>1.7164757251739502</v>
      </c>
      <c r="J387" s="86">
        <v>1.6234079599380493</v>
      </c>
      <c r="K387" s="86">
        <v>1.5704985857009888</v>
      </c>
      <c r="L387" s="86">
        <v>1.5349242687225342</v>
      </c>
      <c r="M387" s="86">
        <v>1.5522708892822266</v>
      </c>
      <c r="N387" s="86">
        <v>1.6261240243911743</v>
      </c>
      <c r="O387" s="86">
        <v>1.7825905084609985</v>
      </c>
      <c r="P387" s="86">
        <v>1.9525580406188965</v>
      </c>
      <c r="Q387" s="86">
        <v>1.9540542364120483</v>
      </c>
      <c r="R387" s="86">
        <v>1.9103816747665405</v>
      </c>
      <c r="S387" s="86">
        <v>1.8766728639602661</v>
      </c>
      <c r="T387" s="86">
        <v>1.8364866971969604</v>
      </c>
      <c r="U387" s="86">
        <v>1.8034629821777344</v>
      </c>
      <c r="V387" s="86">
        <v>1.7419781684875488</v>
      </c>
      <c r="W387" s="86">
        <v>1.6965283155441284</v>
      </c>
      <c r="X387" s="86">
        <v>1.7464828491210938</v>
      </c>
      <c r="Y387" s="86">
        <v>1.8618649244308472</v>
      </c>
      <c r="Z387" s="86">
        <v>2.2166390419006348</v>
      </c>
      <c r="AA387" s="86">
        <v>2.4034345149993896</v>
      </c>
      <c r="AB387" s="86">
        <v>2.444962739944458</v>
      </c>
      <c r="AC387" s="86">
        <v>2.4209020137786865</v>
      </c>
      <c r="AD387" s="86">
        <v>2.3412787914276123</v>
      </c>
      <c r="AE387" s="86">
        <v>2.1498901844024658</v>
      </c>
      <c r="AF387" s="86">
        <v>1.9100425243377686</v>
      </c>
      <c r="AG387" s="86">
        <v>-0.20240166783332825</v>
      </c>
      <c r="AH387" s="86">
        <v>-0.17898719012737274</v>
      </c>
      <c r="AI387" s="86">
        <v>-0.1601102352142334</v>
      </c>
      <c r="AJ387" s="86">
        <v>-0.16624420881271362</v>
      </c>
      <c r="AK387" s="86">
        <v>-0.17301261425018311</v>
      </c>
      <c r="AL387" s="86">
        <v>-0.17770592868328094</v>
      </c>
      <c r="AM387" s="86">
        <v>-0.18224886059761047</v>
      </c>
      <c r="AN387" s="86">
        <v>-0.19795441627502441</v>
      </c>
      <c r="AO387" s="86">
        <v>-0.22183412313461304</v>
      </c>
      <c r="AP387" s="86">
        <v>-0.16805799305438995</v>
      </c>
      <c r="AQ387" s="86">
        <v>-0.18194696307182312</v>
      </c>
      <c r="AR387" s="86">
        <v>-0.16651521623134613</v>
      </c>
      <c r="AS387" s="86">
        <v>-0.1529470682144165</v>
      </c>
      <c r="AT387" s="86">
        <v>-0.14468841254711151</v>
      </c>
      <c r="AU387" s="86">
        <v>-0.13038863241672516</v>
      </c>
      <c r="AV387" s="86">
        <v>-3.7273585796356201E-2</v>
      </c>
      <c r="AW387" s="86">
        <v>-8.7762973271310329E-4</v>
      </c>
      <c r="AX387" s="86">
        <v>1.3169185258448124E-2</v>
      </c>
      <c r="AY387" s="86">
        <v>7.1504637598991394E-2</v>
      </c>
      <c r="AZ387" s="86">
        <v>8.3912260830402374E-2</v>
      </c>
      <c r="BA387" s="86">
        <v>7.6667487621307373E-2</v>
      </c>
      <c r="BB387" s="86">
        <v>-7.6246738433837891E-2</v>
      </c>
      <c r="BC387" s="86">
        <v>-0.14815671741962433</v>
      </c>
      <c r="BD387" s="86">
        <v>-0.19922459125518799</v>
      </c>
      <c r="BE387" s="86">
        <v>-0.15278838574886322</v>
      </c>
      <c r="BF387" s="86">
        <v>-0.13001897931098938</v>
      </c>
      <c r="BG387" s="86">
        <v>-0.11038552224636078</v>
      </c>
      <c r="BH387" s="86">
        <v>-0.11601285636425018</v>
      </c>
      <c r="BI387" s="86">
        <v>-0.12131862342357635</v>
      </c>
      <c r="BJ387" s="86">
        <v>-0.12615860998630524</v>
      </c>
      <c r="BK387" s="86">
        <v>-0.13831120729446411</v>
      </c>
      <c r="BL387" s="86">
        <v>-0.14931520819664001</v>
      </c>
      <c r="BM387" s="86">
        <v>-0.17564056813716888</v>
      </c>
      <c r="BN387" s="86">
        <v>-0.12063868343830109</v>
      </c>
      <c r="BO387" s="86">
        <v>-0.13558663427829742</v>
      </c>
      <c r="BP387" s="86">
        <v>-0.12140469253063202</v>
      </c>
      <c r="BQ387" s="86">
        <v>-0.1075153648853302</v>
      </c>
      <c r="BR387" s="86">
        <v>-9.9612787365913391E-2</v>
      </c>
      <c r="BS387" s="86">
        <v>-8.7075687944889069E-2</v>
      </c>
      <c r="BT387" s="86">
        <v>2.7865213342010975E-3</v>
      </c>
      <c r="BU387" s="86">
        <v>3.8817070424556732E-2</v>
      </c>
      <c r="BV387" s="86">
        <v>6.065671518445015E-2</v>
      </c>
      <c r="BW387" s="86">
        <v>0.12582789361476898</v>
      </c>
      <c r="BX387" s="86">
        <v>0.14463971555233002</v>
      </c>
      <c r="BY387" s="86">
        <v>0.14056766033172607</v>
      </c>
      <c r="BZ387" s="86">
        <v>-2.8252171352505684E-2</v>
      </c>
      <c r="CA387" s="86">
        <v>-9.9076956510543823E-2</v>
      </c>
      <c r="CB387" s="86">
        <v>-0.14922539889812469</v>
      </c>
      <c r="CC387" s="86">
        <v>-0.11842638254165649</v>
      </c>
      <c r="CD387" s="86">
        <v>-9.61037278175354E-2</v>
      </c>
      <c r="CE387" s="86">
        <v>-7.5946345925331116E-2</v>
      </c>
      <c r="CF387" s="86">
        <v>-8.1222787499427795E-2</v>
      </c>
      <c r="CG387" s="86">
        <v>-8.5515521466732025E-2</v>
      </c>
      <c r="CH387" s="86">
        <v>-9.045710414648056E-2</v>
      </c>
      <c r="CI387" s="86">
        <v>-0.10788013786077499</v>
      </c>
      <c r="CJ387" s="86">
        <v>-0.11562786251306534</v>
      </c>
      <c r="CK387" s="86">
        <v>-0.14364705979824066</v>
      </c>
      <c r="CL387" s="86">
        <v>-8.7796211242675781E-2</v>
      </c>
      <c r="CM387" s="86">
        <v>-0.10347761213779449</v>
      </c>
      <c r="CN387" s="86">
        <v>-9.0161286294460297E-2</v>
      </c>
      <c r="CO387" s="86">
        <v>-7.6049506664276123E-2</v>
      </c>
      <c r="CP387" s="86">
        <v>-6.8393535912036896E-2</v>
      </c>
      <c r="CQ387" s="86">
        <v>-5.7077266275882721E-2</v>
      </c>
      <c r="CR387" s="86">
        <v>3.0532028526067734E-2</v>
      </c>
      <c r="CS387" s="86">
        <v>6.6309496760368347E-2</v>
      </c>
      <c r="CT387" s="86">
        <v>9.354642778635025E-2</v>
      </c>
      <c r="CU387" s="86">
        <v>0.16345202922821045</v>
      </c>
      <c r="CV387" s="86">
        <v>0.18669939041137695</v>
      </c>
      <c r="CW387" s="86">
        <v>0.18482473492622375</v>
      </c>
      <c r="CX387" s="86">
        <v>4.9887173809111118E-3</v>
      </c>
      <c r="CY387" s="86">
        <v>-6.5084449946880341E-2</v>
      </c>
      <c r="CZ387" s="86">
        <v>-0.11459609866142273</v>
      </c>
      <c r="DA387" s="86">
        <v>-8.4064379334449768E-2</v>
      </c>
      <c r="DB387" s="86">
        <v>-6.2188483774662018E-2</v>
      </c>
      <c r="DC387" s="86">
        <v>-4.150715097784996E-2</v>
      </c>
      <c r="DD387" s="86">
        <v>-4.6432711184024811E-2</v>
      </c>
      <c r="DE387" s="86">
        <v>-4.9712423235177994E-2</v>
      </c>
      <c r="DF387" s="86">
        <v>-5.4755602031946182E-2</v>
      </c>
      <c r="DG387" s="86">
        <v>-7.744906097650528E-2</v>
      </c>
      <c r="DH387" s="86">
        <v>-8.1940501928329468E-2</v>
      </c>
      <c r="DI387" s="86">
        <v>-0.11165355145931244</v>
      </c>
      <c r="DJ387" s="86">
        <v>-5.4953750222921371E-2</v>
      </c>
      <c r="DK387" s="86">
        <v>-7.1368597447872162E-2</v>
      </c>
      <c r="DL387" s="86">
        <v>-5.8917872607707977E-2</v>
      </c>
      <c r="DM387" s="86">
        <v>-4.4583644717931747E-2</v>
      </c>
      <c r="DN387" s="86">
        <v>-3.71742844581604E-2</v>
      </c>
      <c r="DO387" s="86">
        <v>-2.707885205745697E-2</v>
      </c>
      <c r="DP387" s="86">
        <v>5.8277536183595657E-2</v>
      </c>
      <c r="DQ387" s="86">
        <v>9.3801930546760559E-2</v>
      </c>
      <c r="DR387" s="86">
        <v>0.12643612921237946</v>
      </c>
      <c r="DS387" s="86">
        <v>0.20107613503932953</v>
      </c>
      <c r="DT387" s="86">
        <v>0.2287590354681015</v>
      </c>
      <c r="DU387" s="86">
        <v>0.22908180952072144</v>
      </c>
      <c r="DV387" s="86">
        <v>3.8229607045650482E-2</v>
      </c>
      <c r="DW387" s="86">
        <v>-3.1091956421732903E-2</v>
      </c>
      <c r="DX387" s="86">
        <v>-7.9966805875301361E-2</v>
      </c>
      <c r="DY387" s="86">
        <v>-3.445110097527504E-2</v>
      </c>
      <c r="DZ387" s="86">
        <v>-1.3220266439020634E-2</v>
      </c>
      <c r="EA387" s="86">
        <v>8.2175666466355324E-3</v>
      </c>
      <c r="EB387" s="86">
        <v>3.7986405659466982E-3</v>
      </c>
      <c r="EC387" s="86">
        <v>1.9815685227513313E-3</v>
      </c>
      <c r="ED387" s="86">
        <v>-3.2082973048090935E-3</v>
      </c>
      <c r="EE387" s="86">
        <v>-3.3511415123939514E-2</v>
      </c>
      <c r="EF387" s="86">
        <v>-3.3301312476396561E-2</v>
      </c>
      <c r="EG387" s="86">
        <v>-6.5459996461868286E-2</v>
      </c>
      <c r="EH387" s="86">
        <v>-7.53444479778409E-3</v>
      </c>
      <c r="EI387" s="86">
        <v>-2.5008263066411018E-2</v>
      </c>
      <c r="EJ387" s="86">
        <v>-1.3807357288897038E-2</v>
      </c>
      <c r="EK387" s="86">
        <v>8.4806047379970551E-4</v>
      </c>
      <c r="EL387" s="86">
        <v>7.9013509675860405E-3</v>
      </c>
      <c r="EM387" s="86">
        <v>1.6234098002314568E-2</v>
      </c>
      <c r="EN387" s="86">
        <v>9.8337635397911072E-2</v>
      </c>
      <c r="EO387" s="86">
        <v>0.13349662721157074</v>
      </c>
      <c r="EP387" s="86">
        <v>0.17392365634441376</v>
      </c>
      <c r="EQ387" s="86">
        <v>0.25539940595626831</v>
      </c>
      <c r="ER387" s="86">
        <v>0.28948649764060974</v>
      </c>
      <c r="ES387" s="86">
        <v>0.29298201203346252</v>
      </c>
      <c r="ET387" s="86">
        <v>8.6224168539047241E-2</v>
      </c>
      <c r="EU387" s="86">
        <v>1.7987806349992752E-2</v>
      </c>
      <c r="EV387" s="86">
        <v>-2.9967606067657471E-2</v>
      </c>
      <c r="EW387" s="86">
        <v>47.507335662841797</v>
      </c>
      <c r="EX387" s="86">
        <v>47.101516723632813</v>
      </c>
      <c r="EY387" s="86">
        <v>46.734413146972656</v>
      </c>
      <c r="EZ387" s="86">
        <v>46.408695220947266</v>
      </c>
      <c r="FA387" s="86">
        <v>46.180328369140625</v>
      </c>
      <c r="FB387" s="86">
        <v>46.022224426269531</v>
      </c>
      <c r="FC387" s="86">
        <v>45.938713073730469</v>
      </c>
      <c r="FD387" s="86">
        <v>46.257240295410156</v>
      </c>
      <c r="FE387" s="86">
        <v>48.444797515869141</v>
      </c>
      <c r="FF387" s="86">
        <v>51.263629913330078</v>
      </c>
      <c r="FG387" s="86">
        <v>53.595779418945313</v>
      </c>
      <c r="FH387" s="86">
        <v>55.492458343505859</v>
      </c>
      <c r="FI387" s="86">
        <v>56.906204223632813</v>
      </c>
      <c r="FJ387" s="86">
        <v>57.890949249267578</v>
      </c>
      <c r="FK387" s="86">
        <v>58.081886291503906</v>
      </c>
      <c r="FL387" s="86">
        <v>57.447509765625</v>
      </c>
      <c r="FM387" s="86">
        <v>55.704998016357422</v>
      </c>
      <c r="FN387" s="86">
        <v>53.722805023193359</v>
      </c>
      <c r="FO387" s="86">
        <v>52.293239593505859</v>
      </c>
      <c r="FP387" s="86">
        <v>51.278606414794922</v>
      </c>
      <c r="FQ387" s="86">
        <v>50.265243530273438</v>
      </c>
      <c r="FR387" s="86">
        <v>49.390838623046875</v>
      </c>
      <c r="FS387" s="86">
        <v>48.594509124755859</v>
      </c>
      <c r="FT387" s="86">
        <v>47.890041351318359</v>
      </c>
      <c r="FU387" s="86">
        <v>4.5572035014629364E-2</v>
      </c>
      <c r="FV387" s="86">
        <v>6.1943449079990387E-2</v>
      </c>
      <c r="FW387" s="86">
        <v>4.5343641191720963E-2</v>
      </c>
      <c r="FX387" s="86">
        <v>670.54998779296875</v>
      </c>
      <c r="FY387" s="86">
        <v>1</v>
      </c>
    </row>
    <row r="388" spans="1:181" x14ac:dyDescent="0.25">
      <c r="A388" t="s">
        <v>186</v>
      </c>
      <c r="B388" t="s">
        <v>236</v>
      </c>
      <c r="C388" t="s">
        <v>194</v>
      </c>
      <c r="D388" t="s">
        <v>202</v>
      </c>
      <c r="E388" t="s">
        <v>243</v>
      </c>
      <c r="F388" t="s">
        <v>1</v>
      </c>
      <c r="G388" t="s">
        <v>200</v>
      </c>
      <c r="H388" s="86">
        <v>4274</v>
      </c>
      <c r="I388" s="86">
        <v>1.4218858480453491</v>
      </c>
      <c r="J388" s="86">
        <v>1.3129914999008179</v>
      </c>
      <c r="K388" s="86">
        <v>1.2460830211639404</v>
      </c>
      <c r="L388" s="86">
        <v>1.224050760269165</v>
      </c>
      <c r="M388" s="86">
        <v>1.2146142721176147</v>
      </c>
      <c r="N388" s="86">
        <v>1.2584406137466431</v>
      </c>
      <c r="O388" s="86">
        <v>1.3365455865859985</v>
      </c>
      <c r="P388" s="86">
        <v>1.5027045011520386</v>
      </c>
      <c r="Q388" s="86">
        <v>1.474297046661377</v>
      </c>
      <c r="R388" s="86">
        <v>1.4470840692520142</v>
      </c>
      <c r="S388" s="86">
        <v>1.4722065925598145</v>
      </c>
      <c r="T388" s="86">
        <v>1.4721392393112183</v>
      </c>
      <c r="U388" s="86">
        <v>1.4330011606216431</v>
      </c>
      <c r="V388" s="86">
        <v>1.3881920576095581</v>
      </c>
      <c r="W388" s="86">
        <v>1.3612720966339111</v>
      </c>
      <c r="X388" s="86">
        <v>1.4214050769805908</v>
      </c>
      <c r="Y388" s="86">
        <v>1.5849144458770752</v>
      </c>
      <c r="Z388" s="86">
        <v>1.82049560546875</v>
      </c>
      <c r="AA388" s="86">
        <v>1.8990629911422729</v>
      </c>
      <c r="AB388" s="86">
        <v>1.9309729337692261</v>
      </c>
      <c r="AC388" s="86">
        <v>1.9173449277877808</v>
      </c>
      <c r="AD388" s="86">
        <v>1.8381860256195068</v>
      </c>
      <c r="AE388" s="86">
        <v>1.7518447637557983</v>
      </c>
      <c r="AF388" s="86">
        <v>1.6167980432510376</v>
      </c>
      <c r="AG388" s="86">
        <v>-0.13903477787971497</v>
      </c>
      <c r="AH388" s="86">
        <v>-0.12359502166509628</v>
      </c>
      <c r="AI388" s="86">
        <v>-0.12558630108833313</v>
      </c>
      <c r="AJ388" s="86">
        <v>-0.11268005520105362</v>
      </c>
      <c r="AK388" s="86">
        <v>-0.12348891794681549</v>
      </c>
      <c r="AL388" s="86">
        <v>-8.6853794753551483E-2</v>
      </c>
      <c r="AM388" s="86">
        <v>-0.13308195769786835</v>
      </c>
      <c r="AN388" s="86">
        <v>-0.13144537806510925</v>
      </c>
      <c r="AO388" s="86">
        <v>-0.13140985369682312</v>
      </c>
      <c r="AP388" s="86">
        <v>-9.1144800186157227E-2</v>
      </c>
      <c r="AQ388" s="86">
        <v>-8.7791197001934052E-2</v>
      </c>
      <c r="AR388" s="86">
        <v>-6.4741507172584534E-2</v>
      </c>
      <c r="AS388" s="86">
        <v>-8.4240302443504333E-2</v>
      </c>
      <c r="AT388" s="86">
        <v>-9.9995315074920654E-2</v>
      </c>
      <c r="AU388" s="86">
        <v>-7.5555026531219482E-2</v>
      </c>
      <c r="AV388" s="86">
        <v>-4.079442098736763E-2</v>
      </c>
      <c r="AW388" s="86">
        <v>-1.6777678392827511E-3</v>
      </c>
      <c r="AX388" s="86">
        <v>6.0862181708216667E-3</v>
      </c>
      <c r="AY388" s="86">
        <v>-7.0119788870215416E-3</v>
      </c>
      <c r="AZ388" s="86">
        <v>6.4396625384688377E-3</v>
      </c>
      <c r="BA388" s="86">
        <v>-1.7225474119186401E-2</v>
      </c>
      <c r="BB388" s="86">
        <v>-0.11607254296541214</v>
      </c>
      <c r="BC388" s="86">
        <v>-0.13184903562068939</v>
      </c>
      <c r="BD388" s="86">
        <v>-0.13101735711097717</v>
      </c>
      <c r="BE388" s="86">
        <v>-8.3961799740791321E-2</v>
      </c>
      <c r="BF388" s="86">
        <v>-6.9790609180927277E-2</v>
      </c>
      <c r="BG388" s="86">
        <v>-7.1634620428085327E-2</v>
      </c>
      <c r="BH388" s="86">
        <v>-5.9148658066987991E-2</v>
      </c>
      <c r="BI388" s="86">
        <v>-7.0203386247158051E-2</v>
      </c>
      <c r="BJ388" s="86">
        <v>-3.570830449461937E-2</v>
      </c>
      <c r="BK388" s="86">
        <v>-8.197002112865448E-2</v>
      </c>
      <c r="BL388" s="86">
        <v>-7.7441118657588959E-2</v>
      </c>
      <c r="BM388" s="86">
        <v>-7.8636392951011658E-2</v>
      </c>
      <c r="BN388" s="86">
        <v>-4.3170984834432602E-2</v>
      </c>
      <c r="BO388" s="86">
        <v>-4.0723320096731186E-2</v>
      </c>
      <c r="BP388" s="86">
        <v>-2.3027325049042702E-2</v>
      </c>
      <c r="BQ388" s="86">
        <v>-4.3401017785072327E-2</v>
      </c>
      <c r="BR388" s="86">
        <v>-6.1789076775312424E-2</v>
      </c>
      <c r="BS388" s="86">
        <v>-4.2670514434576035E-2</v>
      </c>
      <c r="BT388" s="86">
        <v>-8.5919005796313286E-3</v>
      </c>
      <c r="BU388" s="86">
        <v>3.3020064234733582E-2</v>
      </c>
      <c r="BV388" s="86">
        <v>4.7336425632238388E-2</v>
      </c>
      <c r="BW388" s="86">
        <v>3.7991870194673538E-2</v>
      </c>
      <c r="BX388" s="86">
        <v>5.4298680275678635E-2</v>
      </c>
      <c r="BY388" s="86">
        <v>3.3890455961227417E-2</v>
      </c>
      <c r="BZ388" s="86">
        <v>-6.3600219786167145E-2</v>
      </c>
      <c r="CA388" s="86">
        <v>-7.6812677085399628E-2</v>
      </c>
      <c r="CB388" s="86">
        <v>-7.4539020657539368E-2</v>
      </c>
      <c r="CC388" s="86">
        <v>-4.5818429440259933E-2</v>
      </c>
      <c r="CD388" s="86">
        <v>-3.2525844871997833E-2</v>
      </c>
      <c r="CE388" s="86">
        <v>-3.4267846494913101E-2</v>
      </c>
      <c r="CF388" s="86">
        <v>-2.2072970867156982E-2</v>
      </c>
      <c r="CG388" s="86">
        <v>-3.3297989517450333E-2</v>
      </c>
      <c r="CH388" s="86">
        <v>-2.8509151889011264E-4</v>
      </c>
      <c r="CI388" s="86">
        <v>-4.6570040285587311E-2</v>
      </c>
      <c r="CJ388" s="86">
        <v>-4.0037926286458969E-2</v>
      </c>
      <c r="CK388" s="86">
        <v>-4.2085662484169006E-2</v>
      </c>
      <c r="CL388" s="86">
        <v>-9.9444631487131119E-3</v>
      </c>
      <c r="CM388" s="86">
        <v>-8.1242462620139122E-3</v>
      </c>
      <c r="CN388" s="86">
        <v>5.8637913316488266E-3</v>
      </c>
      <c r="CO388" s="86">
        <v>-1.5115857124328613E-2</v>
      </c>
      <c r="CP388" s="86">
        <v>-3.5327553749084473E-2</v>
      </c>
      <c r="CQ388" s="86">
        <v>-1.9894795492291451E-2</v>
      </c>
      <c r="CR388" s="86">
        <v>1.3711465522646904E-2</v>
      </c>
      <c r="CS388" s="86">
        <v>5.7051673531532288E-2</v>
      </c>
      <c r="CT388" s="86">
        <v>7.590620219707489E-2</v>
      </c>
      <c r="CU388" s="86">
        <v>6.9161400198936462E-2</v>
      </c>
      <c r="CV388" s="86">
        <v>8.7445691227912903E-2</v>
      </c>
      <c r="CW388" s="86">
        <v>6.9293193519115448E-2</v>
      </c>
      <c r="CX388" s="86">
        <v>-2.7258055284619331E-2</v>
      </c>
      <c r="CY388" s="86">
        <v>-3.8694653660058975E-2</v>
      </c>
      <c r="CZ388" s="86">
        <v>-3.5422299057245255E-2</v>
      </c>
      <c r="DA388" s="86">
        <v>-7.6750549487769604E-3</v>
      </c>
      <c r="DB388" s="86">
        <v>4.7389180399477482E-3</v>
      </c>
      <c r="DC388" s="86">
        <v>3.0989255756139755E-3</v>
      </c>
      <c r="DD388" s="86">
        <v>1.5002715401351452E-2</v>
      </c>
      <c r="DE388" s="86">
        <v>3.6074034869670868E-3</v>
      </c>
      <c r="DF388" s="86">
        <v>3.5138119012117386E-2</v>
      </c>
      <c r="DG388" s="86">
        <v>-1.1170062236487865E-2</v>
      </c>
      <c r="DH388" s="86">
        <v>-2.6347318198531866E-3</v>
      </c>
      <c r="DI388" s="86">
        <v>-5.5349292233586311E-3</v>
      </c>
      <c r="DJ388" s="86">
        <v>2.3282056674361229E-2</v>
      </c>
      <c r="DK388" s="86">
        <v>2.4474823847413063E-2</v>
      </c>
      <c r="DL388" s="86">
        <v>3.4754905849695206E-2</v>
      </c>
      <c r="DM388" s="86">
        <v>1.31693035364151E-2</v>
      </c>
      <c r="DN388" s="86">
        <v>-8.8660316541790962E-3</v>
      </c>
      <c r="DO388" s="86">
        <v>2.8809227515012026E-3</v>
      </c>
      <c r="DP388" s="86">
        <v>3.6014832556247711E-2</v>
      </c>
      <c r="DQ388" s="86">
        <v>8.1083282828330994E-2</v>
      </c>
      <c r="DR388" s="86">
        <v>0.10447597503662109</v>
      </c>
      <c r="DS388" s="86">
        <v>0.10033092647790909</v>
      </c>
      <c r="DT388" s="86">
        <v>0.12059270590543747</v>
      </c>
      <c r="DU388" s="86">
        <v>0.10469593852758408</v>
      </c>
      <c r="DV388" s="86">
        <v>9.0841157361865044E-3</v>
      </c>
      <c r="DW388" s="86">
        <v>-5.7662773178890347E-4</v>
      </c>
      <c r="DX388" s="86">
        <v>3.694423008710146E-3</v>
      </c>
      <c r="DY388" s="86">
        <v>4.73979152739048E-2</v>
      </c>
      <c r="DZ388" s="86">
        <v>5.8543317019939423E-2</v>
      </c>
      <c r="EA388" s="86">
        <v>5.7050608098506927E-2</v>
      </c>
      <c r="EB388" s="86">
        <v>6.8534113466739655E-2</v>
      </c>
      <c r="EC388" s="86">
        <v>5.689292773604393E-2</v>
      </c>
      <c r="ED388" s="86">
        <v>8.6283616721630096E-2</v>
      </c>
      <c r="EE388" s="86">
        <v>3.9941884577274323E-2</v>
      </c>
      <c r="EF388" s="86">
        <v>5.136953666806221E-2</v>
      </c>
      <c r="EG388" s="86">
        <v>4.7238525003194809E-2</v>
      </c>
      <c r="EH388" s="86">
        <v>7.1255877614021301E-2</v>
      </c>
      <c r="EI388" s="86">
        <v>7.1542710065841675E-2</v>
      </c>
      <c r="EJ388" s="86">
        <v>7.6469093561172485E-2</v>
      </c>
      <c r="EK388" s="86">
        <v>5.400858074426651E-2</v>
      </c>
      <c r="EL388" s="86">
        <v>2.9340203851461411E-2</v>
      </c>
      <c r="EM388" s="86">
        <v>3.576543927192688E-2</v>
      </c>
      <c r="EN388" s="86">
        <v>6.8217359483242035E-2</v>
      </c>
      <c r="EO388" s="86">
        <v>0.11578111350536346</v>
      </c>
      <c r="EP388" s="86">
        <v>0.14572618901729584</v>
      </c>
      <c r="EQ388" s="86">
        <v>0.14533478021621704</v>
      </c>
      <c r="ER388" s="86">
        <v>0.16845172643661499</v>
      </c>
      <c r="ES388" s="86">
        <v>0.1558118611574173</v>
      </c>
      <c r="ET388" s="86">
        <v>6.1556443572044373E-2</v>
      </c>
      <c r="EU388" s="86">
        <v>5.4459746927022934E-2</v>
      </c>
      <c r="EV388" s="86">
        <v>6.0172758996486664E-2</v>
      </c>
      <c r="EW388" s="86">
        <v>46.719955444335938</v>
      </c>
      <c r="EX388" s="86">
        <v>46.265998840332031</v>
      </c>
      <c r="EY388" s="86">
        <v>45.907554626464844</v>
      </c>
      <c r="EZ388" s="86">
        <v>45.539321899414063</v>
      </c>
      <c r="FA388" s="86">
        <v>45.285221099853516</v>
      </c>
      <c r="FB388" s="86">
        <v>45.066654205322266</v>
      </c>
      <c r="FC388" s="86">
        <v>45.024658203125</v>
      </c>
      <c r="FD388" s="86">
        <v>45.232791900634766</v>
      </c>
      <c r="FE388" s="86">
        <v>47.467670440673828</v>
      </c>
      <c r="FF388" s="86">
        <v>50.447029113769531</v>
      </c>
      <c r="FG388" s="86">
        <v>52.941356658935547</v>
      </c>
      <c r="FH388" s="86">
        <v>54.854133605957031</v>
      </c>
      <c r="FI388" s="86">
        <v>56.388301849365234</v>
      </c>
      <c r="FJ388" s="86">
        <v>57.39239501953125</v>
      </c>
      <c r="FK388" s="86">
        <v>57.617050170898438</v>
      </c>
      <c r="FL388" s="86">
        <v>56.917877197265625</v>
      </c>
      <c r="FM388" s="86">
        <v>55.048553466796875</v>
      </c>
      <c r="FN388" s="86">
        <v>53.060134887695313</v>
      </c>
      <c r="FO388" s="86">
        <v>51.564090728759766</v>
      </c>
      <c r="FP388" s="86">
        <v>50.325969696044922</v>
      </c>
      <c r="FQ388" s="86">
        <v>49.248020172119141</v>
      </c>
      <c r="FR388" s="86">
        <v>48.392326354980469</v>
      </c>
      <c r="FS388" s="86">
        <v>47.582275390625</v>
      </c>
      <c r="FT388" s="86">
        <v>46.903217315673828</v>
      </c>
      <c r="FU388" s="86">
        <v>5.2291121333837509E-2</v>
      </c>
      <c r="FV388" s="86">
        <v>5.2030429244041443E-2</v>
      </c>
      <c r="FW388" s="86">
        <v>5.5248171091079712E-2</v>
      </c>
      <c r="FX388" s="86">
        <v>269.60000610351563</v>
      </c>
      <c r="FY388" s="86">
        <v>1</v>
      </c>
    </row>
    <row r="389" spans="1:181" x14ac:dyDescent="0.25">
      <c r="A389" t="s">
        <v>186</v>
      </c>
      <c r="B389" t="s">
        <v>236</v>
      </c>
      <c r="C389" t="s">
        <v>194</v>
      </c>
      <c r="D389" t="s">
        <v>202</v>
      </c>
      <c r="E389" t="s">
        <v>243</v>
      </c>
      <c r="F389" t="s">
        <v>1</v>
      </c>
      <c r="G389" t="s">
        <v>1</v>
      </c>
      <c r="H389" s="86">
        <v>24909</v>
      </c>
      <c r="I389" s="86">
        <v>1.6659286022186279</v>
      </c>
      <c r="J389" s="86">
        <v>1.5701452493667603</v>
      </c>
      <c r="K389" s="86">
        <v>1.5148338079452515</v>
      </c>
      <c r="L389" s="86">
        <v>1.4815831184387207</v>
      </c>
      <c r="M389" s="86">
        <v>1.4943342208862305</v>
      </c>
      <c r="N389" s="86">
        <v>1.563035249710083</v>
      </c>
      <c r="O389" s="86">
        <v>1.7060562372207642</v>
      </c>
      <c r="P389" s="86">
        <v>1.8753700256347656</v>
      </c>
      <c r="Q389" s="86">
        <v>1.8717354536056519</v>
      </c>
      <c r="R389" s="86">
        <v>1.8308870792388916</v>
      </c>
      <c r="S389" s="86">
        <v>1.8072725534439087</v>
      </c>
      <c r="T389" s="86">
        <v>1.773970365524292</v>
      </c>
      <c r="U389" s="86">
        <v>1.7398973703384399</v>
      </c>
      <c r="V389" s="86">
        <v>1.6812739372253418</v>
      </c>
      <c r="W389" s="86">
        <v>1.6390035152435303</v>
      </c>
      <c r="X389" s="86">
        <v>1.6907044649124146</v>
      </c>
      <c r="Y389" s="86">
        <v>1.8143445253372192</v>
      </c>
      <c r="Z389" s="86">
        <v>2.1486668586730957</v>
      </c>
      <c r="AA389" s="86">
        <v>2.316892147064209</v>
      </c>
      <c r="AB389" s="86">
        <v>2.3567700386047363</v>
      </c>
      <c r="AC389" s="86">
        <v>2.3344995975494385</v>
      </c>
      <c r="AD389" s="86">
        <v>2.2549557685852051</v>
      </c>
      <c r="AE389" s="86">
        <v>2.0815916061401367</v>
      </c>
      <c r="AF389" s="86">
        <v>1.8597263097763062</v>
      </c>
      <c r="AG389" s="86">
        <v>-0.17734943330287933</v>
      </c>
      <c r="AH389" s="86">
        <v>-0.15561231970787048</v>
      </c>
      <c r="AI389" s="86">
        <v>-0.14025658369064331</v>
      </c>
      <c r="AJ389" s="86">
        <v>-0.14320206642150879</v>
      </c>
      <c r="AK389" s="86">
        <v>-0.15067332983016968</v>
      </c>
      <c r="AL389" s="86">
        <v>-0.14877375960350037</v>
      </c>
      <c r="AM389" s="86">
        <v>-0.16073153913021088</v>
      </c>
      <c r="AN389" s="86">
        <v>-0.17263858020305634</v>
      </c>
      <c r="AO389" s="86">
        <v>-0.19278071820735931</v>
      </c>
      <c r="AP389" s="86">
        <v>-0.14237222075462341</v>
      </c>
      <c r="AQ389" s="86">
        <v>-0.1535433828830719</v>
      </c>
      <c r="AR389" s="86">
        <v>-0.13808736205101013</v>
      </c>
      <c r="AS389" s="86">
        <v>-0.13039211928844452</v>
      </c>
      <c r="AT389" s="86">
        <v>-0.1268903911113739</v>
      </c>
      <c r="AU389" s="86">
        <v>-0.11217593401670456</v>
      </c>
      <c r="AV389" s="86">
        <v>-2.9298590496182442E-2</v>
      </c>
      <c r="AW389" s="86">
        <v>8.1572690978646278E-3</v>
      </c>
      <c r="AX389" s="86">
        <v>2.2864755243062973E-2</v>
      </c>
      <c r="AY389" s="86">
        <v>6.998935341835022E-2</v>
      </c>
      <c r="AZ389" s="86">
        <v>8.3391584455966949E-2</v>
      </c>
      <c r="BA389" s="86">
        <v>7.4180677533149719E-2</v>
      </c>
      <c r="BB389" s="86">
        <v>-6.9544903934001923E-2</v>
      </c>
      <c r="BC389" s="86">
        <v>-0.13120655715465546</v>
      </c>
      <c r="BD389" s="86">
        <v>-0.17301191389560699</v>
      </c>
      <c r="BE389" s="86">
        <v>-0.13517668843269348</v>
      </c>
      <c r="BF389" s="86">
        <v>-0.11400904506444931</v>
      </c>
      <c r="BG389" s="86">
        <v>-9.8036475479602814E-2</v>
      </c>
      <c r="BH389" s="86">
        <v>-0.10058797895908356</v>
      </c>
      <c r="BI389" s="86">
        <v>-0.10688408464193344</v>
      </c>
      <c r="BJ389" s="86">
        <v>-0.10517875850200653</v>
      </c>
      <c r="BK389" s="86">
        <v>-0.12329127639532089</v>
      </c>
      <c r="BL389" s="86">
        <v>-0.13129335641860962</v>
      </c>
      <c r="BM389" s="86">
        <v>-0.15345652401447296</v>
      </c>
      <c r="BN389" s="86">
        <v>-0.10223617404699326</v>
      </c>
      <c r="BO389" s="86">
        <v>-0.11429781466722488</v>
      </c>
      <c r="BP389" s="86">
        <v>-0.10003785043954849</v>
      </c>
      <c r="BQ389" s="86">
        <v>-9.210900217294693E-2</v>
      </c>
      <c r="BR389" s="86">
        <v>-8.8977962732315063E-2</v>
      </c>
      <c r="BS389" s="86">
        <v>-7.5853884220123291E-2</v>
      </c>
      <c r="BT389" s="86">
        <v>4.3446654453873634E-3</v>
      </c>
      <c r="BU389" s="86">
        <v>4.157557338476181E-2</v>
      </c>
      <c r="BV389" s="86">
        <v>6.2835805118083954E-2</v>
      </c>
      <c r="BW389" s="86">
        <v>0.11564928293228149</v>
      </c>
      <c r="BX389" s="86">
        <v>0.13436496257781982</v>
      </c>
      <c r="BY389" s="86">
        <v>0.12783823907375336</v>
      </c>
      <c r="BZ389" s="86">
        <v>-2.8778806328773499E-2</v>
      </c>
      <c r="CA389" s="86">
        <v>-8.9465849101543427E-2</v>
      </c>
      <c r="CB389" s="86">
        <v>-0.13047325611114502</v>
      </c>
      <c r="CC389" s="86">
        <v>-0.10596797615289688</v>
      </c>
      <c r="CD389" s="86">
        <v>-8.5194744169712067E-2</v>
      </c>
      <c r="CE389" s="86">
        <v>-6.8794950842857361E-2</v>
      </c>
      <c r="CF389" s="86">
        <v>-7.1073591709136963E-2</v>
      </c>
      <c r="CG389" s="86">
        <v>-7.6555795967578888E-2</v>
      </c>
      <c r="CH389" s="86">
        <v>-7.498498260974884E-2</v>
      </c>
      <c r="CI389" s="86">
        <v>-9.7360268235206604E-2</v>
      </c>
      <c r="CJ389" s="86">
        <v>-0.10265778750181198</v>
      </c>
      <c r="CK389" s="86">
        <v>-0.12622068822383881</v>
      </c>
      <c r="CL389" s="86">
        <v>-7.4438050389289856E-2</v>
      </c>
      <c r="CM389" s="86">
        <v>-8.7116450071334839E-2</v>
      </c>
      <c r="CN389" s="86">
        <v>-7.3684863746166229E-2</v>
      </c>
      <c r="CO389" s="86">
        <v>-6.5594233572483063E-2</v>
      </c>
      <c r="CP389" s="86">
        <v>-6.2719926238059998E-2</v>
      </c>
      <c r="CQ389" s="86">
        <v>-5.0697330385446548E-2</v>
      </c>
      <c r="CR389" s="86">
        <v>2.7645882219076157E-2</v>
      </c>
      <c r="CS389" s="86">
        <v>6.4720995724201202E-2</v>
      </c>
      <c r="CT389" s="86">
        <v>9.0519636869430542E-2</v>
      </c>
      <c r="CU389" s="86">
        <v>0.14727321267127991</v>
      </c>
      <c r="CV389" s="86">
        <v>0.16966897249221802</v>
      </c>
      <c r="CW389" s="86">
        <v>0.16500131785869598</v>
      </c>
      <c r="CX389" s="86">
        <v>-5.4433092009276152E-4</v>
      </c>
      <c r="CY389" s="86">
        <v>-6.0556374490261078E-2</v>
      </c>
      <c r="CZ389" s="86">
        <v>-0.10101110488176346</v>
      </c>
      <c r="DA389" s="86">
        <v>-7.6759271323680878E-2</v>
      </c>
      <c r="DB389" s="86">
        <v>-5.6380443274974823E-2</v>
      </c>
      <c r="DC389" s="86">
        <v>-3.9553437381982803E-2</v>
      </c>
      <c r="DD389" s="86">
        <v>-4.155920073390007E-2</v>
      </c>
      <c r="DE389" s="86">
        <v>-4.6227499842643738E-2</v>
      </c>
      <c r="DF389" s="86">
        <v>-4.4791214168071747E-2</v>
      </c>
      <c r="DG389" s="86">
        <v>-7.1429252624511719E-2</v>
      </c>
      <c r="DH389" s="86">
        <v>-7.402222603559494E-2</v>
      </c>
      <c r="DI389" s="86">
        <v>-9.8984867334365845E-2</v>
      </c>
      <c r="DJ389" s="86">
        <v>-4.6639937907457352E-2</v>
      </c>
      <c r="DK389" s="86">
        <v>-5.9935085475444794E-2</v>
      </c>
      <c r="DL389" s="86">
        <v>-4.7331888228654861E-2</v>
      </c>
      <c r="DM389" s="86">
        <v>-3.9079468697309494E-2</v>
      </c>
      <c r="DN389" s="86">
        <v>-3.6461889743804932E-2</v>
      </c>
      <c r="DO389" s="86">
        <v>-2.5540782138705254E-2</v>
      </c>
      <c r="DP389" s="86">
        <v>5.0947096198797226E-2</v>
      </c>
      <c r="DQ389" s="86">
        <v>8.7866410613059998E-2</v>
      </c>
      <c r="DR389" s="86">
        <v>0.11820346117019653</v>
      </c>
      <c r="DS389" s="86">
        <v>0.17889712750911713</v>
      </c>
      <c r="DT389" s="86">
        <v>0.2049729973077774</v>
      </c>
      <c r="DU389" s="86">
        <v>0.20216438174247742</v>
      </c>
      <c r="DV389" s="86">
        <v>2.7690144255757332E-2</v>
      </c>
      <c r="DW389" s="86">
        <v>-3.1646888703107834E-2</v>
      </c>
      <c r="DX389" s="86">
        <v>-7.1548961102962494E-2</v>
      </c>
      <c r="DY389" s="86">
        <v>-3.4586541354656219E-2</v>
      </c>
      <c r="DZ389" s="86">
        <v>-1.4777163043618202E-2</v>
      </c>
      <c r="EA389" s="86">
        <v>2.6666752528399229E-3</v>
      </c>
      <c r="EB389" s="86">
        <v>1.0548968566581607E-3</v>
      </c>
      <c r="EC389" s="86">
        <v>-2.4382625706493855E-3</v>
      </c>
      <c r="ED389" s="86">
        <v>-1.196204568259418E-3</v>
      </c>
      <c r="EE389" s="86">
        <v>-3.3988997340202332E-2</v>
      </c>
      <c r="EF389" s="86">
        <v>-3.2677005976438522E-2</v>
      </c>
      <c r="EG389" s="86">
        <v>-5.9660673141479492E-2</v>
      </c>
      <c r="EH389" s="86">
        <v>-6.5038762986660004E-3</v>
      </c>
      <c r="EI389" s="86">
        <v>-2.0689517259597778E-2</v>
      </c>
      <c r="EJ389" s="86">
        <v>-9.2823700979351997E-3</v>
      </c>
      <c r="EK389" s="86">
        <v>-7.9635839210823178E-4</v>
      </c>
      <c r="EL389" s="86">
        <v>1.4505437575280666E-3</v>
      </c>
      <c r="EM389" s="86">
        <v>1.0781280696392059E-2</v>
      </c>
      <c r="EN389" s="86">
        <v>8.4590345621109009E-2</v>
      </c>
      <c r="EO389" s="86">
        <v>0.12128473073244095</v>
      </c>
      <c r="EP389" s="86">
        <v>0.15817451477050781</v>
      </c>
      <c r="EQ389" s="86">
        <v>0.22455707192420959</v>
      </c>
      <c r="ER389" s="86">
        <v>0.25594636797904968</v>
      </c>
      <c r="ES389" s="86">
        <v>0.25582197308540344</v>
      </c>
      <c r="ET389" s="86">
        <v>6.8456247448921204E-2</v>
      </c>
      <c r="EU389" s="86">
        <v>1.0093808174133301E-2</v>
      </c>
      <c r="EV389" s="86">
        <v>-2.9010305181145668E-2</v>
      </c>
      <c r="EW389" s="86">
        <v>47.395427703857422</v>
      </c>
      <c r="EX389" s="86">
        <v>46.984989166259766</v>
      </c>
      <c r="EY389" s="86">
        <v>46.619705200195313</v>
      </c>
      <c r="EZ389" s="86">
        <v>46.288974761962891</v>
      </c>
      <c r="FA389" s="86">
        <v>46.058319091796875</v>
      </c>
      <c r="FB389" s="86">
        <v>45.896228790283203</v>
      </c>
      <c r="FC389" s="86">
        <v>45.818428039550781</v>
      </c>
      <c r="FD389" s="86">
        <v>46.120140075683594</v>
      </c>
      <c r="FE389" s="86">
        <v>48.317550659179688</v>
      </c>
      <c r="FF389" s="86">
        <v>51.156478881835938</v>
      </c>
      <c r="FG389" s="86">
        <v>53.508033752441406</v>
      </c>
      <c r="FH389" s="86">
        <v>55.405540466308594</v>
      </c>
      <c r="FI389" s="86">
        <v>56.834930419921875</v>
      </c>
      <c r="FJ389" s="86">
        <v>57.821125030517578</v>
      </c>
      <c r="FK389" s="86">
        <v>58.016693115234375</v>
      </c>
      <c r="FL389" s="86">
        <v>57.370590209960938</v>
      </c>
      <c r="FM389" s="86">
        <v>55.606639862060547</v>
      </c>
      <c r="FN389" s="86">
        <v>53.626426696777344</v>
      </c>
      <c r="FO389" s="86">
        <v>52.187721252441406</v>
      </c>
      <c r="FP389" s="86">
        <v>51.140827178955078</v>
      </c>
      <c r="FQ389" s="86">
        <v>50.116565704345703</v>
      </c>
      <c r="FR389" s="86">
        <v>49.249137878417969</v>
      </c>
      <c r="FS389" s="86">
        <v>48.449333190917969</v>
      </c>
      <c r="FT389" s="86">
        <v>47.747360229492188</v>
      </c>
      <c r="FU389" s="86">
        <v>3.8804125040769577E-2</v>
      </c>
      <c r="FV389" s="86">
        <v>5.2085720002651215E-2</v>
      </c>
      <c r="FW389" s="86">
        <v>3.8741093128919601E-2</v>
      </c>
      <c r="FX389" s="86">
        <v>940.1500244140625</v>
      </c>
      <c r="FY389" s="86">
        <v>1</v>
      </c>
    </row>
    <row r="390" spans="1:181" x14ac:dyDescent="0.25">
      <c r="A390" t="s">
        <v>186</v>
      </c>
      <c r="B390" t="s">
        <v>236</v>
      </c>
      <c r="C390" t="s">
        <v>194</v>
      </c>
      <c r="D390" t="s">
        <v>202</v>
      </c>
      <c r="E390" t="s">
        <v>243</v>
      </c>
      <c r="F390" t="s">
        <v>178</v>
      </c>
      <c r="G390" t="s">
        <v>1</v>
      </c>
      <c r="H390" s="86">
        <v>13668</v>
      </c>
      <c r="I390" s="86">
        <v>1.3553564548492432</v>
      </c>
      <c r="J390" s="86">
        <v>1.2548645734786987</v>
      </c>
      <c r="K390" s="86">
        <v>1.1837568283081055</v>
      </c>
      <c r="L390" s="86">
        <v>1.1593525409698486</v>
      </c>
      <c r="M390" s="86">
        <v>1.1549303531646729</v>
      </c>
      <c r="N390" s="86">
        <v>1.2042777538299561</v>
      </c>
      <c r="O390" s="86">
        <v>1.3545186519622803</v>
      </c>
      <c r="P390" s="86">
        <v>1.5519646406173706</v>
      </c>
      <c r="Q390" s="86">
        <v>1.5813436508178711</v>
      </c>
      <c r="R390" s="86">
        <v>1.6026562452316284</v>
      </c>
      <c r="S390" s="86">
        <v>1.5932871103286743</v>
      </c>
      <c r="T390" s="86">
        <v>1.5797573328018188</v>
      </c>
      <c r="U390" s="86">
        <v>1.543310284614563</v>
      </c>
      <c r="V390" s="86">
        <v>1.470334529876709</v>
      </c>
      <c r="W390" s="86">
        <v>1.4429750442504883</v>
      </c>
      <c r="X390" s="86">
        <v>1.4826251268386841</v>
      </c>
      <c r="Y390" s="86">
        <v>1.6085516214370728</v>
      </c>
      <c r="Z390" s="86">
        <v>1.9572989940643311</v>
      </c>
      <c r="AA390" s="86">
        <v>2.1013743877410889</v>
      </c>
      <c r="AB390" s="86">
        <v>2.1153082847595215</v>
      </c>
      <c r="AC390" s="86">
        <v>2.0922725200653076</v>
      </c>
      <c r="AD390" s="86">
        <v>2.0122897624969482</v>
      </c>
      <c r="AE390" s="86">
        <v>1.7997868061065674</v>
      </c>
      <c r="AF390" s="86">
        <v>1.5404061079025269</v>
      </c>
      <c r="AG390" s="86">
        <v>-0.2279641330242157</v>
      </c>
      <c r="AH390" s="86">
        <v>-0.20946598052978516</v>
      </c>
      <c r="AI390" s="86">
        <v>-0.20269183814525604</v>
      </c>
      <c r="AJ390" s="86">
        <v>-0.17052918672561646</v>
      </c>
      <c r="AK390" s="86">
        <v>-0.16876612603664398</v>
      </c>
      <c r="AL390" s="86">
        <v>-0.20410265028476715</v>
      </c>
      <c r="AM390" s="86">
        <v>-0.19645030796527863</v>
      </c>
      <c r="AN390" s="86">
        <v>-0.19815057516098022</v>
      </c>
      <c r="AO390" s="86">
        <v>-0.21893687546253204</v>
      </c>
      <c r="AP390" s="86">
        <v>-0.16160142421722412</v>
      </c>
      <c r="AQ390" s="86">
        <v>-0.16952008008956909</v>
      </c>
      <c r="AR390" s="86">
        <v>-0.14417420327663422</v>
      </c>
      <c r="AS390" s="86">
        <v>-0.12480843067169189</v>
      </c>
      <c r="AT390" s="86">
        <v>-0.14799101650714874</v>
      </c>
      <c r="AU390" s="86">
        <v>-0.13363409042358398</v>
      </c>
      <c r="AV390" s="86">
        <v>-7.6443523168563843E-2</v>
      </c>
      <c r="AW390" s="86">
        <v>-5.2129015326499939E-2</v>
      </c>
      <c r="AX390" s="86">
        <v>-9.1367430286481977E-4</v>
      </c>
      <c r="AY390" s="86">
        <v>4.4106472283601761E-2</v>
      </c>
      <c r="AZ390" s="86">
        <v>3.5650573670864105E-2</v>
      </c>
      <c r="BA390" s="86">
        <v>3.6928653717041016E-2</v>
      </c>
      <c r="BB390" s="86">
        <v>-6.8584375083446503E-2</v>
      </c>
      <c r="BC390" s="86">
        <v>-0.17855583131313324</v>
      </c>
      <c r="BD390" s="86">
        <v>-0.2533300518989563</v>
      </c>
      <c r="BE390" s="86">
        <v>-0.19527567923069</v>
      </c>
      <c r="BF390" s="86">
        <v>-0.17700988054275513</v>
      </c>
      <c r="BG390" s="86">
        <v>-0.16937875747680664</v>
      </c>
      <c r="BH390" s="86">
        <v>-0.13885778188705444</v>
      </c>
      <c r="BI390" s="86">
        <v>-0.13638366758823395</v>
      </c>
      <c r="BJ390" s="86">
        <v>-0.16553229093551636</v>
      </c>
      <c r="BK390" s="86">
        <v>-0.15921595692634583</v>
      </c>
      <c r="BL390" s="86">
        <v>-0.16061161458492279</v>
      </c>
      <c r="BM390" s="86">
        <v>-0.18015536665916443</v>
      </c>
      <c r="BN390" s="86">
        <v>-0.12742798030376434</v>
      </c>
      <c r="BO390" s="86">
        <v>-0.1371467113494873</v>
      </c>
      <c r="BP390" s="86">
        <v>-0.11213385313749313</v>
      </c>
      <c r="BQ390" s="86">
        <v>-9.3771785497665405E-2</v>
      </c>
      <c r="BR390" s="86">
        <v>-0.116090327501297</v>
      </c>
      <c r="BS390" s="86">
        <v>-0.10126577317714691</v>
      </c>
      <c r="BT390" s="86">
        <v>-4.5753523707389832E-2</v>
      </c>
      <c r="BU390" s="86">
        <v>-1.9122974947094917E-2</v>
      </c>
      <c r="BV390" s="86">
        <v>3.6627557128667831E-2</v>
      </c>
      <c r="BW390" s="86">
        <v>7.5535021722316742E-2</v>
      </c>
      <c r="BX390" s="86">
        <v>6.7796699702739716E-2</v>
      </c>
      <c r="BY390" s="86">
        <v>6.7772217094898224E-2</v>
      </c>
      <c r="BZ390" s="86">
        <v>-4.0801655501127243E-2</v>
      </c>
      <c r="CA390" s="86">
        <v>-0.14645302295684814</v>
      </c>
      <c r="CB390" s="86">
        <v>-0.22009430825710297</v>
      </c>
      <c r="CC390" s="86">
        <v>-0.17263577878475189</v>
      </c>
      <c r="CD390" s="86">
        <v>-0.15453086793422699</v>
      </c>
      <c r="CE390" s="86">
        <v>-0.14630621671676636</v>
      </c>
      <c r="CF390" s="86">
        <v>-0.11692226678133011</v>
      </c>
      <c r="CG390" s="86">
        <v>-0.11395566165447235</v>
      </c>
      <c r="CH390" s="86">
        <v>-0.13881856203079224</v>
      </c>
      <c r="CI390" s="86">
        <v>-0.13342757523059845</v>
      </c>
      <c r="CJ390" s="86">
        <v>-0.13461223244667053</v>
      </c>
      <c r="CK390" s="86">
        <v>-0.15329542756080627</v>
      </c>
      <c r="CL390" s="86">
        <v>-0.10375956445932388</v>
      </c>
      <c r="CM390" s="86">
        <v>-0.1147250160574913</v>
      </c>
      <c r="CN390" s="86">
        <v>-8.9942798018455505E-2</v>
      </c>
      <c r="CO390" s="86">
        <v>-7.2275891900062561E-2</v>
      </c>
      <c r="CP390" s="86">
        <v>-9.3996010720729828E-2</v>
      </c>
      <c r="CQ390" s="86">
        <v>-7.8847557306289673E-2</v>
      </c>
      <c r="CR390" s="86">
        <v>-2.4497726932168007E-2</v>
      </c>
      <c r="CS390" s="86">
        <v>3.7369073834270239E-3</v>
      </c>
      <c r="CT390" s="86">
        <v>6.2628492712974548E-2</v>
      </c>
      <c r="CU390" s="86">
        <v>9.7302339971065521E-2</v>
      </c>
      <c r="CV390" s="86">
        <v>9.0060994029045105E-2</v>
      </c>
      <c r="CW390" s="86">
        <v>8.9134372770786285E-2</v>
      </c>
      <c r="CX390" s="86">
        <v>-2.1559424698352814E-2</v>
      </c>
      <c r="CY390" s="86">
        <v>-0.12421872466802597</v>
      </c>
      <c r="CZ390" s="86">
        <v>-0.19707535207271576</v>
      </c>
      <c r="DA390" s="86">
        <v>-0.14999586343765259</v>
      </c>
      <c r="DB390" s="86">
        <v>-0.13205185532569885</v>
      </c>
      <c r="DC390" s="86">
        <v>-0.12323368340730667</v>
      </c>
      <c r="DD390" s="86">
        <v>-9.4986751675605774E-2</v>
      </c>
      <c r="DE390" s="86">
        <v>-9.1527670621871948E-2</v>
      </c>
      <c r="DF390" s="86">
        <v>-0.11210484802722931</v>
      </c>
      <c r="DG390" s="86">
        <v>-0.10763918608427048</v>
      </c>
      <c r="DH390" s="86">
        <v>-0.10861285775899887</v>
      </c>
      <c r="DI390" s="86">
        <v>-0.12643548846244812</v>
      </c>
      <c r="DJ390" s="86">
        <v>-8.0091141164302826E-2</v>
      </c>
      <c r="DK390" s="86">
        <v>-9.2303313314914703E-2</v>
      </c>
      <c r="DL390" s="86">
        <v>-6.7751742899417877E-2</v>
      </c>
      <c r="DM390" s="86">
        <v>-5.0780009478330612E-2</v>
      </c>
      <c r="DN390" s="86">
        <v>-7.1901693940162659E-2</v>
      </c>
      <c r="DO390" s="86">
        <v>-5.6429356336593628E-2</v>
      </c>
      <c r="DP390" s="86">
        <v>-3.241928992792964E-3</v>
      </c>
      <c r="DQ390" s="86">
        <v>2.6596788316965103E-2</v>
      </c>
      <c r="DR390" s="86">
        <v>8.8629439473152161E-2</v>
      </c>
      <c r="DS390" s="86">
        <v>0.1190696656703949</v>
      </c>
      <c r="DT390" s="86">
        <v>0.11232530325651169</v>
      </c>
      <c r="DU390" s="86">
        <v>0.11049653589725494</v>
      </c>
      <c r="DV390" s="86">
        <v>-2.3171936627477407E-3</v>
      </c>
      <c r="DW390" s="86">
        <v>-0.10198443382978439</v>
      </c>
      <c r="DX390" s="86">
        <v>-0.17405639588832855</v>
      </c>
      <c r="DY390" s="86">
        <v>-0.11730742454528809</v>
      </c>
      <c r="DZ390" s="86">
        <v>-9.9595747888088226E-2</v>
      </c>
      <c r="EA390" s="86">
        <v>-8.9920595288276672E-2</v>
      </c>
      <c r="EB390" s="86">
        <v>-6.3315346837043762E-2</v>
      </c>
      <c r="EC390" s="86">
        <v>-5.9145193547010422E-2</v>
      </c>
      <c r="ED390" s="86">
        <v>-7.3534488677978516E-2</v>
      </c>
      <c r="EE390" s="86">
        <v>-7.0404842495918274E-2</v>
      </c>
      <c r="EF390" s="86">
        <v>-7.1073882281780243E-2</v>
      </c>
      <c r="EG390" s="86">
        <v>-8.7653994560241699E-2</v>
      </c>
      <c r="EH390" s="86">
        <v>-4.591771587729454E-2</v>
      </c>
      <c r="EI390" s="86">
        <v>-5.9929940849542618E-2</v>
      </c>
      <c r="EJ390" s="86">
        <v>-3.5711385309696198E-2</v>
      </c>
      <c r="EK390" s="86">
        <v>-1.9743360579013824E-2</v>
      </c>
      <c r="EL390" s="86">
        <v>-4.0001008659601212E-2</v>
      </c>
      <c r="EM390" s="86">
        <v>-2.4061026051640511E-2</v>
      </c>
      <c r="EN390" s="86">
        <v>2.744806744158268E-2</v>
      </c>
      <c r="EO390" s="86">
        <v>5.9602830559015274E-2</v>
      </c>
      <c r="EP390" s="86">
        <v>0.12617066502571106</v>
      </c>
      <c r="EQ390" s="86">
        <v>0.15049821138381958</v>
      </c>
      <c r="ER390" s="86">
        <v>0.14447140693664551</v>
      </c>
      <c r="ES390" s="86">
        <v>0.14134010672569275</v>
      </c>
      <c r="ET390" s="86">
        <v>2.5465533137321472E-2</v>
      </c>
      <c r="EU390" s="86">
        <v>-6.9881640374660492E-2</v>
      </c>
      <c r="EV390" s="86">
        <v>-0.14082066714763641</v>
      </c>
      <c r="EW390" s="86">
        <v>49.464881896972656</v>
      </c>
      <c r="EX390" s="86">
        <v>49.049972534179688</v>
      </c>
      <c r="EY390" s="86">
        <v>48.754032135009766</v>
      </c>
      <c r="EZ390" s="86">
        <v>48.432277679443359</v>
      </c>
      <c r="FA390" s="86">
        <v>48.287826538085938</v>
      </c>
      <c r="FB390" s="86">
        <v>48.027191162109375</v>
      </c>
      <c r="FC390" s="86">
        <v>48.037258148193359</v>
      </c>
      <c r="FD390" s="86">
        <v>48.354141235351563</v>
      </c>
      <c r="FE390" s="86">
        <v>50.684864044189453</v>
      </c>
      <c r="FF390" s="86">
        <v>53.211715698242188</v>
      </c>
      <c r="FG390" s="86">
        <v>55.143295288085938</v>
      </c>
      <c r="FH390" s="86">
        <v>56.840766906738281</v>
      </c>
      <c r="FI390" s="86">
        <v>58.147190093994141</v>
      </c>
      <c r="FJ390" s="86">
        <v>59.124404907226563</v>
      </c>
      <c r="FK390" s="86">
        <v>59.168235778808594</v>
      </c>
      <c r="FL390" s="86">
        <v>58.605983734130859</v>
      </c>
      <c r="FM390" s="86">
        <v>56.913108825683594</v>
      </c>
      <c r="FN390" s="86">
        <v>55.130393981933594</v>
      </c>
      <c r="FO390" s="86">
        <v>53.950965881347656</v>
      </c>
      <c r="FP390" s="86">
        <v>53.065097808837891</v>
      </c>
      <c r="FQ390" s="86">
        <v>52.122596740722656</v>
      </c>
      <c r="FR390" s="86">
        <v>51.34735107421875</v>
      </c>
      <c r="FS390" s="86">
        <v>50.61114501953125</v>
      </c>
      <c r="FT390" s="86">
        <v>49.988662719726563</v>
      </c>
      <c r="FU390" s="86">
        <v>3.0914807692170143E-2</v>
      </c>
      <c r="FV390" s="86">
        <v>3.8253415375947952E-2</v>
      </c>
      <c r="FW390" s="86">
        <v>3.3815916627645493E-2</v>
      </c>
      <c r="FX390" s="86">
        <v>598.20001220703125</v>
      </c>
      <c r="FY390" s="86">
        <v>1</v>
      </c>
    </row>
    <row r="391" spans="1:181" x14ac:dyDescent="0.25">
      <c r="A391" t="s">
        <v>186</v>
      </c>
      <c r="B391" t="s">
        <v>236</v>
      </c>
      <c r="C391" t="s">
        <v>194</v>
      </c>
      <c r="D391" t="s">
        <v>202</v>
      </c>
      <c r="E391" t="s">
        <v>243</v>
      </c>
      <c r="F391" t="s">
        <v>179</v>
      </c>
      <c r="G391" t="s">
        <v>1</v>
      </c>
      <c r="H391" s="86">
        <v>1649</v>
      </c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  <c r="AK391" s="86"/>
      <c r="AL391" s="86"/>
      <c r="AM391" s="86"/>
      <c r="AN391" s="86"/>
      <c r="AO391" s="86"/>
      <c r="AP391" s="86"/>
      <c r="AQ391" s="86"/>
      <c r="AR391" s="86"/>
      <c r="AS391" s="86"/>
      <c r="AT391" s="86"/>
      <c r="AU391" s="86"/>
      <c r="AV391" s="86"/>
      <c r="AW391" s="86"/>
      <c r="AX391" s="86"/>
      <c r="AY391" s="86"/>
      <c r="AZ391" s="86"/>
      <c r="BA391" s="86"/>
      <c r="BB391" s="86"/>
      <c r="BC391" s="86"/>
      <c r="BD391" s="86"/>
      <c r="BE391" s="86"/>
      <c r="BF391" s="86"/>
      <c r="BG391" s="86"/>
      <c r="BH391" s="86"/>
      <c r="BI391" s="86"/>
      <c r="BJ391" s="86"/>
      <c r="BK391" s="86"/>
      <c r="BL391" s="86"/>
      <c r="BM391" s="86"/>
      <c r="BN391" s="86"/>
      <c r="BO391" s="86"/>
      <c r="BP391" s="86"/>
      <c r="BQ391" s="86"/>
      <c r="BR391" s="86"/>
      <c r="BS391" s="86"/>
      <c r="BT391" s="86"/>
      <c r="BU391" s="86"/>
      <c r="BV391" s="86"/>
      <c r="BW391" s="86"/>
      <c r="BX391" s="86"/>
      <c r="BY391" s="86"/>
      <c r="BZ391" s="86"/>
      <c r="CA391" s="86"/>
      <c r="CB391" s="86"/>
      <c r="CC391" s="86"/>
      <c r="CD391" s="86"/>
      <c r="CE391" s="86"/>
      <c r="CF391" s="86"/>
      <c r="CG391" s="86"/>
      <c r="CH391" s="86"/>
      <c r="CI391" s="86"/>
      <c r="CJ391" s="86"/>
      <c r="CK391" s="86"/>
      <c r="CL391" s="86"/>
      <c r="CM391" s="86"/>
      <c r="CN391" s="86"/>
      <c r="CO391" s="86"/>
      <c r="CP391" s="86"/>
      <c r="CQ391" s="86"/>
      <c r="CR391" s="86"/>
      <c r="CS391" s="86"/>
      <c r="CT391" s="86"/>
      <c r="CU391" s="86"/>
      <c r="CV391" s="86"/>
      <c r="CW391" s="86"/>
      <c r="CX391" s="86"/>
      <c r="CY391" s="86"/>
      <c r="CZ391" s="86"/>
      <c r="DA391" s="86"/>
      <c r="DB391" s="86"/>
      <c r="DC391" s="86"/>
      <c r="DD391" s="86"/>
      <c r="DE391" s="86"/>
      <c r="DF391" s="86"/>
      <c r="DG391" s="86"/>
      <c r="DH391" s="86"/>
      <c r="DI391" s="86"/>
      <c r="DJ391" s="86"/>
      <c r="DK391" s="86"/>
      <c r="DL391" s="86"/>
      <c r="DM391" s="86"/>
      <c r="DN391" s="86"/>
      <c r="DO391" s="86"/>
      <c r="DP391" s="86"/>
      <c r="DQ391" s="86"/>
      <c r="DR391" s="86"/>
      <c r="DS391" s="86"/>
      <c r="DT391" s="86"/>
      <c r="DU391" s="86"/>
      <c r="DV391" s="86"/>
      <c r="DW391" s="86"/>
      <c r="DX391" s="86"/>
      <c r="DY391" s="86"/>
      <c r="DZ391" s="86"/>
      <c r="EA391" s="86"/>
      <c r="EB391" s="86"/>
      <c r="EC391" s="86"/>
      <c r="ED391" s="86"/>
      <c r="EE391" s="86"/>
      <c r="EF391" s="86"/>
      <c r="EG391" s="86"/>
      <c r="EH391" s="86"/>
      <c r="EI391" s="86"/>
      <c r="EJ391" s="86"/>
      <c r="EK391" s="86"/>
      <c r="EL391" s="86"/>
      <c r="EM391" s="86"/>
      <c r="EN391" s="86"/>
      <c r="EO391" s="86"/>
      <c r="EP391" s="86"/>
      <c r="EQ391" s="86"/>
      <c r="ER391" s="86"/>
      <c r="ES391" s="86"/>
      <c r="ET391" s="86"/>
      <c r="EU391" s="86"/>
      <c r="EV391" s="86"/>
      <c r="EW391" s="86"/>
      <c r="EX391" s="86"/>
      <c r="EY391" s="86"/>
      <c r="EZ391" s="86"/>
      <c r="FA391" s="86"/>
      <c r="FB391" s="86"/>
      <c r="FC391" s="86"/>
      <c r="FD391" s="86"/>
      <c r="FE391" s="86"/>
      <c r="FF391" s="86"/>
      <c r="FG391" s="86"/>
      <c r="FH391" s="86"/>
      <c r="FI391" s="86"/>
      <c r="FJ391" s="86"/>
      <c r="FK391" s="86"/>
      <c r="FL391" s="86"/>
      <c r="FM391" s="86"/>
      <c r="FN391" s="86"/>
      <c r="FO391" s="86"/>
      <c r="FP391" s="86"/>
      <c r="FQ391" s="86"/>
      <c r="FR391" s="86"/>
      <c r="FS391" s="86"/>
      <c r="FT391" s="86"/>
      <c r="FU391" s="86"/>
      <c r="FV391" s="86"/>
      <c r="FW391" s="86"/>
      <c r="FX391" s="86">
        <v>50.849998474121094</v>
      </c>
      <c r="FY391" s="86">
        <v>0</v>
      </c>
    </row>
    <row r="392" spans="1:181" x14ac:dyDescent="0.25">
      <c r="A392" t="s">
        <v>186</v>
      </c>
      <c r="B392" t="s">
        <v>236</v>
      </c>
      <c r="C392" t="s">
        <v>194</v>
      </c>
      <c r="D392" t="s">
        <v>202</v>
      </c>
      <c r="E392" t="s">
        <v>243</v>
      </c>
      <c r="F392" t="s">
        <v>180</v>
      </c>
      <c r="G392" t="s">
        <v>1</v>
      </c>
      <c r="H392" s="86">
        <v>980</v>
      </c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86"/>
      <c r="AT392" s="86"/>
      <c r="AU392" s="86"/>
      <c r="AV392" s="86"/>
      <c r="AW392" s="86"/>
      <c r="AX392" s="86"/>
      <c r="AY392" s="86"/>
      <c r="AZ392" s="86"/>
      <c r="BA392" s="86"/>
      <c r="BB392" s="86"/>
      <c r="BC392" s="86"/>
      <c r="BD392" s="86"/>
      <c r="BE392" s="86"/>
      <c r="BF392" s="86"/>
      <c r="BG392" s="86"/>
      <c r="BH392" s="86"/>
      <c r="BI392" s="86"/>
      <c r="BJ392" s="86"/>
      <c r="BK392" s="86"/>
      <c r="BL392" s="86"/>
      <c r="BM392" s="86"/>
      <c r="BN392" s="86"/>
      <c r="BO392" s="86"/>
      <c r="BP392" s="86"/>
      <c r="BQ392" s="86"/>
      <c r="BR392" s="86"/>
      <c r="BS392" s="86"/>
      <c r="BT392" s="86"/>
      <c r="BU392" s="86"/>
      <c r="BV392" s="86"/>
      <c r="BW392" s="86"/>
      <c r="BX392" s="86"/>
      <c r="BY392" s="86"/>
      <c r="BZ392" s="86"/>
      <c r="CA392" s="86"/>
      <c r="CB392" s="86"/>
      <c r="CC392" s="86"/>
      <c r="CD392" s="86"/>
      <c r="CE392" s="86"/>
      <c r="CF392" s="86"/>
      <c r="CG392" s="86"/>
      <c r="CH392" s="86"/>
      <c r="CI392" s="86"/>
      <c r="CJ392" s="86"/>
      <c r="CK392" s="86"/>
      <c r="CL392" s="86"/>
      <c r="CM392" s="86"/>
      <c r="CN392" s="86"/>
      <c r="CO392" s="86"/>
      <c r="CP392" s="86"/>
      <c r="CQ392" s="86"/>
      <c r="CR392" s="86"/>
      <c r="CS392" s="86"/>
      <c r="CT392" s="86"/>
      <c r="CU392" s="86"/>
      <c r="CV392" s="86"/>
      <c r="CW392" s="86"/>
      <c r="CX392" s="86"/>
      <c r="CY392" s="86"/>
      <c r="CZ392" s="86"/>
      <c r="DA392" s="86"/>
      <c r="DB392" s="86"/>
      <c r="DC392" s="86"/>
      <c r="DD392" s="86"/>
      <c r="DE392" s="86"/>
      <c r="DF392" s="86"/>
      <c r="DG392" s="86"/>
      <c r="DH392" s="86"/>
      <c r="DI392" s="86"/>
      <c r="DJ392" s="86"/>
      <c r="DK392" s="86"/>
      <c r="DL392" s="86"/>
      <c r="DM392" s="86"/>
      <c r="DN392" s="86"/>
      <c r="DO392" s="86"/>
      <c r="DP392" s="86"/>
      <c r="DQ392" s="86"/>
      <c r="DR392" s="86"/>
      <c r="DS392" s="86"/>
      <c r="DT392" s="86"/>
      <c r="DU392" s="86"/>
      <c r="DV392" s="86"/>
      <c r="DW392" s="86"/>
      <c r="DX392" s="86"/>
      <c r="DY392" s="86"/>
      <c r="DZ392" s="86"/>
      <c r="EA392" s="86"/>
      <c r="EB392" s="86"/>
      <c r="EC392" s="86"/>
      <c r="ED392" s="86"/>
      <c r="EE392" s="86"/>
      <c r="EF392" s="86"/>
      <c r="EG392" s="86"/>
      <c r="EH392" s="86"/>
      <c r="EI392" s="86"/>
      <c r="EJ392" s="86"/>
      <c r="EK392" s="86"/>
      <c r="EL392" s="86"/>
      <c r="EM392" s="86"/>
      <c r="EN392" s="86"/>
      <c r="EO392" s="86"/>
      <c r="EP392" s="86"/>
      <c r="EQ392" s="86"/>
      <c r="ER392" s="86"/>
      <c r="ES392" s="86"/>
      <c r="ET392" s="86"/>
      <c r="EU392" s="86"/>
      <c r="EV392" s="86"/>
      <c r="EW392" s="86"/>
      <c r="EX392" s="86"/>
      <c r="EY392" s="86"/>
      <c r="EZ392" s="86"/>
      <c r="FA392" s="86"/>
      <c r="FB392" s="86"/>
      <c r="FC392" s="86"/>
      <c r="FD392" s="86"/>
      <c r="FE392" s="86"/>
      <c r="FF392" s="86"/>
      <c r="FG392" s="86"/>
      <c r="FH392" s="86"/>
      <c r="FI392" s="86"/>
      <c r="FJ392" s="86"/>
      <c r="FK392" s="86"/>
      <c r="FL392" s="86"/>
      <c r="FM392" s="86"/>
      <c r="FN392" s="86"/>
      <c r="FO392" s="86"/>
      <c r="FP392" s="86"/>
      <c r="FQ392" s="86"/>
      <c r="FR392" s="86"/>
      <c r="FS392" s="86"/>
      <c r="FT392" s="86"/>
      <c r="FU392" s="86"/>
      <c r="FV392" s="86"/>
      <c r="FW392" s="86"/>
      <c r="FX392" s="86">
        <v>40.799999237060547</v>
      </c>
      <c r="FY392" s="86">
        <v>0</v>
      </c>
    </row>
    <row r="393" spans="1:181" x14ac:dyDescent="0.25">
      <c r="A393" t="s">
        <v>186</v>
      </c>
      <c r="B393" t="s">
        <v>236</v>
      </c>
      <c r="C393" t="s">
        <v>194</v>
      </c>
      <c r="D393" t="s">
        <v>202</v>
      </c>
      <c r="E393" t="s">
        <v>243</v>
      </c>
      <c r="F393" t="s">
        <v>181</v>
      </c>
      <c r="G393" t="s">
        <v>1</v>
      </c>
      <c r="H393" s="86">
        <v>437</v>
      </c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  <c r="AK393" s="86"/>
      <c r="AL393" s="86"/>
      <c r="AM393" s="86"/>
      <c r="AN393" s="86"/>
      <c r="AO393" s="86"/>
      <c r="AP393" s="86"/>
      <c r="AQ393" s="86"/>
      <c r="AR393" s="86"/>
      <c r="AS393" s="86"/>
      <c r="AT393" s="86"/>
      <c r="AU393" s="86"/>
      <c r="AV393" s="86"/>
      <c r="AW393" s="86"/>
      <c r="AX393" s="86"/>
      <c r="AY393" s="86"/>
      <c r="AZ393" s="86"/>
      <c r="BA393" s="86"/>
      <c r="BB393" s="86"/>
      <c r="BC393" s="86"/>
      <c r="BD393" s="86"/>
      <c r="BE393" s="86"/>
      <c r="BF393" s="86"/>
      <c r="BG393" s="86"/>
      <c r="BH393" s="86"/>
      <c r="BI393" s="86"/>
      <c r="BJ393" s="86"/>
      <c r="BK393" s="86"/>
      <c r="BL393" s="86"/>
      <c r="BM393" s="86"/>
      <c r="BN393" s="86"/>
      <c r="BO393" s="86"/>
      <c r="BP393" s="86"/>
      <c r="BQ393" s="86"/>
      <c r="BR393" s="86"/>
      <c r="BS393" s="86"/>
      <c r="BT393" s="86"/>
      <c r="BU393" s="86"/>
      <c r="BV393" s="86"/>
      <c r="BW393" s="86"/>
      <c r="BX393" s="86"/>
      <c r="BY393" s="86"/>
      <c r="BZ393" s="86"/>
      <c r="CA393" s="86"/>
      <c r="CB393" s="86"/>
      <c r="CC393" s="86"/>
      <c r="CD393" s="86"/>
      <c r="CE393" s="86"/>
      <c r="CF393" s="86"/>
      <c r="CG393" s="86"/>
      <c r="CH393" s="86"/>
      <c r="CI393" s="86"/>
      <c r="CJ393" s="86"/>
      <c r="CK393" s="86"/>
      <c r="CL393" s="86"/>
      <c r="CM393" s="86"/>
      <c r="CN393" s="86"/>
      <c r="CO393" s="86"/>
      <c r="CP393" s="86"/>
      <c r="CQ393" s="86"/>
      <c r="CR393" s="86"/>
      <c r="CS393" s="86"/>
      <c r="CT393" s="86"/>
      <c r="CU393" s="86"/>
      <c r="CV393" s="86"/>
      <c r="CW393" s="86"/>
      <c r="CX393" s="86"/>
      <c r="CY393" s="86"/>
      <c r="CZ393" s="86"/>
      <c r="DA393" s="86"/>
      <c r="DB393" s="86"/>
      <c r="DC393" s="86"/>
      <c r="DD393" s="86"/>
      <c r="DE393" s="86"/>
      <c r="DF393" s="86"/>
      <c r="DG393" s="86"/>
      <c r="DH393" s="86"/>
      <c r="DI393" s="86"/>
      <c r="DJ393" s="86"/>
      <c r="DK393" s="86"/>
      <c r="DL393" s="86"/>
      <c r="DM393" s="86"/>
      <c r="DN393" s="86"/>
      <c r="DO393" s="86"/>
      <c r="DP393" s="86"/>
      <c r="DQ393" s="86"/>
      <c r="DR393" s="86"/>
      <c r="DS393" s="86"/>
      <c r="DT393" s="86"/>
      <c r="DU393" s="86"/>
      <c r="DV393" s="86"/>
      <c r="DW393" s="86"/>
      <c r="DX393" s="86"/>
      <c r="DY393" s="86"/>
      <c r="DZ393" s="86"/>
      <c r="EA393" s="86"/>
      <c r="EB393" s="86"/>
      <c r="EC393" s="86"/>
      <c r="ED393" s="86"/>
      <c r="EE393" s="86"/>
      <c r="EF393" s="86"/>
      <c r="EG393" s="86"/>
      <c r="EH393" s="86"/>
      <c r="EI393" s="86"/>
      <c r="EJ393" s="86"/>
      <c r="EK393" s="86"/>
      <c r="EL393" s="86"/>
      <c r="EM393" s="86"/>
      <c r="EN393" s="86"/>
      <c r="EO393" s="86"/>
      <c r="EP393" s="86"/>
      <c r="EQ393" s="86"/>
      <c r="ER393" s="86"/>
      <c r="ES393" s="86"/>
      <c r="ET393" s="86"/>
      <c r="EU393" s="86"/>
      <c r="EV393" s="86"/>
      <c r="EW393" s="86"/>
      <c r="EX393" s="86"/>
      <c r="EY393" s="86"/>
      <c r="EZ393" s="86"/>
      <c r="FA393" s="86"/>
      <c r="FB393" s="86"/>
      <c r="FC393" s="86"/>
      <c r="FD393" s="86"/>
      <c r="FE393" s="86"/>
      <c r="FF393" s="86"/>
      <c r="FG393" s="86"/>
      <c r="FH393" s="86"/>
      <c r="FI393" s="86"/>
      <c r="FJ393" s="86"/>
      <c r="FK393" s="86"/>
      <c r="FL393" s="86"/>
      <c r="FM393" s="86"/>
      <c r="FN393" s="86"/>
      <c r="FO393" s="86"/>
      <c r="FP393" s="86"/>
      <c r="FQ393" s="86"/>
      <c r="FR393" s="86"/>
      <c r="FS393" s="86"/>
      <c r="FT393" s="86"/>
      <c r="FU393" s="86"/>
      <c r="FV393" s="86"/>
      <c r="FW393" s="86"/>
      <c r="FX393" s="86">
        <v>15.350000381469727</v>
      </c>
      <c r="FY393" s="86">
        <v>0</v>
      </c>
    </row>
    <row r="394" spans="1:181" x14ac:dyDescent="0.25">
      <c r="A394" t="s">
        <v>186</v>
      </c>
      <c r="B394" t="s">
        <v>236</v>
      </c>
      <c r="C394" t="s">
        <v>194</v>
      </c>
      <c r="D394" t="s">
        <v>202</v>
      </c>
      <c r="E394" t="s">
        <v>243</v>
      </c>
      <c r="F394" t="s">
        <v>182</v>
      </c>
      <c r="G394" t="s">
        <v>1</v>
      </c>
      <c r="H394" s="86">
        <v>2375</v>
      </c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86"/>
      <c r="AT394" s="86"/>
      <c r="AU394" s="86"/>
      <c r="AV394" s="86"/>
      <c r="AW394" s="86"/>
      <c r="AX394" s="86"/>
      <c r="AY394" s="86"/>
      <c r="AZ394" s="86"/>
      <c r="BA394" s="86"/>
      <c r="BB394" s="86"/>
      <c r="BC394" s="86"/>
      <c r="BD394" s="86"/>
      <c r="BE394" s="86"/>
      <c r="BF394" s="86"/>
      <c r="BG394" s="86"/>
      <c r="BH394" s="86"/>
      <c r="BI394" s="86"/>
      <c r="BJ394" s="86"/>
      <c r="BK394" s="86"/>
      <c r="BL394" s="86"/>
      <c r="BM394" s="86"/>
      <c r="BN394" s="86"/>
      <c r="BO394" s="86"/>
      <c r="BP394" s="86"/>
      <c r="BQ394" s="86"/>
      <c r="BR394" s="86"/>
      <c r="BS394" s="86"/>
      <c r="BT394" s="86"/>
      <c r="BU394" s="86"/>
      <c r="BV394" s="86"/>
      <c r="BW394" s="86"/>
      <c r="BX394" s="86"/>
      <c r="BY394" s="86"/>
      <c r="BZ394" s="86"/>
      <c r="CA394" s="86"/>
      <c r="CB394" s="86"/>
      <c r="CC394" s="86"/>
      <c r="CD394" s="86"/>
      <c r="CE394" s="86"/>
      <c r="CF394" s="86"/>
      <c r="CG394" s="86"/>
      <c r="CH394" s="86"/>
      <c r="CI394" s="86"/>
      <c r="CJ394" s="86"/>
      <c r="CK394" s="86"/>
      <c r="CL394" s="86"/>
      <c r="CM394" s="86"/>
      <c r="CN394" s="86"/>
      <c r="CO394" s="86"/>
      <c r="CP394" s="86"/>
      <c r="CQ394" s="86"/>
      <c r="CR394" s="86"/>
      <c r="CS394" s="86"/>
      <c r="CT394" s="86"/>
      <c r="CU394" s="86"/>
      <c r="CV394" s="86"/>
      <c r="CW394" s="86"/>
      <c r="CX394" s="86"/>
      <c r="CY394" s="86"/>
      <c r="CZ394" s="86"/>
      <c r="DA394" s="86"/>
      <c r="DB394" s="86"/>
      <c r="DC394" s="86"/>
      <c r="DD394" s="86"/>
      <c r="DE394" s="86"/>
      <c r="DF394" s="86"/>
      <c r="DG394" s="86"/>
      <c r="DH394" s="86"/>
      <c r="DI394" s="86"/>
      <c r="DJ394" s="86"/>
      <c r="DK394" s="86"/>
      <c r="DL394" s="86"/>
      <c r="DM394" s="86"/>
      <c r="DN394" s="86"/>
      <c r="DO394" s="86"/>
      <c r="DP394" s="86"/>
      <c r="DQ394" s="86"/>
      <c r="DR394" s="86"/>
      <c r="DS394" s="86"/>
      <c r="DT394" s="86"/>
      <c r="DU394" s="86"/>
      <c r="DV394" s="86"/>
      <c r="DW394" s="86"/>
      <c r="DX394" s="86"/>
      <c r="DY394" s="86"/>
      <c r="DZ394" s="86"/>
      <c r="EA394" s="86"/>
      <c r="EB394" s="86"/>
      <c r="EC394" s="86"/>
      <c r="ED394" s="86"/>
      <c r="EE394" s="86"/>
      <c r="EF394" s="86"/>
      <c r="EG394" s="86"/>
      <c r="EH394" s="86"/>
      <c r="EI394" s="86"/>
      <c r="EJ394" s="86"/>
      <c r="EK394" s="86"/>
      <c r="EL394" s="86"/>
      <c r="EM394" s="86"/>
      <c r="EN394" s="86"/>
      <c r="EO394" s="86"/>
      <c r="EP394" s="86"/>
      <c r="EQ394" s="86"/>
      <c r="ER394" s="86"/>
      <c r="ES394" s="86"/>
      <c r="ET394" s="86"/>
      <c r="EU394" s="86"/>
      <c r="EV394" s="86"/>
      <c r="EW394" s="86"/>
      <c r="EX394" s="86"/>
      <c r="EY394" s="86"/>
      <c r="EZ394" s="86"/>
      <c r="FA394" s="86"/>
      <c r="FB394" s="86"/>
      <c r="FC394" s="86"/>
      <c r="FD394" s="86"/>
      <c r="FE394" s="86"/>
      <c r="FF394" s="86"/>
      <c r="FG394" s="86"/>
      <c r="FH394" s="86"/>
      <c r="FI394" s="86"/>
      <c r="FJ394" s="86"/>
      <c r="FK394" s="86"/>
      <c r="FL394" s="86"/>
      <c r="FM394" s="86"/>
      <c r="FN394" s="86"/>
      <c r="FO394" s="86"/>
      <c r="FP394" s="86"/>
      <c r="FQ394" s="86"/>
      <c r="FR394" s="86"/>
      <c r="FS394" s="86"/>
      <c r="FT394" s="86"/>
      <c r="FU394" s="86"/>
      <c r="FV394" s="86"/>
      <c r="FW394" s="86"/>
      <c r="FX394" s="86">
        <v>83.900001525878906</v>
      </c>
      <c r="FY394" s="86">
        <v>0</v>
      </c>
    </row>
    <row r="395" spans="1:181" x14ac:dyDescent="0.25">
      <c r="A395" t="s">
        <v>186</v>
      </c>
      <c r="B395" t="s">
        <v>236</v>
      </c>
      <c r="C395" t="s">
        <v>194</v>
      </c>
      <c r="D395" t="s">
        <v>202</v>
      </c>
      <c r="E395" t="s">
        <v>243</v>
      </c>
      <c r="F395" t="s">
        <v>183</v>
      </c>
      <c r="G395" t="s">
        <v>1</v>
      </c>
      <c r="H395" s="86">
        <v>2939</v>
      </c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  <c r="AK395" s="86"/>
      <c r="AL395" s="86"/>
      <c r="AM395" s="86"/>
      <c r="AN395" s="86"/>
      <c r="AO395" s="86"/>
      <c r="AP395" s="86"/>
      <c r="AQ395" s="86"/>
      <c r="AR395" s="86"/>
      <c r="AS395" s="86"/>
      <c r="AT395" s="86"/>
      <c r="AU395" s="86"/>
      <c r="AV395" s="86"/>
      <c r="AW395" s="86"/>
      <c r="AX395" s="86"/>
      <c r="AY395" s="86"/>
      <c r="AZ395" s="86"/>
      <c r="BA395" s="86"/>
      <c r="BB395" s="86"/>
      <c r="BC395" s="86"/>
      <c r="BD395" s="86"/>
      <c r="BE395" s="86"/>
      <c r="BF395" s="86"/>
      <c r="BG395" s="86"/>
      <c r="BH395" s="86"/>
      <c r="BI395" s="86"/>
      <c r="BJ395" s="86"/>
      <c r="BK395" s="86"/>
      <c r="BL395" s="86"/>
      <c r="BM395" s="86"/>
      <c r="BN395" s="86"/>
      <c r="BO395" s="86"/>
      <c r="BP395" s="86"/>
      <c r="BQ395" s="86"/>
      <c r="BR395" s="86"/>
      <c r="BS395" s="86"/>
      <c r="BT395" s="86"/>
      <c r="BU395" s="86"/>
      <c r="BV395" s="86"/>
      <c r="BW395" s="86"/>
      <c r="BX395" s="86"/>
      <c r="BY395" s="86"/>
      <c r="BZ395" s="86"/>
      <c r="CA395" s="86"/>
      <c r="CB395" s="86"/>
      <c r="CC395" s="86"/>
      <c r="CD395" s="86"/>
      <c r="CE395" s="86"/>
      <c r="CF395" s="86"/>
      <c r="CG395" s="86"/>
      <c r="CH395" s="86"/>
      <c r="CI395" s="86"/>
      <c r="CJ395" s="86"/>
      <c r="CK395" s="86"/>
      <c r="CL395" s="86"/>
      <c r="CM395" s="86"/>
      <c r="CN395" s="86"/>
      <c r="CO395" s="86"/>
      <c r="CP395" s="86"/>
      <c r="CQ395" s="86"/>
      <c r="CR395" s="86"/>
      <c r="CS395" s="86"/>
      <c r="CT395" s="86"/>
      <c r="CU395" s="86"/>
      <c r="CV395" s="86"/>
      <c r="CW395" s="86"/>
      <c r="CX395" s="86"/>
      <c r="CY395" s="86"/>
      <c r="CZ395" s="86"/>
      <c r="DA395" s="86"/>
      <c r="DB395" s="86"/>
      <c r="DC395" s="86"/>
      <c r="DD395" s="86"/>
      <c r="DE395" s="86"/>
      <c r="DF395" s="86"/>
      <c r="DG395" s="86"/>
      <c r="DH395" s="86"/>
      <c r="DI395" s="86"/>
      <c r="DJ395" s="86"/>
      <c r="DK395" s="86"/>
      <c r="DL395" s="86"/>
      <c r="DM395" s="86"/>
      <c r="DN395" s="86"/>
      <c r="DO395" s="86"/>
      <c r="DP395" s="86"/>
      <c r="DQ395" s="86"/>
      <c r="DR395" s="86"/>
      <c r="DS395" s="86"/>
      <c r="DT395" s="86"/>
      <c r="DU395" s="86"/>
      <c r="DV395" s="86"/>
      <c r="DW395" s="86"/>
      <c r="DX395" s="86"/>
      <c r="DY395" s="86"/>
      <c r="DZ395" s="86"/>
      <c r="EA395" s="86"/>
      <c r="EB395" s="86"/>
      <c r="EC395" s="86"/>
      <c r="ED395" s="86"/>
      <c r="EE395" s="86"/>
      <c r="EF395" s="86"/>
      <c r="EG395" s="86"/>
      <c r="EH395" s="86"/>
      <c r="EI395" s="86"/>
      <c r="EJ395" s="86"/>
      <c r="EK395" s="86"/>
      <c r="EL395" s="86"/>
      <c r="EM395" s="86"/>
      <c r="EN395" s="86"/>
      <c r="EO395" s="86"/>
      <c r="EP395" s="86"/>
      <c r="EQ395" s="86"/>
      <c r="ER395" s="86"/>
      <c r="ES395" s="86"/>
      <c r="ET395" s="86"/>
      <c r="EU395" s="86"/>
      <c r="EV395" s="86"/>
      <c r="EW395" s="86"/>
      <c r="EX395" s="86"/>
      <c r="EY395" s="86"/>
      <c r="EZ395" s="86"/>
      <c r="FA395" s="86"/>
      <c r="FB395" s="86"/>
      <c r="FC395" s="86"/>
      <c r="FD395" s="86"/>
      <c r="FE395" s="86"/>
      <c r="FF395" s="86"/>
      <c r="FG395" s="86"/>
      <c r="FH395" s="86"/>
      <c r="FI395" s="86"/>
      <c r="FJ395" s="86"/>
      <c r="FK395" s="86"/>
      <c r="FL395" s="86"/>
      <c r="FM395" s="86"/>
      <c r="FN395" s="86"/>
      <c r="FO395" s="86"/>
      <c r="FP395" s="86"/>
      <c r="FQ395" s="86"/>
      <c r="FR395" s="86"/>
      <c r="FS395" s="86"/>
      <c r="FT395" s="86"/>
      <c r="FU395" s="86"/>
      <c r="FV395" s="86"/>
      <c r="FW395" s="86"/>
      <c r="FX395" s="86">
        <v>69.599998474121094</v>
      </c>
      <c r="FY395" s="86">
        <v>0</v>
      </c>
    </row>
    <row r="396" spans="1:181" x14ac:dyDescent="0.25">
      <c r="A396" t="s">
        <v>186</v>
      </c>
      <c r="B396" t="s">
        <v>236</v>
      </c>
      <c r="C396" t="s">
        <v>194</v>
      </c>
      <c r="D396" t="s">
        <v>202</v>
      </c>
      <c r="E396" t="s">
        <v>243</v>
      </c>
      <c r="F396" t="s">
        <v>184</v>
      </c>
      <c r="G396" t="s">
        <v>1</v>
      </c>
      <c r="H396" s="86">
        <v>2024</v>
      </c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  <c r="BA396" s="86"/>
      <c r="BB396" s="86"/>
      <c r="BC396" s="86"/>
      <c r="BD396" s="86"/>
      <c r="BE396" s="86"/>
      <c r="BF396" s="86"/>
      <c r="BG396" s="86"/>
      <c r="BH396" s="86"/>
      <c r="BI396" s="86"/>
      <c r="BJ396" s="86"/>
      <c r="BK396" s="86"/>
      <c r="BL396" s="86"/>
      <c r="BM396" s="86"/>
      <c r="BN396" s="86"/>
      <c r="BO396" s="86"/>
      <c r="BP396" s="86"/>
      <c r="BQ396" s="86"/>
      <c r="BR396" s="86"/>
      <c r="BS396" s="86"/>
      <c r="BT396" s="86"/>
      <c r="BU396" s="86"/>
      <c r="BV396" s="86"/>
      <c r="BW396" s="86"/>
      <c r="BX396" s="86"/>
      <c r="BY396" s="86"/>
      <c r="BZ396" s="86"/>
      <c r="CA396" s="86"/>
      <c r="CB396" s="86"/>
      <c r="CC396" s="86"/>
      <c r="CD396" s="86"/>
      <c r="CE396" s="86"/>
      <c r="CF396" s="86"/>
      <c r="CG396" s="86"/>
      <c r="CH396" s="86"/>
      <c r="CI396" s="86"/>
      <c r="CJ396" s="86"/>
      <c r="CK396" s="86"/>
      <c r="CL396" s="86"/>
      <c r="CM396" s="86"/>
      <c r="CN396" s="86"/>
      <c r="CO396" s="86"/>
      <c r="CP396" s="86"/>
      <c r="CQ396" s="86"/>
      <c r="CR396" s="86"/>
      <c r="CS396" s="86"/>
      <c r="CT396" s="86"/>
      <c r="CU396" s="86"/>
      <c r="CV396" s="86"/>
      <c r="CW396" s="86"/>
      <c r="CX396" s="86"/>
      <c r="CY396" s="86"/>
      <c r="CZ396" s="86"/>
      <c r="DA396" s="86"/>
      <c r="DB396" s="86"/>
      <c r="DC396" s="86"/>
      <c r="DD396" s="86"/>
      <c r="DE396" s="86"/>
      <c r="DF396" s="86"/>
      <c r="DG396" s="86"/>
      <c r="DH396" s="86"/>
      <c r="DI396" s="86"/>
      <c r="DJ396" s="86"/>
      <c r="DK396" s="86"/>
      <c r="DL396" s="86"/>
      <c r="DM396" s="86"/>
      <c r="DN396" s="86"/>
      <c r="DO396" s="86"/>
      <c r="DP396" s="86"/>
      <c r="DQ396" s="86"/>
      <c r="DR396" s="86"/>
      <c r="DS396" s="86"/>
      <c r="DT396" s="86"/>
      <c r="DU396" s="86"/>
      <c r="DV396" s="86"/>
      <c r="DW396" s="86"/>
      <c r="DX396" s="86"/>
      <c r="DY396" s="86"/>
      <c r="DZ396" s="86"/>
      <c r="EA396" s="86"/>
      <c r="EB396" s="86"/>
      <c r="EC396" s="86"/>
      <c r="ED396" s="86"/>
      <c r="EE396" s="86"/>
      <c r="EF396" s="86"/>
      <c r="EG396" s="86"/>
      <c r="EH396" s="86"/>
      <c r="EI396" s="86"/>
      <c r="EJ396" s="86"/>
      <c r="EK396" s="86"/>
      <c r="EL396" s="86"/>
      <c r="EM396" s="86"/>
      <c r="EN396" s="86"/>
      <c r="EO396" s="86"/>
      <c r="EP396" s="86"/>
      <c r="EQ396" s="86"/>
      <c r="ER396" s="86"/>
      <c r="ES396" s="86"/>
      <c r="ET396" s="86"/>
      <c r="EU396" s="86"/>
      <c r="EV396" s="86"/>
      <c r="EW396" s="86"/>
      <c r="EX396" s="86"/>
      <c r="EY396" s="86"/>
      <c r="EZ396" s="86"/>
      <c r="FA396" s="86"/>
      <c r="FB396" s="86"/>
      <c r="FC396" s="86"/>
      <c r="FD396" s="86"/>
      <c r="FE396" s="86"/>
      <c r="FF396" s="86"/>
      <c r="FG396" s="86"/>
      <c r="FH396" s="86"/>
      <c r="FI396" s="86"/>
      <c r="FJ396" s="86"/>
      <c r="FK396" s="86"/>
      <c r="FL396" s="86"/>
      <c r="FM396" s="86"/>
      <c r="FN396" s="86"/>
      <c r="FO396" s="86"/>
      <c r="FP396" s="86"/>
      <c r="FQ396" s="86"/>
      <c r="FR396" s="86"/>
      <c r="FS396" s="86"/>
      <c r="FT396" s="86"/>
      <c r="FU396" s="86"/>
      <c r="FV396" s="86"/>
      <c r="FW396" s="86"/>
      <c r="FX396" s="86">
        <v>59.700000762939453</v>
      </c>
      <c r="FY396" s="86">
        <v>0</v>
      </c>
    </row>
    <row r="397" spans="1:181" x14ac:dyDescent="0.25">
      <c r="A397" t="s">
        <v>186</v>
      </c>
      <c r="B397" t="s">
        <v>236</v>
      </c>
      <c r="C397" t="s">
        <v>194</v>
      </c>
      <c r="D397" t="s">
        <v>202</v>
      </c>
      <c r="E397" t="s">
        <v>243</v>
      </c>
      <c r="F397" t="s">
        <v>185</v>
      </c>
      <c r="G397" t="s">
        <v>1</v>
      </c>
      <c r="H397" s="86">
        <v>837</v>
      </c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  <c r="AK397" s="86"/>
      <c r="AL397" s="86"/>
      <c r="AM397" s="86"/>
      <c r="AN397" s="86"/>
      <c r="AO397" s="86"/>
      <c r="AP397" s="86"/>
      <c r="AQ397" s="86"/>
      <c r="AR397" s="86"/>
      <c r="AS397" s="86"/>
      <c r="AT397" s="86"/>
      <c r="AU397" s="86"/>
      <c r="AV397" s="86"/>
      <c r="AW397" s="86"/>
      <c r="AX397" s="86"/>
      <c r="AY397" s="86"/>
      <c r="AZ397" s="86"/>
      <c r="BA397" s="86"/>
      <c r="BB397" s="86"/>
      <c r="BC397" s="86"/>
      <c r="BD397" s="86"/>
      <c r="BE397" s="86"/>
      <c r="BF397" s="86"/>
      <c r="BG397" s="86"/>
      <c r="BH397" s="86"/>
      <c r="BI397" s="86"/>
      <c r="BJ397" s="86"/>
      <c r="BK397" s="86"/>
      <c r="BL397" s="86"/>
      <c r="BM397" s="86"/>
      <c r="BN397" s="86"/>
      <c r="BO397" s="86"/>
      <c r="BP397" s="86"/>
      <c r="BQ397" s="86"/>
      <c r="BR397" s="86"/>
      <c r="BS397" s="86"/>
      <c r="BT397" s="86"/>
      <c r="BU397" s="86"/>
      <c r="BV397" s="86"/>
      <c r="BW397" s="86"/>
      <c r="BX397" s="86"/>
      <c r="BY397" s="86"/>
      <c r="BZ397" s="86"/>
      <c r="CA397" s="86"/>
      <c r="CB397" s="86"/>
      <c r="CC397" s="86"/>
      <c r="CD397" s="86"/>
      <c r="CE397" s="86"/>
      <c r="CF397" s="86"/>
      <c r="CG397" s="86"/>
      <c r="CH397" s="86"/>
      <c r="CI397" s="86"/>
      <c r="CJ397" s="86"/>
      <c r="CK397" s="86"/>
      <c r="CL397" s="86"/>
      <c r="CM397" s="86"/>
      <c r="CN397" s="86"/>
      <c r="CO397" s="86"/>
      <c r="CP397" s="86"/>
      <c r="CQ397" s="86"/>
      <c r="CR397" s="86"/>
      <c r="CS397" s="86"/>
      <c r="CT397" s="86"/>
      <c r="CU397" s="86"/>
      <c r="CV397" s="86"/>
      <c r="CW397" s="86"/>
      <c r="CX397" s="86"/>
      <c r="CY397" s="86"/>
      <c r="CZ397" s="86"/>
      <c r="DA397" s="86"/>
      <c r="DB397" s="86"/>
      <c r="DC397" s="86"/>
      <c r="DD397" s="86"/>
      <c r="DE397" s="86"/>
      <c r="DF397" s="86"/>
      <c r="DG397" s="86"/>
      <c r="DH397" s="86"/>
      <c r="DI397" s="86"/>
      <c r="DJ397" s="86"/>
      <c r="DK397" s="86"/>
      <c r="DL397" s="86"/>
      <c r="DM397" s="86"/>
      <c r="DN397" s="86"/>
      <c r="DO397" s="86"/>
      <c r="DP397" s="86"/>
      <c r="DQ397" s="86"/>
      <c r="DR397" s="86"/>
      <c r="DS397" s="86"/>
      <c r="DT397" s="86"/>
      <c r="DU397" s="86"/>
      <c r="DV397" s="86"/>
      <c r="DW397" s="86"/>
      <c r="DX397" s="86"/>
      <c r="DY397" s="86"/>
      <c r="DZ397" s="86"/>
      <c r="EA397" s="86"/>
      <c r="EB397" s="86"/>
      <c r="EC397" s="86"/>
      <c r="ED397" s="86"/>
      <c r="EE397" s="86"/>
      <c r="EF397" s="86"/>
      <c r="EG397" s="86"/>
      <c r="EH397" s="86"/>
      <c r="EI397" s="86"/>
      <c r="EJ397" s="86"/>
      <c r="EK397" s="86"/>
      <c r="EL397" s="86"/>
      <c r="EM397" s="86"/>
      <c r="EN397" s="86"/>
      <c r="EO397" s="86"/>
      <c r="EP397" s="86"/>
      <c r="EQ397" s="86"/>
      <c r="ER397" s="86"/>
      <c r="ES397" s="86"/>
      <c r="ET397" s="86"/>
      <c r="EU397" s="86"/>
      <c r="EV397" s="86"/>
      <c r="EW397" s="86"/>
      <c r="EX397" s="86"/>
      <c r="EY397" s="86"/>
      <c r="EZ397" s="86"/>
      <c r="FA397" s="86"/>
      <c r="FB397" s="86"/>
      <c r="FC397" s="86"/>
      <c r="FD397" s="86"/>
      <c r="FE397" s="86"/>
      <c r="FF397" s="86"/>
      <c r="FG397" s="86"/>
      <c r="FH397" s="86"/>
      <c r="FI397" s="86"/>
      <c r="FJ397" s="86"/>
      <c r="FK397" s="86"/>
      <c r="FL397" s="86"/>
      <c r="FM397" s="86"/>
      <c r="FN397" s="86"/>
      <c r="FO397" s="86"/>
      <c r="FP397" s="86"/>
      <c r="FQ397" s="86"/>
      <c r="FR397" s="86"/>
      <c r="FS397" s="86"/>
      <c r="FT397" s="86"/>
      <c r="FU397" s="86"/>
      <c r="FV397" s="86"/>
      <c r="FW397" s="86"/>
      <c r="FX397" s="86">
        <v>21.75</v>
      </c>
      <c r="FY397" s="86">
        <v>0</v>
      </c>
    </row>
    <row r="398" spans="1:181" x14ac:dyDescent="0.25">
      <c r="A398" t="s">
        <v>186</v>
      </c>
      <c r="B398" t="s">
        <v>236</v>
      </c>
      <c r="C398" t="s">
        <v>194</v>
      </c>
      <c r="D398" t="s">
        <v>203</v>
      </c>
      <c r="E398" t="s">
        <v>239</v>
      </c>
      <c r="F398" t="s">
        <v>1</v>
      </c>
      <c r="G398" t="s">
        <v>198</v>
      </c>
      <c r="H398" s="86">
        <v>24613</v>
      </c>
      <c r="I398" s="86">
        <v>1.8610258102416992</v>
      </c>
      <c r="J398" s="86">
        <v>1.7656676769256592</v>
      </c>
      <c r="K398" s="86">
        <v>1.7012655735015869</v>
      </c>
      <c r="L398" s="86">
        <v>1.6883172988891602</v>
      </c>
      <c r="M398" s="86">
        <v>1.7005032300949097</v>
      </c>
      <c r="N398" s="86">
        <v>1.8088767528533936</v>
      </c>
      <c r="O398" s="86">
        <v>1.9798141717910767</v>
      </c>
      <c r="P398" s="86">
        <v>2.063748836517334</v>
      </c>
      <c r="Q398" s="86">
        <v>2.1088125705718994</v>
      </c>
      <c r="R398" s="86">
        <v>2.057664155960083</v>
      </c>
      <c r="S398" s="86">
        <v>1.9751086235046387</v>
      </c>
      <c r="T398" s="86">
        <v>1.9400520324707031</v>
      </c>
      <c r="U398" s="86">
        <v>1.846260666847229</v>
      </c>
      <c r="V398" s="86">
        <v>1.7286454439163208</v>
      </c>
      <c r="W398" s="86">
        <v>1.7279741764068604</v>
      </c>
      <c r="X398" s="86">
        <v>1.7121162414550781</v>
      </c>
      <c r="Y398" s="86">
        <v>1.8458399772644043</v>
      </c>
      <c r="Z398" s="86">
        <v>2.3420736789703369</v>
      </c>
      <c r="AA398" s="86">
        <v>2.5356857776641846</v>
      </c>
      <c r="AB398" s="86">
        <v>2.586012601852417</v>
      </c>
      <c r="AC398" s="86">
        <v>2.5013930797576904</v>
      </c>
      <c r="AD398" s="86">
        <v>2.4951171875</v>
      </c>
      <c r="AE398" s="86">
        <v>2.1700694561004639</v>
      </c>
      <c r="AF398" s="86">
        <v>1.9409720897674561</v>
      </c>
      <c r="AG398" s="86">
        <v>-0.18912816047668457</v>
      </c>
      <c r="AH398" s="86">
        <v>-0.15070690214633942</v>
      </c>
      <c r="AI398" s="86">
        <v>-0.17787078022956848</v>
      </c>
      <c r="AJ398" s="86">
        <v>-0.17143198847770691</v>
      </c>
      <c r="AK398" s="86">
        <v>-0.20362637937068939</v>
      </c>
      <c r="AL398" s="86">
        <v>-0.14745187759399414</v>
      </c>
      <c r="AM398" s="86">
        <v>-0.17462193965911865</v>
      </c>
      <c r="AN398" s="86">
        <v>-0.21906092762947083</v>
      </c>
      <c r="AO398" s="86">
        <v>-0.20329730212688446</v>
      </c>
      <c r="AP398" s="86">
        <v>-0.22756163775920868</v>
      </c>
      <c r="AQ398" s="86">
        <v>-0.32722991704940796</v>
      </c>
      <c r="AR398" s="86">
        <v>-0.18492321670055389</v>
      </c>
      <c r="AS398" s="86">
        <v>-0.19025504589080811</v>
      </c>
      <c r="AT398" s="86">
        <v>-0.24533376097679138</v>
      </c>
      <c r="AU398" s="86">
        <v>-0.22059153020381927</v>
      </c>
      <c r="AV398" s="86">
        <v>-0.11380401998758316</v>
      </c>
      <c r="AW398" s="86">
        <v>-3.291768953204155E-2</v>
      </c>
      <c r="AX398" s="86">
        <v>4.4559381902217865E-2</v>
      </c>
      <c r="AY398" s="86">
        <v>3.21931391954422E-2</v>
      </c>
      <c r="AZ398" s="86">
        <v>8.7579011917114258E-2</v>
      </c>
      <c r="BA398" s="86">
        <v>4.4767044484615326E-2</v>
      </c>
      <c r="BB398" s="86">
        <v>-2.3832183331251144E-2</v>
      </c>
      <c r="BC398" s="86">
        <v>-0.26034235954284668</v>
      </c>
      <c r="BD398" s="86">
        <v>-0.2511674165725708</v>
      </c>
      <c r="BE398" s="86">
        <v>-0.11208552867174149</v>
      </c>
      <c r="BF398" s="86">
        <v>-7.7142104506492615E-2</v>
      </c>
      <c r="BG398" s="86">
        <v>-0.10414975136518478</v>
      </c>
      <c r="BH398" s="86">
        <v>-9.9893361330032349E-2</v>
      </c>
      <c r="BI398" s="86">
        <v>-0.12687128782272339</v>
      </c>
      <c r="BJ398" s="86">
        <v>-6.3927426934242249E-2</v>
      </c>
      <c r="BK398" s="86">
        <v>-6.7695580422878265E-2</v>
      </c>
      <c r="BL398" s="86">
        <v>-0.12469960749149323</v>
      </c>
      <c r="BM398" s="86">
        <v>-0.11323243379592896</v>
      </c>
      <c r="BN398" s="86">
        <v>-0.11745522916316986</v>
      </c>
      <c r="BO398" s="86">
        <v>-0.21262575685977936</v>
      </c>
      <c r="BP398" s="86">
        <v>-8.6597204208374023E-2</v>
      </c>
      <c r="BQ398" s="86">
        <v>-9.8367229104042053E-2</v>
      </c>
      <c r="BR398" s="86">
        <v>-0.15451556444168091</v>
      </c>
      <c r="BS398" s="86">
        <v>-0.12764906883239746</v>
      </c>
      <c r="BT398" s="86">
        <v>-3.0347133055329323E-2</v>
      </c>
      <c r="BU398" s="86">
        <v>4.8714976757764816E-2</v>
      </c>
      <c r="BV398" s="86">
        <v>0.13653747737407684</v>
      </c>
      <c r="BW398" s="86">
        <v>0.13388311862945557</v>
      </c>
      <c r="BX398" s="86">
        <v>0.18734516203403473</v>
      </c>
      <c r="BY398" s="86">
        <v>0.1306336373090744</v>
      </c>
      <c r="BZ398" s="86">
        <v>5.2056066691875458E-2</v>
      </c>
      <c r="CA398" s="86">
        <v>-0.16989098489284515</v>
      </c>
      <c r="CB398" s="86">
        <v>-0.17033194005489349</v>
      </c>
      <c r="CC398" s="86">
        <v>-5.8726049959659576E-2</v>
      </c>
      <c r="CD398" s="86">
        <v>-2.6191353797912598E-2</v>
      </c>
      <c r="CE398" s="86">
        <v>-5.3090803325176239E-2</v>
      </c>
      <c r="CF398" s="86">
        <v>-5.0345934927463531E-2</v>
      </c>
      <c r="CG398" s="86">
        <v>-7.371097058057785E-2</v>
      </c>
      <c r="CH398" s="86">
        <v>-6.0786446556448936E-3</v>
      </c>
      <c r="CI398" s="86">
        <v>6.3612880185246468E-3</v>
      </c>
      <c r="CJ398" s="86">
        <v>-5.9345245361328125E-2</v>
      </c>
      <c r="CK398" s="86">
        <v>-5.0853777676820755E-2</v>
      </c>
      <c r="CL398" s="86">
        <v>-4.1195876896381378E-2</v>
      </c>
      <c r="CM398" s="86">
        <v>-0.13325127959251404</v>
      </c>
      <c r="CN398" s="86">
        <v>-1.8496904522180557E-2</v>
      </c>
      <c r="CO398" s="86">
        <v>-3.4726008772850037E-2</v>
      </c>
      <c r="CP398" s="86">
        <v>-9.1615147888660431E-2</v>
      </c>
      <c r="CQ398" s="86">
        <v>-6.3277393579483032E-2</v>
      </c>
      <c r="CR398" s="86">
        <v>2.7454851195216179E-2</v>
      </c>
      <c r="CS398" s="86">
        <v>0.10525351762771606</v>
      </c>
      <c r="CT398" s="86">
        <v>0.20024122297763824</v>
      </c>
      <c r="CU398" s="86">
        <v>0.20431327819824219</v>
      </c>
      <c r="CV398" s="86">
        <v>0.25644290447235107</v>
      </c>
      <c r="CW398" s="86">
        <v>0.19010457396507263</v>
      </c>
      <c r="CX398" s="86">
        <v>0.10461603105068207</v>
      </c>
      <c r="CY398" s="86">
        <v>-0.10724469274282455</v>
      </c>
      <c r="CZ398" s="86">
        <v>-0.11434552818536758</v>
      </c>
      <c r="DA398" s="86">
        <v>-5.3665689192712307E-3</v>
      </c>
      <c r="DB398" s="86">
        <v>2.4759402498602867E-2</v>
      </c>
      <c r="DC398" s="86">
        <v>-2.0318478345870972E-3</v>
      </c>
      <c r="DD398" s="86">
        <v>-7.9850194742903113E-4</v>
      </c>
      <c r="DE398" s="86">
        <v>-2.0550645887851715E-2</v>
      </c>
      <c r="DF398" s="86">
        <v>5.177013948559761E-2</v>
      </c>
      <c r="DG398" s="86">
        <v>8.041815459728241E-2</v>
      </c>
      <c r="DH398" s="86">
        <v>6.0091163031756878E-3</v>
      </c>
      <c r="DI398" s="86">
        <v>1.1524873785674572E-2</v>
      </c>
      <c r="DJ398" s="86">
        <v>3.5063486546278E-2</v>
      </c>
      <c r="DK398" s="86">
        <v>-5.3876791149377823E-2</v>
      </c>
      <c r="DL398" s="86">
        <v>4.9603398889303207E-2</v>
      </c>
      <c r="DM398" s="86">
        <v>2.8915204107761383E-2</v>
      </c>
      <c r="DN398" s="86">
        <v>-2.8714731335639954E-2</v>
      </c>
      <c r="DO398" s="86">
        <v>1.0942757362499833E-3</v>
      </c>
      <c r="DP398" s="86">
        <v>8.525683730840683E-2</v>
      </c>
      <c r="DQ398" s="86">
        <v>0.16179205477237701</v>
      </c>
      <c r="DR398" s="86">
        <v>0.26394495368003845</v>
      </c>
      <c r="DS398" s="86">
        <v>0.27474343776702881</v>
      </c>
      <c r="DT398" s="86">
        <v>0.32554063200950623</v>
      </c>
      <c r="DU398" s="86">
        <v>0.24957551062107086</v>
      </c>
      <c r="DV398" s="86">
        <v>0.15717600286006927</v>
      </c>
      <c r="DW398" s="86">
        <v>-4.4598381966352463E-2</v>
      </c>
      <c r="DX398" s="86">
        <v>-5.8359134942293167E-2</v>
      </c>
      <c r="DY398" s="86">
        <v>7.1676053106784821E-2</v>
      </c>
      <c r="DZ398" s="86">
        <v>9.8324202001094818E-2</v>
      </c>
      <c r="EA398" s="86">
        <v>7.1689173579216003E-2</v>
      </c>
      <c r="EB398" s="86">
        <v>7.0740118622779846E-2</v>
      </c>
      <c r="EC398" s="86">
        <v>5.6204427033662796E-2</v>
      </c>
      <c r="ED398" s="86">
        <v>0.1352946013212204</v>
      </c>
      <c r="EE398" s="86">
        <v>0.18734452128410339</v>
      </c>
      <c r="EF398" s="86">
        <v>0.10037042945623398</v>
      </c>
      <c r="EG398" s="86">
        <v>0.10158973932266235</v>
      </c>
      <c r="EH398" s="86">
        <v>0.14516989886760712</v>
      </c>
      <c r="EI398" s="86">
        <v>6.0727350413799286E-2</v>
      </c>
      <c r="EJ398" s="86">
        <v>0.14792941510677338</v>
      </c>
      <c r="EK398" s="86">
        <v>0.12080301344394684</v>
      </c>
      <c r="EL398" s="86">
        <v>6.2103483825922012E-2</v>
      </c>
      <c r="EM398" s="86">
        <v>9.4036750495433807E-2</v>
      </c>
      <c r="EN398" s="86">
        <v>0.16871371865272522</v>
      </c>
      <c r="EO398" s="86">
        <v>0.24342471361160278</v>
      </c>
      <c r="EP398" s="86">
        <v>0.35592308640480042</v>
      </c>
      <c r="EQ398" s="86">
        <v>0.37643343210220337</v>
      </c>
      <c r="ER398" s="86">
        <v>0.42530679702758789</v>
      </c>
      <c r="ES398" s="86">
        <v>0.33544206619262695</v>
      </c>
      <c r="ET398" s="86">
        <v>0.23306426405906677</v>
      </c>
      <c r="EU398" s="86">
        <v>4.5852940529584885E-2</v>
      </c>
      <c r="EV398" s="86">
        <v>2.2476337850093842E-2</v>
      </c>
      <c r="EW398" s="86">
        <v>37.416110992431641</v>
      </c>
      <c r="EX398" s="86">
        <v>36.626953125</v>
      </c>
      <c r="EY398" s="86">
        <v>36.009296417236328</v>
      </c>
      <c r="EZ398" s="86">
        <v>35.275035858154297</v>
      </c>
      <c r="FA398" s="86">
        <v>34.835811614990234</v>
      </c>
      <c r="FB398" s="86">
        <v>34.453731536865234</v>
      </c>
      <c r="FC398" s="86">
        <v>34.305110931396484</v>
      </c>
      <c r="FD398" s="86">
        <v>34.690361022949219</v>
      </c>
      <c r="FE398" s="86">
        <v>39.442073822021484</v>
      </c>
      <c r="FF398" s="86">
        <v>44.547882080078125</v>
      </c>
      <c r="FG398" s="86">
        <v>48.209758758544922</v>
      </c>
      <c r="FH398" s="86">
        <v>51.147163391113281</v>
      </c>
      <c r="FI398" s="86">
        <v>52.963623046875</v>
      </c>
      <c r="FJ398" s="86">
        <v>54.681827545166016</v>
      </c>
      <c r="FK398" s="86">
        <v>55.600231170654297</v>
      </c>
      <c r="FL398" s="86">
        <v>55.241298675537109</v>
      </c>
      <c r="FM398" s="86">
        <v>52.833267211914063</v>
      </c>
      <c r="FN398" s="86">
        <v>48.518402099609375</v>
      </c>
      <c r="FO398" s="86">
        <v>45.772834777832031</v>
      </c>
      <c r="FP398" s="86">
        <v>44.035037994384766</v>
      </c>
      <c r="FQ398" s="86">
        <v>42.619243621826172</v>
      </c>
      <c r="FR398" s="86">
        <v>41.457157135009766</v>
      </c>
      <c r="FS398" s="86">
        <v>40.017181396484375</v>
      </c>
      <c r="FT398" s="86">
        <v>39.389091491699219</v>
      </c>
      <c r="FU398" s="86">
        <v>5.5239744484424591E-2</v>
      </c>
      <c r="FV398" s="86">
        <v>7.8206591308116913E-2</v>
      </c>
      <c r="FW398" s="86">
        <v>5.6565228849649429E-2</v>
      </c>
      <c r="FX398" s="86">
        <v>836</v>
      </c>
      <c r="FY398" s="86">
        <v>1</v>
      </c>
    </row>
    <row r="399" spans="1:181" x14ac:dyDescent="0.25">
      <c r="A399" t="s">
        <v>186</v>
      </c>
      <c r="B399" t="s">
        <v>236</v>
      </c>
      <c r="C399" t="s">
        <v>194</v>
      </c>
      <c r="D399" t="s">
        <v>203</v>
      </c>
      <c r="E399" t="s">
        <v>239</v>
      </c>
      <c r="F399" t="s">
        <v>1</v>
      </c>
      <c r="G399" t="s">
        <v>200</v>
      </c>
      <c r="H399" s="86">
        <v>5246</v>
      </c>
      <c r="I399" s="86">
        <v>1.6315940618515015</v>
      </c>
      <c r="J399" s="86">
        <v>1.5288470983505249</v>
      </c>
      <c r="K399" s="86">
        <v>1.4527387619018555</v>
      </c>
      <c r="L399" s="86">
        <v>1.4582083225250244</v>
      </c>
      <c r="M399" s="86">
        <v>1.4619467258453369</v>
      </c>
      <c r="N399" s="86">
        <v>1.5071163177490234</v>
      </c>
      <c r="O399" s="86">
        <v>1.5753566026687622</v>
      </c>
      <c r="P399" s="86">
        <v>1.6860443353652954</v>
      </c>
      <c r="Q399" s="86">
        <v>1.7517272233963013</v>
      </c>
      <c r="R399" s="86">
        <v>1.6790025234222412</v>
      </c>
      <c r="S399" s="86">
        <v>1.6564290523529053</v>
      </c>
      <c r="T399" s="86">
        <v>1.664586067199707</v>
      </c>
      <c r="U399" s="86">
        <v>1.513013482093811</v>
      </c>
      <c r="V399" s="86">
        <v>1.4527443647384644</v>
      </c>
      <c r="W399" s="86">
        <v>1.4709612131118774</v>
      </c>
      <c r="X399" s="86">
        <v>1.4289157390594482</v>
      </c>
      <c r="Y399" s="86">
        <v>1.5493494272232056</v>
      </c>
      <c r="Z399" s="86">
        <v>1.9609332084655762</v>
      </c>
      <c r="AA399" s="86">
        <v>2.1002259254455566</v>
      </c>
      <c r="AB399" s="86">
        <v>2.1122348308563232</v>
      </c>
      <c r="AC399" s="86">
        <v>2.1130151748657227</v>
      </c>
      <c r="AD399" s="86">
        <v>2.0972480773925781</v>
      </c>
      <c r="AE399" s="86">
        <v>1.9714908599853516</v>
      </c>
      <c r="AF399" s="86">
        <v>1.8622338771820068</v>
      </c>
      <c r="AG399" s="86">
        <v>-0.15564563870429993</v>
      </c>
      <c r="AH399" s="86">
        <v>-0.1361573189496994</v>
      </c>
      <c r="AI399" s="86">
        <v>-9.2725105583667755E-2</v>
      </c>
      <c r="AJ399" s="86">
        <v>-8.885086327791214E-2</v>
      </c>
      <c r="AK399" s="86">
        <v>-0.12056809663772583</v>
      </c>
      <c r="AL399" s="86">
        <v>-0.10370269417762756</v>
      </c>
      <c r="AM399" s="86">
        <v>-0.14147576689720154</v>
      </c>
      <c r="AN399" s="86">
        <v>-0.17242549359798431</v>
      </c>
      <c r="AO399" s="86">
        <v>-0.13948985934257507</v>
      </c>
      <c r="AP399" s="86">
        <v>-0.13371698558330536</v>
      </c>
      <c r="AQ399" s="86">
        <v>-0.22037114202976227</v>
      </c>
      <c r="AR399" s="86">
        <v>-0.17757600545883179</v>
      </c>
      <c r="AS399" s="86">
        <v>-0.22599875926971436</v>
      </c>
      <c r="AT399" s="86">
        <v>-0.22564040124416351</v>
      </c>
      <c r="AU399" s="86">
        <v>-0.18557024002075195</v>
      </c>
      <c r="AV399" s="86">
        <v>-0.17346511781215668</v>
      </c>
      <c r="AW399" s="86">
        <v>-0.15744510293006897</v>
      </c>
      <c r="AX399" s="86">
        <v>-6.0702688992023468E-2</v>
      </c>
      <c r="AY399" s="86">
        <v>-3.6270201206207275E-2</v>
      </c>
      <c r="AZ399" s="86">
        <v>-7.1203798055648804E-2</v>
      </c>
      <c r="BA399" s="86">
        <v>-8.1985168159008026E-2</v>
      </c>
      <c r="BB399" s="86">
        <v>-0.10623437911272049</v>
      </c>
      <c r="BC399" s="86">
        <v>-0.12227734178304672</v>
      </c>
      <c r="BD399" s="86">
        <v>-0.10885760188102722</v>
      </c>
      <c r="BE399" s="86">
        <v>-6.1521414667367935E-2</v>
      </c>
      <c r="BF399" s="86">
        <v>-4.7411415725946426E-2</v>
      </c>
      <c r="BG399" s="86">
        <v>-1.2963408604264259E-2</v>
      </c>
      <c r="BH399" s="86">
        <v>-8.3010140806436539E-3</v>
      </c>
      <c r="BI399" s="86">
        <v>-3.960033506155014E-2</v>
      </c>
      <c r="BJ399" s="86">
        <v>-2.3511877283453941E-2</v>
      </c>
      <c r="BK399" s="86">
        <v>-5.412563681602478E-2</v>
      </c>
      <c r="BL399" s="86">
        <v>-7.4286937713623047E-2</v>
      </c>
      <c r="BM399" s="86">
        <v>-4.2343456298112869E-2</v>
      </c>
      <c r="BN399" s="86">
        <v>-3.6232233047485352E-2</v>
      </c>
      <c r="BO399" s="86">
        <v>-0.120456762611866</v>
      </c>
      <c r="BP399" s="86">
        <v>-7.0880793035030365E-2</v>
      </c>
      <c r="BQ399" s="86">
        <v>-0.12845398485660553</v>
      </c>
      <c r="BR399" s="86">
        <v>-0.1306653767824173</v>
      </c>
      <c r="BS399" s="86">
        <v>-9.2112638056278229E-2</v>
      </c>
      <c r="BT399" s="86">
        <v>-8.2744330167770386E-2</v>
      </c>
      <c r="BU399" s="86">
        <v>-6.791001558303833E-2</v>
      </c>
      <c r="BV399" s="86">
        <v>3.6810912191867828E-2</v>
      </c>
      <c r="BW399" s="86">
        <v>5.8547705411911011E-2</v>
      </c>
      <c r="BX399" s="86">
        <v>3.7575811147689819E-2</v>
      </c>
      <c r="BY399" s="86">
        <v>2.0056260749697685E-2</v>
      </c>
      <c r="BZ399" s="86">
        <v>-3.777224337682128E-3</v>
      </c>
      <c r="CA399" s="86">
        <v>-1.8000546842813492E-2</v>
      </c>
      <c r="CB399" s="86">
        <v>-9.5525970682501793E-3</v>
      </c>
      <c r="CC399" s="86">
        <v>3.6687327083200216E-3</v>
      </c>
      <c r="CD399" s="86">
        <v>1.4053729362785816E-2</v>
      </c>
      <c r="CE399" s="86">
        <v>4.2279299348592758E-2</v>
      </c>
      <c r="CF399" s="86">
        <v>4.7487564384937286E-2</v>
      </c>
      <c r="CG399" s="86">
        <v>1.6477691009640694E-2</v>
      </c>
      <c r="CH399" s="86">
        <v>3.2028045505285263E-2</v>
      </c>
      <c r="CI399" s="86">
        <v>6.372794508934021E-3</v>
      </c>
      <c r="CJ399" s="86">
        <v>-6.3164802268147469E-3</v>
      </c>
      <c r="CK399" s="86">
        <v>2.4939835071563721E-2</v>
      </c>
      <c r="CL399" s="86">
        <v>3.1285405158996582E-2</v>
      </c>
      <c r="CM399" s="86">
        <v>-5.1256362348794937E-2</v>
      </c>
      <c r="CN399" s="86">
        <v>3.0159801244735718E-3</v>
      </c>
      <c r="CO399" s="86">
        <v>-6.0894794762134552E-2</v>
      </c>
      <c r="CP399" s="86">
        <v>-6.4885951578617096E-2</v>
      </c>
      <c r="CQ399" s="86">
        <v>-2.7384184300899506E-2</v>
      </c>
      <c r="CR399" s="86">
        <v>-1.9911391660571098E-2</v>
      </c>
      <c r="CS399" s="86">
        <v>-5.8982744812965393E-3</v>
      </c>
      <c r="CT399" s="86">
        <v>0.10434853285551071</v>
      </c>
      <c r="CU399" s="86">
        <v>0.12421830743551254</v>
      </c>
      <c r="CV399" s="86">
        <v>0.11291622370481491</v>
      </c>
      <c r="CW399" s="86">
        <v>9.0729847550392151E-2</v>
      </c>
      <c r="CX399" s="86">
        <v>6.7184291779994965E-2</v>
      </c>
      <c r="CY399" s="86">
        <v>5.4221246391534805E-2</v>
      </c>
      <c r="CZ399" s="86">
        <v>5.9225745499134064E-2</v>
      </c>
      <c r="DA399" s="86">
        <v>6.8858884274959564E-2</v>
      </c>
      <c r="DB399" s="86">
        <v>7.5518876314163208E-2</v>
      </c>
      <c r="DC399" s="86">
        <v>9.7522005438804626E-2</v>
      </c>
      <c r="DD399" s="86">
        <v>0.10327614843845367</v>
      </c>
      <c r="DE399" s="86">
        <v>7.2555713355541229E-2</v>
      </c>
      <c r="DF399" s="86">
        <v>8.7567970156669617E-2</v>
      </c>
      <c r="DG399" s="86">
        <v>6.6871225833892822E-2</v>
      </c>
      <c r="DH399" s="86">
        <v>6.1653982847929001E-2</v>
      </c>
      <c r="DI399" s="86">
        <v>9.2223130166530609E-2</v>
      </c>
      <c r="DJ399" s="86">
        <v>9.8803035914897919E-2</v>
      </c>
      <c r="DK399" s="86">
        <v>1.7944026738405228E-2</v>
      </c>
      <c r="DL399" s="86">
        <v>7.6912760734558105E-2</v>
      </c>
      <c r="DM399" s="86">
        <v>6.6643981263041496E-3</v>
      </c>
      <c r="DN399" s="86">
        <v>8.9346669847145677E-4</v>
      </c>
      <c r="DO399" s="86">
        <v>3.7344265729188919E-2</v>
      </c>
      <c r="DP399" s="86">
        <v>4.2921546846628189E-2</v>
      </c>
      <c r="DQ399" s="86">
        <v>5.6113462895154953E-2</v>
      </c>
      <c r="DR399" s="86">
        <v>0.171886146068573</v>
      </c>
      <c r="DS399" s="86">
        <v>0.18988890945911407</v>
      </c>
      <c r="DT399" s="86">
        <v>0.18825663626194</v>
      </c>
      <c r="DU399" s="86">
        <v>0.16140344738960266</v>
      </c>
      <c r="DV399" s="86">
        <v>0.1381458193063736</v>
      </c>
      <c r="DW399" s="86">
        <v>0.12644302845001221</v>
      </c>
      <c r="DX399" s="86">
        <v>0.12800408899784088</v>
      </c>
      <c r="DY399" s="86">
        <v>0.16298310458660126</v>
      </c>
      <c r="DZ399" s="86">
        <v>0.16426478326320648</v>
      </c>
      <c r="EA399" s="86">
        <v>0.17728370428085327</v>
      </c>
      <c r="EB399" s="86">
        <v>0.18382599949836731</v>
      </c>
      <c r="EC399" s="86">
        <v>0.15352347493171692</v>
      </c>
      <c r="ED399" s="86">
        <v>0.16775879263877869</v>
      </c>
      <c r="EE399" s="86">
        <v>0.15422135591506958</v>
      </c>
      <c r="EF399" s="86">
        <v>0.15979254245758057</v>
      </c>
      <c r="EG399" s="86">
        <v>0.18936952948570251</v>
      </c>
      <c r="EH399" s="86">
        <v>0.19628779590129852</v>
      </c>
      <c r="EI399" s="86">
        <v>0.1178584024310112</v>
      </c>
      <c r="EJ399" s="86">
        <v>0.18360796570777893</v>
      </c>
      <c r="EK399" s="86">
        <v>0.10420914739370346</v>
      </c>
      <c r="EL399" s="86">
        <v>9.5868490636348724E-2</v>
      </c>
      <c r="EM399" s="86">
        <v>0.13080187141895294</v>
      </c>
      <c r="EN399" s="86">
        <v>0.13364233076572418</v>
      </c>
      <c r="EO399" s="86">
        <v>0.14564855396747589</v>
      </c>
      <c r="EP399" s="86">
        <v>0.26939976215362549</v>
      </c>
      <c r="EQ399" s="86">
        <v>0.28470683097839355</v>
      </c>
      <c r="ER399" s="86">
        <v>0.29703626036643982</v>
      </c>
      <c r="ES399" s="86">
        <v>0.26344487071037292</v>
      </c>
      <c r="ET399" s="86">
        <v>0.24060295522212982</v>
      </c>
      <c r="EU399" s="86">
        <v>0.23071983456611633</v>
      </c>
      <c r="EV399" s="86">
        <v>0.22730909287929535</v>
      </c>
      <c r="EW399" s="86">
        <v>36.878688812255859</v>
      </c>
      <c r="EX399" s="86">
        <v>36.172985076904297</v>
      </c>
      <c r="EY399" s="86">
        <v>35.423851013183594</v>
      </c>
      <c r="EZ399" s="86">
        <v>34.637657165527344</v>
      </c>
      <c r="FA399" s="86">
        <v>34.161357879638672</v>
      </c>
      <c r="FB399" s="86">
        <v>33.892162322998047</v>
      </c>
      <c r="FC399" s="86">
        <v>33.646724700927734</v>
      </c>
      <c r="FD399" s="86">
        <v>34.046695709228516</v>
      </c>
      <c r="FE399" s="86">
        <v>38.266593933105469</v>
      </c>
      <c r="FF399" s="86">
        <v>43.614608764648438</v>
      </c>
      <c r="FG399" s="86">
        <v>47.503089904785156</v>
      </c>
      <c r="FH399" s="86">
        <v>50.495277404785156</v>
      </c>
      <c r="FI399" s="86">
        <v>52.506557464599609</v>
      </c>
      <c r="FJ399" s="86">
        <v>54.091712951660156</v>
      </c>
      <c r="FK399" s="86">
        <v>55.016532897949219</v>
      </c>
      <c r="FL399" s="86">
        <v>54.555896759033203</v>
      </c>
      <c r="FM399" s="86">
        <v>52.021030426025391</v>
      </c>
      <c r="FN399" s="86">
        <v>47.338863372802734</v>
      </c>
      <c r="FO399" s="86">
        <v>44.84722900390625</v>
      </c>
      <c r="FP399" s="86">
        <v>42.995887756347656</v>
      </c>
      <c r="FQ399" s="86">
        <v>41.864288330078125</v>
      </c>
      <c r="FR399" s="86">
        <v>40.555660247802734</v>
      </c>
      <c r="FS399" s="86">
        <v>39.20062255859375</v>
      </c>
      <c r="FT399" s="86">
        <v>38.616413116455078</v>
      </c>
      <c r="FU399" s="86">
        <v>5.8636199682950974E-2</v>
      </c>
      <c r="FV399" s="86">
        <v>7.7554471790790558E-2</v>
      </c>
      <c r="FW399" s="86">
        <v>6.1667352914810181E-2</v>
      </c>
      <c r="FX399" s="86">
        <v>336</v>
      </c>
      <c r="FY399" s="86">
        <v>1</v>
      </c>
    </row>
    <row r="400" spans="1:181" x14ac:dyDescent="0.25">
      <c r="A400" t="s">
        <v>186</v>
      </c>
      <c r="B400" t="s">
        <v>236</v>
      </c>
      <c r="C400" t="s">
        <v>194</v>
      </c>
      <c r="D400" t="s">
        <v>203</v>
      </c>
      <c r="E400" t="s">
        <v>239</v>
      </c>
      <c r="F400" t="s">
        <v>1</v>
      </c>
      <c r="G400" t="s">
        <v>1</v>
      </c>
      <c r="H400" s="86">
        <v>29859</v>
      </c>
      <c r="I400" s="86">
        <v>1.820716381072998</v>
      </c>
      <c r="J400" s="86">
        <v>1.72406005859375</v>
      </c>
      <c r="K400" s="86">
        <v>1.6576012372970581</v>
      </c>
      <c r="L400" s="86">
        <v>1.6478888988494873</v>
      </c>
      <c r="M400" s="86">
        <v>1.6585907936096191</v>
      </c>
      <c r="N400" s="86">
        <v>1.7558598518371582</v>
      </c>
      <c r="O400" s="86">
        <v>1.9087539911270142</v>
      </c>
      <c r="P400" s="86">
        <v>1.9973890781402588</v>
      </c>
      <c r="Q400" s="86">
        <v>2.0460753440856934</v>
      </c>
      <c r="R400" s="86">
        <v>1.9911359548568726</v>
      </c>
      <c r="S400" s="86">
        <v>1.9191190004348755</v>
      </c>
      <c r="T400" s="86">
        <v>1.8916547298431396</v>
      </c>
      <c r="U400" s="86">
        <v>1.7877116203308105</v>
      </c>
      <c r="V400" s="86">
        <v>1.6801716089248657</v>
      </c>
      <c r="W400" s="86">
        <v>1.6828190088272095</v>
      </c>
      <c r="X400" s="86">
        <v>1.6623600721359253</v>
      </c>
      <c r="Y400" s="86">
        <v>1.7937488555908203</v>
      </c>
      <c r="Z400" s="86">
        <v>2.2751100063323975</v>
      </c>
      <c r="AA400" s="86">
        <v>2.4591786861419678</v>
      </c>
      <c r="AB400" s="86">
        <v>2.5027737617492676</v>
      </c>
      <c r="AC400" s="86">
        <v>2.4331579208374023</v>
      </c>
      <c r="AD400" s="86">
        <v>2.4252145290374756</v>
      </c>
      <c r="AE400" s="86">
        <v>2.1351807117462158</v>
      </c>
      <c r="AF400" s="86">
        <v>1.9271383285522461</v>
      </c>
      <c r="AG400" s="86">
        <v>-0.15883973240852356</v>
      </c>
      <c r="AH400" s="86">
        <v>-0.12509827315807343</v>
      </c>
      <c r="AI400" s="86">
        <v>-0.14189153909683228</v>
      </c>
      <c r="AJ400" s="86">
        <v>-0.13580352067947388</v>
      </c>
      <c r="AK400" s="86">
        <v>-0.1676291823387146</v>
      </c>
      <c r="AL400" s="86">
        <v>-0.11833352595567703</v>
      </c>
      <c r="AM400" s="86">
        <v>-0.14506708085536957</v>
      </c>
      <c r="AN400" s="86">
        <v>-0.18487918376922607</v>
      </c>
      <c r="AO400" s="86">
        <v>-0.16647577285766602</v>
      </c>
      <c r="AP400" s="86">
        <v>-0.18479552865028381</v>
      </c>
      <c r="AQ400" s="86">
        <v>-0.28148055076599121</v>
      </c>
      <c r="AR400" s="86">
        <v>-0.15552505850791931</v>
      </c>
      <c r="AS400" s="86">
        <v>-0.17076809704303741</v>
      </c>
      <c r="AT400" s="86">
        <v>-0.2167399525642395</v>
      </c>
      <c r="AU400" s="86">
        <v>-0.18959124386310577</v>
      </c>
      <c r="AV400" s="86">
        <v>-0.10039224475622177</v>
      </c>
      <c r="AW400" s="86">
        <v>-3.1241357326507568E-2</v>
      </c>
      <c r="AX400" s="86">
        <v>5.1828350871801376E-2</v>
      </c>
      <c r="AY400" s="86">
        <v>4.5586567372083664E-2</v>
      </c>
      <c r="AZ400" s="86">
        <v>8.8321171700954437E-2</v>
      </c>
      <c r="BA400" s="86">
        <v>4.9059111624956131E-2</v>
      </c>
      <c r="BB400" s="86">
        <v>-1.2137901037931442E-2</v>
      </c>
      <c r="BC400" s="86">
        <v>-0.2088298499584198</v>
      </c>
      <c r="BD400" s="86">
        <v>-0.20043575763702393</v>
      </c>
      <c r="BE400" s="86">
        <v>-9.3215152621269226E-2</v>
      </c>
      <c r="BF400" s="86">
        <v>-6.248580664396286E-2</v>
      </c>
      <c r="BG400" s="86">
        <v>-7.9527877271175385E-2</v>
      </c>
      <c r="BH400" s="86">
        <v>-7.5159318745136261E-2</v>
      </c>
      <c r="BI400" s="86">
        <v>-0.10277991741895676</v>
      </c>
      <c r="BJ400" s="86">
        <v>-4.8056941479444504E-2</v>
      </c>
      <c r="BK400" s="86">
        <v>-5.5600780993700027E-2</v>
      </c>
      <c r="BL400" s="86">
        <v>-0.10520830005407333</v>
      </c>
      <c r="BM400" s="86">
        <v>-9.0297944843769073E-2</v>
      </c>
      <c r="BN400" s="86">
        <v>-9.2432089149951935E-2</v>
      </c>
      <c r="BO400" s="86">
        <v>-0.18539437651634216</v>
      </c>
      <c r="BP400" s="86">
        <v>-7.2334662079811096E-2</v>
      </c>
      <c r="BQ400" s="86">
        <v>-9.3109674751758575E-2</v>
      </c>
      <c r="BR400" s="86">
        <v>-0.14004069566726685</v>
      </c>
      <c r="BS400" s="86">
        <v>-0.1112382709980011</v>
      </c>
      <c r="BT400" s="86">
        <v>-2.9775781556963921E-2</v>
      </c>
      <c r="BU400" s="86">
        <v>3.7863306701183319E-2</v>
      </c>
      <c r="BV400" s="86">
        <v>0.12955817580223083</v>
      </c>
      <c r="BW400" s="86">
        <v>0.13104970753192902</v>
      </c>
      <c r="BX400" s="86">
        <v>0.17275071144104004</v>
      </c>
      <c r="BY400" s="86">
        <v>0.12207476794719696</v>
      </c>
      <c r="BZ400" s="86">
        <v>5.2955836057662964E-2</v>
      </c>
      <c r="CA400" s="86">
        <v>-0.13205227255821228</v>
      </c>
      <c r="CB400" s="86">
        <v>-0.13155616819858551</v>
      </c>
      <c r="CC400" s="86">
        <v>-4.7763761132955551E-2</v>
      </c>
      <c r="CD400" s="86">
        <v>-1.9120596349239349E-2</v>
      </c>
      <c r="CE400" s="86">
        <v>-3.6334998905658722E-2</v>
      </c>
      <c r="CF400" s="86">
        <v>-3.3157330006361008E-2</v>
      </c>
      <c r="CG400" s="86">
        <v>-5.7865507900714874E-2</v>
      </c>
      <c r="CH400" s="86">
        <v>6.1641167849302292E-4</v>
      </c>
      <c r="CI400" s="86">
        <v>6.3633094541728497E-3</v>
      </c>
      <c r="CJ400" s="86">
        <v>-5.0028491765260696E-2</v>
      </c>
      <c r="CK400" s="86">
        <v>-3.7537414580583572E-2</v>
      </c>
      <c r="CL400" s="86">
        <v>-2.8461465612053871E-2</v>
      </c>
      <c r="CM400" s="86">
        <v>-0.1188453882932663</v>
      </c>
      <c r="CN400" s="86">
        <v>-1.4717253856360912E-2</v>
      </c>
      <c r="CO400" s="86">
        <v>-3.9323668926954269E-2</v>
      </c>
      <c r="CP400" s="86">
        <v>-8.6919024586677551E-2</v>
      </c>
      <c r="CQ400" s="86">
        <v>-5.6971233338117599E-2</v>
      </c>
      <c r="CR400" s="86">
        <v>1.9132964313030243E-2</v>
      </c>
      <c r="CS400" s="86">
        <v>8.5724979639053345E-2</v>
      </c>
      <c r="CT400" s="86">
        <v>0.18339361250400543</v>
      </c>
      <c r="CU400" s="86">
        <v>0.19024120271205902</v>
      </c>
      <c r="CV400" s="86">
        <v>0.2312263548374176</v>
      </c>
      <c r="CW400" s="86">
        <v>0.17264518141746521</v>
      </c>
      <c r="CX400" s="86">
        <v>9.8039552569389343E-2</v>
      </c>
      <c r="CY400" s="86">
        <v>-7.8876353800296783E-2</v>
      </c>
      <c r="CZ400" s="86">
        <v>-8.3850376307964325E-2</v>
      </c>
      <c r="DA400" s="86">
        <v>-2.3123819846659899E-3</v>
      </c>
      <c r="DB400" s="86">
        <v>2.4244612082839012E-2</v>
      </c>
      <c r="DC400" s="86">
        <v>6.8578803911805153E-3</v>
      </c>
      <c r="DD400" s="86">
        <v>8.8446643203496933E-3</v>
      </c>
      <c r="DE400" s="86">
        <v>-1.2951098382472992E-2</v>
      </c>
      <c r="DF400" s="86">
        <v>4.9289759248495102E-2</v>
      </c>
      <c r="DG400" s="86">
        <v>6.8327397108078003E-2</v>
      </c>
      <c r="DH400" s="86">
        <v>5.1513183861970901E-3</v>
      </c>
      <c r="DI400" s="86">
        <v>1.5223114751279354E-2</v>
      </c>
      <c r="DJ400" s="86">
        <v>3.5509165376424789E-2</v>
      </c>
      <c r="DK400" s="86">
        <v>-5.2296392619609833E-2</v>
      </c>
      <c r="DL400" s="86">
        <v>4.2900152504444122E-2</v>
      </c>
      <c r="DM400" s="86">
        <v>1.4462324790656567E-2</v>
      </c>
      <c r="DN400" s="86">
        <v>-3.3797357231378555E-2</v>
      </c>
      <c r="DO400" s="86">
        <v>-2.7041968423873186E-3</v>
      </c>
      <c r="DP400" s="86">
        <v>6.8041712045669556E-2</v>
      </c>
      <c r="DQ400" s="86">
        <v>0.13358667492866516</v>
      </c>
      <c r="DR400" s="86">
        <v>0.23722904920578003</v>
      </c>
      <c r="DS400" s="86">
        <v>0.24943271279335022</v>
      </c>
      <c r="DT400" s="86">
        <v>0.28970199823379517</v>
      </c>
      <c r="DU400" s="86">
        <v>0.22321559488773346</v>
      </c>
      <c r="DV400" s="86">
        <v>0.14312328398227692</v>
      </c>
      <c r="DW400" s="86">
        <v>-2.5700436905026436E-2</v>
      </c>
      <c r="DX400" s="86">
        <v>-3.6144580692052841E-2</v>
      </c>
      <c r="DY400" s="86">
        <v>6.3312195241451263E-2</v>
      </c>
      <c r="DZ400" s="86">
        <v>8.6857080459594727E-2</v>
      </c>
      <c r="EA400" s="86">
        <v>6.9221541285514832E-2</v>
      </c>
      <c r="EB400" s="86">
        <v>6.9488875567913055E-2</v>
      </c>
      <c r="EC400" s="86">
        <v>5.1898177713155746E-2</v>
      </c>
      <c r="ED400" s="86">
        <v>0.11956635117530823</v>
      </c>
      <c r="EE400" s="86">
        <v>0.15779370069503784</v>
      </c>
      <c r="EF400" s="86">
        <v>8.4822200238704681E-2</v>
      </c>
      <c r="EG400" s="86">
        <v>9.1400943696498871E-2</v>
      </c>
      <c r="EH400" s="86">
        <v>0.12787260115146637</v>
      </c>
      <c r="EI400" s="86">
        <v>4.3789789080619812E-2</v>
      </c>
      <c r="EJ400" s="86">
        <v>0.12609054148197174</v>
      </c>
      <c r="EK400" s="86">
        <v>9.2120759189128876E-2</v>
      </c>
      <c r="EL400" s="86">
        <v>4.2901899665594101E-2</v>
      </c>
      <c r="EM400" s="86">
        <v>7.5648784637451172E-2</v>
      </c>
      <c r="EN400" s="86">
        <v>0.13865816593170166</v>
      </c>
      <c r="EO400" s="86">
        <v>0.20269133150577545</v>
      </c>
      <c r="EP400" s="86">
        <v>0.31495887041091919</v>
      </c>
      <c r="EQ400" s="86">
        <v>0.33489581942558289</v>
      </c>
      <c r="ER400" s="86">
        <v>0.37413153052330017</v>
      </c>
      <c r="ES400" s="86">
        <v>0.29623124003410339</v>
      </c>
      <c r="ET400" s="86">
        <v>0.20821700990200043</v>
      </c>
      <c r="EU400" s="86">
        <v>5.1077142357826233E-2</v>
      </c>
      <c r="EV400" s="86">
        <v>3.2735008746385574E-2</v>
      </c>
      <c r="EW400" s="86">
        <v>37.333843231201172</v>
      </c>
      <c r="EX400" s="86">
        <v>36.557643890380859</v>
      </c>
      <c r="EY400" s="86">
        <v>35.923652648925781</v>
      </c>
      <c r="EZ400" s="86">
        <v>35.181060791015625</v>
      </c>
      <c r="FA400" s="86">
        <v>34.73602294921875</v>
      </c>
      <c r="FB400" s="86">
        <v>34.370815277099609</v>
      </c>
      <c r="FC400" s="86">
        <v>34.209712982177734</v>
      </c>
      <c r="FD400" s="86">
        <v>34.596885681152344</v>
      </c>
      <c r="FE400" s="86">
        <v>39.270919799804688</v>
      </c>
      <c r="FF400" s="86">
        <v>44.414104461669922</v>
      </c>
      <c r="FG400" s="86">
        <v>48.105724334716797</v>
      </c>
      <c r="FH400" s="86">
        <v>51.047336578369141</v>
      </c>
      <c r="FI400" s="86">
        <v>52.894443511962891</v>
      </c>
      <c r="FJ400" s="86">
        <v>54.592784881591797</v>
      </c>
      <c r="FK400" s="86">
        <v>55.511909484863281</v>
      </c>
      <c r="FL400" s="86">
        <v>55.135124206542969</v>
      </c>
      <c r="FM400" s="86">
        <v>52.703327178955078</v>
      </c>
      <c r="FN400" s="86">
        <v>48.334461212158203</v>
      </c>
      <c r="FO400" s="86">
        <v>45.631206512451172</v>
      </c>
      <c r="FP400" s="86">
        <v>43.874347686767578</v>
      </c>
      <c r="FQ400" s="86">
        <v>42.500579833984375</v>
      </c>
      <c r="FR400" s="86">
        <v>41.318992614746094</v>
      </c>
      <c r="FS400" s="86">
        <v>39.892948150634766</v>
      </c>
      <c r="FT400" s="86">
        <v>39.267375946044922</v>
      </c>
      <c r="FU400" s="86">
        <v>4.6685375273227692E-2</v>
      </c>
      <c r="FV400" s="86">
        <v>6.5890535712242126E-2</v>
      </c>
      <c r="FW400" s="86">
        <v>4.7869373112916946E-2</v>
      </c>
      <c r="FX400" s="86">
        <v>1172</v>
      </c>
      <c r="FY400" s="86">
        <v>1</v>
      </c>
    </row>
    <row r="401" spans="1:181" x14ac:dyDescent="0.25">
      <c r="A401" t="s">
        <v>186</v>
      </c>
      <c r="B401" t="s">
        <v>236</v>
      </c>
      <c r="C401" t="s">
        <v>194</v>
      </c>
      <c r="D401" t="s">
        <v>203</v>
      </c>
      <c r="E401" t="s">
        <v>239</v>
      </c>
      <c r="F401" t="s">
        <v>178</v>
      </c>
      <c r="G401" t="s">
        <v>1</v>
      </c>
      <c r="H401" s="86">
        <v>16274</v>
      </c>
      <c r="I401" s="86">
        <v>1.4182627201080322</v>
      </c>
      <c r="J401" s="86">
        <v>1.3158884048461914</v>
      </c>
      <c r="K401" s="86">
        <v>1.2713844776153564</v>
      </c>
      <c r="L401" s="86">
        <v>1.2947473526000977</v>
      </c>
      <c r="M401" s="86">
        <v>1.2935155630111694</v>
      </c>
      <c r="N401" s="86">
        <v>1.3277900218963623</v>
      </c>
      <c r="O401" s="86">
        <v>1.4843904972076416</v>
      </c>
      <c r="P401" s="86">
        <v>1.6386232376098633</v>
      </c>
      <c r="Q401" s="86">
        <v>1.7252123355865479</v>
      </c>
      <c r="R401" s="86">
        <v>1.6895356178283691</v>
      </c>
      <c r="S401" s="86">
        <v>1.6725746393203735</v>
      </c>
      <c r="T401" s="86">
        <v>1.682557225227356</v>
      </c>
      <c r="U401" s="86">
        <v>1.6057807207107544</v>
      </c>
      <c r="V401" s="86">
        <v>1.5109995603561401</v>
      </c>
      <c r="W401" s="86">
        <v>1.491538405418396</v>
      </c>
      <c r="X401" s="86">
        <v>1.4633904695510864</v>
      </c>
      <c r="Y401" s="86">
        <v>1.59702467918396</v>
      </c>
      <c r="Z401" s="86">
        <v>2.0221841335296631</v>
      </c>
      <c r="AA401" s="86">
        <v>2.2034566402435303</v>
      </c>
      <c r="AB401" s="86">
        <v>2.2065579891204834</v>
      </c>
      <c r="AC401" s="86">
        <v>2.2060818672180176</v>
      </c>
      <c r="AD401" s="86">
        <v>2.0691401958465576</v>
      </c>
      <c r="AE401" s="86">
        <v>1.8025130033493042</v>
      </c>
      <c r="AF401" s="86">
        <v>1.6100616455078125</v>
      </c>
      <c r="AG401" s="86">
        <v>-0.28299662470817566</v>
      </c>
      <c r="AH401" s="86">
        <v>-0.28865978121757507</v>
      </c>
      <c r="AI401" s="86">
        <v>-0.24308989942073822</v>
      </c>
      <c r="AJ401" s="86">
        <v>-0.19416876137256622</v>
      </c>
      <c r="AK401" s="86">
        <v>-0.1948840469121933</v>
      </c>
      <c r="AL401" s="86">
        <v>-0.21048025786876678</v>
      </c>
      <c r="AM401" s="86">
        <v>-0.19288179278373718</v>
      </c>
      <c r="AN401" s="86">
        <v>-0.14470069110393524</v>
      </c>
      <c r="AO401" s="86">
        <v>-9.214145690202713E-2</v>
      </c>
      <c r="AP401" s="86">
        <v>-8.5838325321674347E-2</v>
      </c>
      <c r="AQ401" s="86">
        <v>-0.1620229035615921</v>
      </c>
      <c r="AR401" s="86">
        <v>-5.2077297121286392E-2</v>
      </c>
      <c r="AS401" s="86">
        <v>-0.10807084292173386</v>
      </c>
      <c r="AT401" s="86">
        <v>-0.18101218342781067</v>
      </c>
      <c r="AU401" s="86">
        <v>-0.15644904971122742</v>
      </c>
      <c r="AV401" s="86">
        <v>-9.7621724009513855E-2</v>
      </c>
      <c r="AW401" s="86">
        <v>-2.6998333632946014E-2</v>
      </c>
      <c r="AX401" s="86">
        <v>-3.2413885928690434E-3</v>
      </c>
      <c r="AY401" s="86">
        <v>5.14204241335392E-2</v>
      </c>
      <c r="AZ401" s="86">
        <v>2.3026948794722557E-2</v>
      </c>
      <c r="BA401" s="86">
        <v>8.5163801908493042E-2</v>
      </c>
      <c r="BB401" s="86">
        <v>-6.8517901003360748E-2</v>
      </c>
      <c r="BC401" s="86">
        <v>-0.16664007306098938</v>
      </c>
      <c r="BD401" s="86">
        <v>-0.18024671077728271</v>
      </c>
      <c r="BE401" s="86">
        <v>-0.22169783711433411</v>
      </c>
      <c r="BF401" s="86">
        <v>-0.22825422883033752</v>
      </c>
      <c r="BG401" s="86">
        <v>-0.18731173872947693</v>
      </c>
      <c r="BH401" s="86">
        <v>-0.13945166766643524</v>
      </c>
      <c r="BI401" s="86">
        <v>-0.13889637589454651</v>
      </c>
      <c r="BJ401" s="86">
        <v>-0.15175813436508179</v>
      </c>
      <c r="BK401" s="86">
        <v>-0.13158795237541199</v>
      </c>
      <c r="BL401" s="86">
        <v>-8.3313055336475372E-2</v>
      </c>
      <c r="BM401" s="86">
        <v>-3.1937297433614731E-2</v>
      </c>
      <c r="BN401" s="86">
        <v>-1.9249783828854561E-2</v>
      </c>
      <c r="BO401" s="86">
        <v>-9.2020757496356964E-2</v>
      </c>
      <c r="BP401" s="86">
        <v>1.5446324832737446E-2</v>
      </c>
      <c r="BQ401" s="86">
        <v>-3.9863038808107376E-2</v>
      </c>
      <c r="BR401" s="86">
        <v>-0.11138912290334702</v>
      </c>
      <c r="BS401" s="86">
        <v>-8.7448768317699432E-2</v>
      </c>
      <c r="BT401" s="86">
        <v>-2.9653508216142654E-2</v>
      </c>
      <c r="BU401" s="86">
        <v>4.6384610235691071E-2</v>
      </c>
      <c r="BV401" s="86">
        <v>7.8856341540813446E-2</v>
      </c>
      <c r="BW401" s="86">
        <v>0.1243264377117157</v>
      </c>
      <c r="BX401" s="86">
        <v>9.7455449402332306E-2</v>
      </c>
      <c r="BY401" s="86">
        <v>0.15874043107032776</v>
      </c>
      <c r="BZ401" s="86">
        <v>-2.197581809014082E-3</v>
      </c>
      <c r="CA401" s="86">
        <v>-0.10240364074707031</v>
      </c>
      <c r="CB401" s="86">
        <v>-0.11570672690868378</v>
      </c>
      <c r="CC401" s="86">
        <v>-0.17924249172210693</v>
      </c>
      <c r="CD401" s="86">
        <v>-0.18641753494739532</v>
      </c>
      <c r="CE401" s="86">
        <v>-0.1486799567937851</v>
      </c>
      <c r="CF401" s="86">
        <v>-0.10155476629734039</v>
      </c>
      <c r="CG401" s="86">
        <v>-0.10011948645114899</v>
      </c>
      <c r="CH401" s="86">
        <v>-0.1110873818397522</v>
      </c>
      <c r="CI401" s="86">
        <v>-8.9136041700839996E-2</v>
      </c>
      <c r="CJ401" s="86">
        <v>-4.0796160697937012E-2</v>
      </c>
      <c r="CK401" s="86">
        <v>9.7599206492304802E-3</v>
      </c>
      <c r="CL401" s="86">
        <v>2.6869237422943115E-2</v>
      </c>
      <c r="CM401" s="86">
        <v>-4.3537482619285583E-2</v>
      </c>
      <c r="CN401" s="86">
        <v>6.2212981283664703E-2</v>
      </c>
      <c r="CO401" s="86">
        <v>7.3774787597358227E-3</v>
      </c>
      <c r="CP401" s="86">
        <v>-6.3168391585350037E-2</v>
      </c>
      <c r="CQ401" s="86">
        <v>-3.9659377187490463E-2</v>
      </c>
      <c r="CR401" s="86">
        <v>1.7421076074242592E-2</v>
      </c>
      <c r="CS401" s="86">
        <v>9.7209416329860687E-2</v>
      </c>
      <c r="CT401" s="86">
        <v>0.13571697473526001</v>
      </c>
      <c r="CU401" s="86">
        <v>0.17482092976570129</v>
      </c>
      <c r="CV401" s="86">
        <v>0.14900441467761993</v>
      </c>
      <c r="CW401" s="86">
        <v>0.20969937741756439</v>
      </c>
      <c r="CX401" s="86">
        <v>4.3735668063163757E-2</v>
      </c>
      <c r="CY401" s="86">
        <v>-5.7913657277822495E-2</v>
      </c>
      <c r="CZ401" s="86">
        <v>-7.1006529033184052E-2</v>
      </c>
      <c r="DA401" s="86">
        <v>-0.13678713142871857</v>
      </c>
      <c r="DB401" s="86">
        <v>-0.14458082616329193</v>
      </c>
      <c r="DC401" s="86">
        <v>-0.11004818230867386</v>
      </c>
      <c r="DD401" s="86">
        <v>-6.3657872378826141E-2</v>
      </c>
      <c r="DE401" s="86">
        <v>-6.1342585831880569E-2</v>
      </c>
      <c r="DF401" s="86">
        <v>-7.041662186384201E-2</v>
      </c>
      <c r="DG401" s="86">
        <v>-4.6684123575687408E-2</v>
      </c>
      <c r="DH401" s="86">
        <v>1.720734522677958E-3</v>
      </c>
      <c r="DI401" s="86">
        <v>5.1457136869430542E-2</v>
      </c>
      <c r="DJ401" s="86">
        <v>7.2988256812095642E-2</v>
      </c>
      <c r="DK401" s="86">
        <v>4.9457917921245098E-3</v>
      </c>
      <c r="DL401" s="86">
        <v>0.10897963494062424</v>
      </c>
      <c r="DM401" s="86">
        <v>5.4617997258901596E-2</v>
      </c>
      <c r="DN401" s="86">
        <v>-1.4947672374546528E-2</v>
      </c>
      <c r="DO401" s="86">
        <v>8.1300130113959312E-3</v>
      </c>
      <c r="DP401" s="86">
        <v>6.4495660364627838E-2</v>
      </c>
      <c r="DQ401" s="86">
        <v>0.14803421497344971</v>
      </c>
      <c r="DR401" s="86">
        <v>0.19257761538028717</v>
      </c>
      <c r="DS401" s="86">
        <v>0.22531542181968689</v>
      </c>
      <c r="DT401" s="86">
        <v>0.20055335760116577</v>
      </c>
      <c r="DU401" s="86">
        <v>0.26065829396247864</v>
      </c>
      <c r="DV401" s="86">
        <v>8.9668922126293182E-2</v>
      </c>
      <c r="DW401" s="86">
        <v>-1.3423684053122997E-2</v>
      </c>
      <c r="DX401" s="86">
        <v>-2.6306331157684326E-2</v>
      </c>
      <c r="DY401" s="86">
        <v>-7.5488343834877014E-2</v>
      </c>
      <c r="DZ401" s="86">
        <v>-8.4175258874893188E-2</v>
      </c>
      <c r="EA401" s="86">
        <v>-5.4270017892122269E-2</v>
      </c>
      <c r="EB401" s="86">
        <v>-8.9407665655016899E-3</v>
      </c>
      <c r="EC401" s="86">
        <v>-5.3549036383628845E-3</v>
      </c>
      <c r="ED401" s="86">
        <v>-1.169450581073761E-2</v>
      </c>
      <c r="EE401" s="86">
        <v>1.4609701000154018E-2</v>
      </c>
      <c r="EF401" s="86">
        <v>6.3108377158641815E-2</v>
      </c>
      <c r="EG401" s="86">
        <v>0.11166129261255264</v>
      </c>
      <c r="EH401" s="86">
        <v>0.13957680761814117</v>
      </c>
      <c r="EI401" s="86">
        <v>7.4947938323020935E-2</v>
      </c>
      <c r="EJ401" s="86">
        <v>0.1765032559633255</v>
      </c>
      <c r="EK401" s="86">
        <v>0.12282580137252808</v>
      </c>
      <c r="EL401" s="86">
        <v>5.4675392806529999E-2</v>
      </c>
      <c r="EM401" s="86">
        <v>7.7130302786827087E-2</v>
      </c>
      <c r="EN401" s="86">
        <v>0.13246387243270874</v>
      </c>
      <c r="EO401" s="86">
        <v>0.22141715884208679</v>
      </c>
      <c r="EP401" s="86">
        <v>0.27467536926269531</v>
      </c>
      <c r="EQ401" s="86">
        <v>0.29822143912315369</v>
      </c>
      <c r="ER401" s="86">
        <v>0.27498185634613037</v>
      </c>
      <c r="ES401" s="86">
        <v>0.33423492312431335</v>
      </c>
      <c r="ET401" s="86">
        <v>0.15598922967910767</v>
      </c>
      <c r="EU401" s="86">
        <v>5.0812773406505585E-2</v>
      </c>
      <c r="EV401" s="86">
        <v>3.823365643620491E-2</v>
      </c>
      <c r="EW401" s="86">
        <v>39.541648864746094</v>
      </c>
      <c r="EX401" s="86">
        <v>38.738418579101563</v>
      </c>
      <c r="EY401" s="86">
        <v>38.197940826416016</v>
      </c>
      <c r="EZ401" s="86">
        <v>37.282772064208984</v>
      </c>
      <c r="FA401" s="86">
        <v>36.893436431884766</v>
      </c>
      <c r="FB401" s="86">
        <v>36.400566101074219</v>
      </c>
      <c r="FC401" s="86">
        <v>36.506202697753906</v>
      </c>
      <c r="FD401" s="86">
        <v>37.104244232177734</v>
      </c>
      <c r="FE401" s="86">
        <v>43.030475616455078</v>
      </c>
      <c r="FF401" s="86">
        <v>47.141220092773438</v>
      </c>
      <c r="FG401" s="86">
        <v>50.275726318359375</v>
      </c>
      <c r="FH401" s="86">
        <v>53.185012817382813</v>
      </c>
      <c r="FI401" s="86">
        <v>54.373561859130859</v>
      </c>
      <c r="FJ401" s="86">
        <v>55.752845764160156</v>
      </c>
      <c r="FK401" s="86">
        <v>56.883460998535156</v>
      </c>
      <c r="FL401" s="86">
        <v>56.777950286865234</v>
      </c>
      <c r="FM401" s="86">
        <v>54.613052368164063</v>
      </c>
      <c r="FN401" s="86">
        <v>50.441356658935547</v>
      </c>
      <c r="FO401" s="86">
        <v>48.073005676269531</v>
      </c>
      <c r="FP401" s="86">
        <v>46.290390014648438</v>
      </c>
      <c r="FQ401" s="86">
        <v>44.989723205566406</v>
      </c>
      <c r="FR401" s="86">
        <v>44.063030242919922</v>
      </c>
      <c r="FS401" s="86">
        <v>42.348228454589844</v>
      </c>
      <c r="FT401" s="86">
        <v>41.550407409667969</v>
      </c>
      <c r="FU401" s="86">
        <v>4.0539760142564774E-2</v>
      </c>
      <c r="FV401" s="86">
        <v>6.3272774219512939E-2</v>
      </c>
      <c r="FW401" s="86">
        <v>4.0768586099147797E-2</v>
      </c>
      <c r="FX401" s="86">
        <v>744</v>
      </c>
      <c r="FY401" s="86">
        <v>1</v>
      </c>
    </row>
    <row r="402" spans="1:181" x14ac:dyDescent="0.25">
      <c r="A402" t="s">
        <v>186</v>
      </c>
      <c r="B402" t="s">
        <v>236</v>
      </c>
      <c r="C402" t="s">
        <v>194</v>
      </c>
      <c r="D402" t="s">
        <v>203</v>
      </c>
      <c r="E402" t="s">
        <v>239</v>
      </c>
      <c r="F402" t="s">
        <v>179</v>
      </c>
      <c r="G402" t="s">
        <v>1</v>
      </c>
      <c r="H402" s="86">
        <v>2099</v>
      </c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86"/>
      <c r="AT402" s="86"/>
      <c r="AU402" s="86"/>
      <c r="AV402" s="86"/>
      <c r="AW402" s="86"/>
      <c r="AX402" s="86"/>
      <c r="AY402" s="86"/>
      <c r="AZ402" s="86"/>
      <c r="BA402" s="86"/>
      <c r="BB402" s="86"/>
      <c r="BC402" s="86"/>
      <c r="BD402" s="86"/>
      <c r="BE402" s="86"/>
      <c r="BF402" s="86"/>
      <c r="BG402" s="86"/>
      <c r="BH402" s="86"/>
      <c r="BI402" s="86"/>
      <c r="BJ402" s="86"/>
      <c r="BK402" s="86"/>
      <c r="BL402" s="86"/>
      <c r="BM402" s="86"/>
      <c r="BN402" s="86"/>
      <c r="BO402" s="86"/>
      <c r="BP402" s="86"/>
      <c r="BQ402" s="86"/>
      <c r="BR402" s="86"/>
      <c r="BS402" s="86"/>
      <c r="BT402" s="86"/>
      <c r="BU402" s="86"/>
      <c r="BV402" s="86"/>
      <c r="BW402" s="86"/>
      <c r="BX402" s="86"/>
      <c r="BY402" s="86"/>
      <c r="BZ402" s="86"/>
      <c r="CA402" s="86"/>
      <c r="CB402" s="86"/>
      <c r="CC402" s="86"/>
      <c r="CD402" s="86"/>
      <c r="CE402" s="86"/>
      <c r="CF402" s="86"/>
      <c r="CG402" s="86"/>
      <c r="CH402" s="86"/>
      <c r="CI402" s="86"/>
      <c r="CJ402" s="86"/>
      <c r="CK402" s="86"/>
      <c r="CL402" s="86"/>
      <c r="CM402" s="86"/>
      <c r="CN402" s="86"/>
      <c r="CO402" s="86"/>
      <c r="CP402" s="86"/>
      <c r="CQ402" s="86"/>
      <c r="CR402" s="86"/>
      <c r="CS402" s="86"/>
      <c r="CT402" s="86"/>
      <c r="CU402" s="86"/>
      <c r="CV402" s="86"/>
      <c r="CW402" s="86"/>
      <c r="CX402" s="86"/>
      <c r="CY402" s="86"/>
      <c r="CZ402" s="86"/>
      <c r="DA402" s="86"/>
      <c r="DB402" s="86"/>
      <c r="DC402" s="86"/>
      <c r="DD402" s="86"/>
      <c r="DE402" s="86"/>
      <c r="DF402" s="86"/>
      <c r="DG402" s="86"/>
      <c r="DH402" s="86"/>
      <c r="DI402" s="86"/>
      <c r="DJ402" s="86"/>
      <c r="DK402" s="86"/>
      <c r="DL402" s="86"/>
      <c r="DM402" s="86"/>
      <c r="DN402" s="86"/>
      <c r="DO402" s="86"/>
      <c r="DP402" s="86"/>
      <c r="DQ402" s="86"/>
      <c r="DR402" s="86"/>
      <c r="DS402" s="86"/>
      <c r="DT402" s="86"/>
      <c r="DU402" s="86"/>
      <c r="DV402" s="86"/>
      <c r="DW402" s="86"/>
      <c r="DX402" s="86"/>
      <c r="DY402" s="86"/>
      <c r="DZ402" s="86"/>
      <c r="EA402" s="86"/>
      <c r="EB402" s="86"/>
      <c r="EC402" s="86"/>
      <c r="ED402" s="86"/>
      <c r="EE402" s="86"/>
      <c r="EF402" s="86"/>
      <c r="EG402" s="86"/>
      <c r="EH402" s="86"/>
      <c r="EI402" s="86"/>
      <c r="EJ402" s="86"/>
      <c r="EK402" s="86"/>
      <c r="EL402" s="86"/>
      <c r="EM402" s="86"/>
      <c r="EN402" s="86"/>
      <c r="EO402" s="86"/>
      <c r="EP402" s="86"/>
      <c r="EQ402" s="86"/>
      <c r="ER402" s="86"/>
      <c r="ES402" s="86"/>
      <c r="ET402" s="86"/>
      <c r="EU402" s="86"/>
      <c r="EV402" s="86"/>
      <c r="EW402" s="86"/>
      <c r="EX402" s="86"/>
      <c r="EY402" s="86"/>
      <c r="EZ402" s="86"/>
      <c r="FA402" s="86"/>
      <c r="FB402" s="86"/>
      <c r="FC402" s="86"/>
      <c r="FD402" s="86"/>
      <c r="FE402" s="86"/>
      <c r="FF402" s="86"/>
      <c r="FG402" s="86"/>
      <c r="FH402" s="86"/>
      <c r="FI402" s="86"/>
      <c r="FJ402" s="86"/>
      <c r="FK402" s="86"/>
      <c r="FL402" s="86"/>
      <c r="FM402" s="86"/>
      <c r="FN402" s="86"/>
      <c r="FO402" s="86"/>
      <c r="FP402" s="86"/>
      <c r="FQ402" s="86"/>
      <c r="FR402" s="86"/>
      <c r="FS402" s="86"/>
      <c r="FT402" s="86"/>
      <c r="FU402" s="86"/>
      <c r="FV402" s="86"/>
      <c r="FW402" s="86"/>
      <c r="FX402" s="86">
        <v>69</v>
      </c>
      <c r="FY402" s="86">
        <v>0</v>
      </c>
    </row>
    <row r="403" spans="1:181" x14ac:dyDescent="0.25">
      <c r="A403" t="s">
        <v>186</v>
      </c>
      <c r="B403" t="s">
        <v>236</v>
      </c>
      <c r="C403" t="s">
        <v>194</v>
      </c>
      <c r="D403" t="s">
        <v>203</v>
      </c>
      <c r="E403" t="s">
        <v>239</v>
      </c>
      <c r="F403" t="s">
        <v>180</v>
      </c>
      <c r="G403" t="s">
        <v>1</v>
      </c>
      <c r="H403" s="86">
        <v>1135</v>
      </c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  <c r="AL403" s="86"/>
      <c r="AM403" s="86"/>
      <c r="AN403" s="86"/>
      <c r="AO403" s="86"/>
      <c r="AP403" s="86"/>
      <c r="AQ403" s="86"/>
      <c r="AR403" s="86"/>
      <c r="AS403" s="86"/>
      <c r="AT403" s="86"/>
      <c r="AU403" s="86"/>
      <c r="AV403" s="86"/>
      <c r="AW403" s="86"/>
      <c r="AX403" s="86"/>
      <c r="AY403" s="86"/>
      <c r="AZ403" s="86"/>
      <c r="BA403" s="86"/>
      <c r="BB403" s="86"/>
      <c r="BC403" s="86"/>
      <c r="BD403" s="86"/>
      <c r="BE403" s="86"/>
      <c r="BF403" s="86"/>
      <c r="BG403" s="86"/>
      <c r="BH403" s="86"/>
      <c r="BI403" s="86"/>
      <c r="BJ403" s="86"/>
      <c r="BK403" s="86"/>
      <c r="BL403" s="86"/>
      <c r="BM403" s="86"/>
      <c r="BN403" s="86"/>
      <c r="BO403" s="86"/>
      <c r="BP403" s="86"/>
      <c r="BQ403" s="86"/>
      <c r="BR403" s="86"/>
      <c r="BS403" s="86"/>
      <c r="BT403" s="86"/>
      <c r="BU403" s="86"/>
      <c r="BV403" s="86"/>
      <c r="BW403" s="86"/>
      <c r="BX403" s="86"/>
      <c r="BY403" s="86"/>
      <c r="BZ403" s="86"/>
      <c r="CA403" s="86"/>
      <c r="CB403" s="86"/>
      <c r="CC403" s="86"/>
      <c r="CD403" s="86"/>
      <c r="CE403" s="86"/>
      <c r="CF403" s="86"/>
      <c r="CG403" s="86"/>
      <c r="CH403" s="86"/>
      <c r="CI403" s="86"/>
      <c r="CJ403" s="86"/>
      <c r="CK403" s="86"/>
      <c r="CL403" s="86"/>
      <c r="CM403" s="86"/>
      <c r="CN403" s="86"/>
      <c r="CO403" s="86"/>
      <c r="CP403" s="86"/>
      <c r="CQ403" s="86"/>
      <c r="CR403" s="86"/>
      <c r="CS403" s="86"/>
      <c r="CT403" s="86"/>
      <c r="CU403" s="86"/>
      <c r="CV403" s="86"/>
      <c r="CW403" s="86"/>
      <c r="CX403" s="86"/>
      <c r="CY403" s="86"/>
      <c r="CZ403" s="86"/>
      <c r="DA403" s="86"/>
      <c r="DB403" s="86"/>
      <c r="DC403" s="86"/>
      <c r="DD403" s="86"/>
      <c r="DE403" s="86"/>
      <c r="DF403" s="86"/>
      <c r="DG403" s="86"/>
      <c r="DH403" s="86"/>
      <c r="DI403" s="86"/>
      <c r="DJ403" s="86"/>
      <c r="DK403" s="86"/>
      <c r="DL403" s="86"/>
      <c r="DM403" s="86"/>
      <c r="DN403" s="86"/>
      <c r="DO403" s="86"/>
      <c r="DP403" s="86"/>
      <c r="DQ403" s="86"/>
      <c r="DR403" s="86"/>
      <c r="DS403" s="86"/>
      <c r="DT403" s="86"/>
      <c r="DU403" s="86"/>
      <c r="DV403" s="86"/>
      <c r="DW403" s="86"/>
      <c r="DX403" s="86"/>
      <c r="DY403" s="86"/>
      <c r="DZ403" s="86"/>
      <c r="EA403" s="86"/>
      <c r="EB403" s="86"/>
      <c r="EC403" s="86"/>
      <c r="ED403" s="86"/>
      <c r="EE403" s="86"/>
      <c r="EF403" s="86"/>
      <c r="EG403" s="86"/>
      <c r="EH403" s="86"/>
      <c r="EI403" s="86"/>
      <c r="EJ403" s="86"/>
      <c r="EK403" s="86"/>
      <c r="EL403" s="86"/>
      <c r="EM403" s="86"/>
      <c r="EN403" s="86"/>
      <c r="EO403" s="86"/>
      <c r="EP403" s="86"/>
      <c r="EQ403" s="86"/>
      <c r="ER403" s="86"/>
      <c r="ES403" s="86"/>
      <c r="ET403" s="86"/>
      <c r="EU403" s="86"/>
      <c r="EV403" s="86"/>
      <c r="EW403" s="86"/>
      <c r="EX403" s="86"/>
      <c r="EY403" s="86"/>
      <c r="EZ403" s="86"/>
      <c r="FA403" s="86"/>
      <c r="FB403" s="86"/>
      <c r="FC403" s="86"/>
      <c r="FD403" s="86"/>
      <c r="FE403" s="86"/>
      <c r="FF403" s="86"/>
      <c r="FG403" s="86"/>
      <c r="FH403" s="86"/>
      <c r="FI403" s="86"/>
      <c r="FJ403" s="86"/>
      <c r="FK403" s="86"/>
      <c r="FL403" s="86"/>
      <c r="FM403" s="86"/>
      <c r="FN403" s="86"/>
      <c r="FO403" s="86"/>
      <c r="FP403" s="86"/>
      <c r="FQ403" s="86"/>
      <c r="FR403" s="86"/>
      <c r="FS403" s="86"/>
      <c r="FT403" s="86"/>
      <c r="FU403" s="86"/>
      <c r="FV403" s="86"/>
      <c r="FW403" s="86"/>
      <c r="FX403" s="86">
        <v>50</v>
      </c>
      <c r="FY403" s="86">
        <v>0</v>
      </c>
    </row>
    <row r="404" spans="1:181" x14ac:dyDescent="0.25">
      <c r="A404" t="s">
        <v>186</v>
      </c>
      <c r="B404" t="s">
        <v>236</v>
      </c>
      <c r="C404" t="s">
        <v>194</v>
      </c>
      <c r="D404" t="s">
        <v>203</v>
      </c>
      <c r="E404" t="s">
        <v>239</v>
      </c>
      <c r="F404" t="s">
        <v>181</v>
      </c>
      <c r="G404" t="s">
        <v>1</v>
      </c>
      <c r="H404" s="86">
        <v>552</v>
      </c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  <c r="AK404" s="86"/>
      <c r="AL404" s="86"/>
      <c r="AM404" s="86"/>
      <c r="AN404" s="86"/>
      <c r="AO404" s="86"/>
      <c r="AP404" s="86"/>
      <c r="AQ404" s="86"/>
      <c r="AR404" s="86"/>
      <c r="AS404" s="86"/>
      <c r="AT404" s="86"/>
      <c r="AU404" s="86"/>
      <c r="AV404" s="86"/>
      <c r="AW404" s="86"/>
      <c r="AX404" s="86"/>
      <c r="AY404" s="86"/>
      <c r="AZ404" s="86"/>
      <c r="BA404" s="86"/>
      <c r="BB404" s="86"/>
      <c r="BC404" s="86"/>
      <c r="BD404" s="86"/>
      <c r="BE404" s="86"/>
      <c r="BF404" s="86"/>
      <c r="BG404" s="86"/>
      <c r="BH404" s="86"/>
      <c r="BI404" s="86"/>
      <c r="BJ404" s="86"/>
      <c r="BK404" s="86"/>
      <c r="BL404" s="86"/>
      <c r="BM404" s="86"/>
      <c r="BN404" s="86"/>
      <c r="BO404" s="86"/>
      <c r="BP404" s="86"/>
      <c r="BQ404" s="86"/>
      <c r="BR404" s="86"/>
      <c r="BS404" s="86"/>
      <c r="BT404" s="86"/>
      <c r="BU404" s="86"/>
      <c r="BV404" s="86"/>
      <c r="BW404" s="86"/>
      <c r="BX404" s="86"/>
      <c r="BY404" s="86"/>
      <c r="BZ404" s="86"/>
      <c r="CA404" s="86"/>
      <c r="CB404" s="86"/>
      <c r="CC404" s="86"/>
      <c r="CD404" s="86"/>
      <c r="CE404" s="86"/>
      <c r="CF404" s="86"/>
      <c r="CG404" s="86"/>
      <c r="CH404" s="86"/>
      <c r="CI404" s="86"/>
      <c r="CJ404" s="86"/>
      <c r="CK404" s="86"/>
      <c r="CL404" s="86"/>
      <c r="CM404" s="86"/>
      <c r="CN404" s="86"/>
      <c r="CO404" s="86"/>
      <c r="CP404" s="86"/>
      <c r="CQ404" s="86"/>
      <c r="CR404" s="86"/>
      <c r="CS404" s="86"/>
      <c r="CT404" s="86"/>
      <c r="CU404" s="86"/>
      <c r="CV404" s="86"/>
      <c r="CW404" s="86"/>
      <c r="CX404" s="86"/>
      <c r="CY404" s="86"/>
      <c r="CZ404" s="86"/>
      <c r="DA404" s="86"/>
      <c r="DB404" s="86"/>
      <c r="DC404" s="86"/>
      <c r="DD404" s="86"/>
      <c r="DE404" s="86"/>
      <c r="DF404" s="86"/>
      <c r="DG404" s="86"/>
      <c r="DH404" s="86"/>
      <c r="DI404" s="86"/>
      <c r="DJ404" s="86"/>
      <c r="DK404" s="86"/>
      <c r="DL404" s="86"/>
      <c r="DM404" s="86"/>
      <c r="DN404" s="86"/>
      <c r="DO404" s="86"/>
      <c r="DP404" s="86"/>
      <c r="DQ404" s="86"/>
      <c r="DR404" s="86"/>
      <c r="DS404" s="86"/>
      <c r="DT404" s="86"/>
      <c r="DU404" s="86"/>
      <c r="DV404" s="86"/>
      <c r="DW404" s="86"/>
      <c r="DX404" s="86"/>
      <c r="DY404" s="86"/>
      <c r="DZ404" s="86"/>
      <c r="EA404" s="86"/>
      <c r="EB404" s="86"/>
      <c r="EC404" s="86"/>
      <c r="ED404" s="86"/>
      <c r="EE404" s="86"/>
      <c r="EF404" s="86"/>
      <c r="EG404" s="86"/>
      <c r="EH404" s="86"/>
      <c r="EI404" s="86"/>
      <c r="EJ404" s="86"/>
      <c r="EK404" s="86"/>
      <c r="EL404" s="86"/>
      <c r="EM404" s="86"/>
      <c r="EN404" s="86"/>
      <c r="EO404" s="86"/>
      <c r="EP404" s="86"/>
      <c r="EQ404" s="86"/>
      <c r="ER404" s="86"/>
      <c r="ES404" s="86"/>
      <c r="ET404" s="86"/>
      <c r="EU404" s="86"/>
      <c r="EV404" s="86"/>
      <c r="EW404" s="86"/>
      <c r="EX404" s="86"/>
      <c r="EY404" s="86"/>
      <c r="EZ404" s="86"/>
      <c r="FA404" s="86"/>
      <c r="FB404" s="86"/>
      <c r="FC404" s="86"/>
      <c r="FD404" s="86"/>
      <c r="FE404" s="86"/>
      <c r="FF404" s="86"/>
      <c r="FG404" s="86"/>
      <c r="FH404" s="86"/>
      <c r="FI404" s="86"/>
      <c r="FJ404" s="86"/>
      <c r="FK404" s="86"/>
      <c r="FL404" s="86"/>
      <c r="FM404" s="86"/>
      <c r="FN404" s="86"/>
      <c r="FO404" s="86"/>
      <c r="FP404" s="86"/>
      <c r="FQ404" s="86"/>
      <c r="FR404" s="86"/>
      <c r="FS404" s="86"/>
      <c r="FT404" s="86"/>
      <c r="FU404" s="86"/>
      <c r="FV404" s="86"/>
      <c r="FW404" s="86"/>
      <c r="FX404" s="86">
        <v>17</v>
      </c>
      <c r="FY404" s="86">
        <v>0</v>
      </c>
    </row>
    <row r="405" spans="1:181" x14ac:dyDescent="0.25">
      <c r="A405" t="s">
        <v>186</v>
      </c>
      <c r="B405" t="s">
        <v>236</v>
      </c>
      <c r="C405" t="s">
        <v>194</v>
      </c>
      <c r="D405" t="s">
        <v>203</v>
      </c>
      <c r="E405" t="s">
        <v>239</v>
      </c>
      <c r="F405" t="s">
        <v>182</v>
      </c>
      <c r="G405" t="s">
        <v>1</v>
      </c>
      <c r="H405" s="86">
        <v>2906</v>
      </c>
      <c r="I405" s="86">
        <v>1.8031044006347656</v>
      </c>
      <c r="J405" s="86">
        <v>1.6253381967544556</v>
      </c>
      <c r="K405" s="86">
        <v>1.6306331157684326</v>
      </c>
      <c r="L405" s="86">
        <v>1.5205013751983643</v>
      </c>
      <c r="M405" s="86">
        <v>1.6395814418792725</v>
      </c>
      <c r="N405" s="86">
        <v>1.7568613290786743</v>
      </c>
      <c r="O405" s="86">
        <v>1.9259892702102661</v>
      </c>
      <c r="P405" s="86">
        <v>2.1666760444641113</v>
      </c>
      <c r="Q405" s="86">
        <v>2.1389861106872559</v>
      </c>
      <c r="R405" s="86">
        <v>2.1248900890350342</v>
      </c>
      <c r="S405" s="86">
        <v>2.0201382637023926</v>
      </c>
      <c r="T405" s="86">
        <v>1.9536018371582031</v>
      </c>
      <c r="U405" s="86">
        <v>1.8802649974822998</v>
      </c>
      <c r="V405" s="86">
        <v>1.75197434425354</v>
      </c>
      <c r="W405" s="86">
        <v>1.8083728551864624</v>
      </c>
      <c r="X405" s="86">
        <v>1.8971587419509888</v>
      </c>
      <c r="Y405" s="86">
        <v>1.9074856042861938</v>
      </c>
      <c r="Z405" s="86">
        <v>2.6627266407012939</v>
      </c>
      <c r="AA405" s="86">
        <v>2.4528326988220215</v>
      </c>
      <c r="AB405" s="86">
        <v>2.3882331848144531</v>
      </c>
      <c r="AC405" s="86">
        <v>2.3482394218444824</v>
      </c>
      <c r="AD405" s="86">
        <v>2.3327300548553467</v>
      </c>
      <c r="AE405" s="86">
        <v>2.0389430522918701</v>
      </c>
      <c r="AF405" s="86">
        <v>1.9262725114822388</v>
      </c>
      <c r="AG405" s="86">
        <v>-4.1506044566631317E-2</v>
      </c>
      <c r="AH405" s="86">
        <v>-0.16134048998355865</v>
      </c>
      <c r="AI405" s="86">
        <v>-0.17378862202167511</v>
      </c>
      <c r="AJ405" s="86">
        <v>-0.23962505161762238</v>
      </c>
      <c r="AK405" s="86">
        <v>-0.2538260817527771</v>
      </c>
      <c r="AL405" s="86">
        <v>-0.32016727328300476</v>
      </c>
      <c r="AM405" s="86">
        <v>-0.2336735874414444</v>
      </c>
      <c r="AN405" s="86">
        <v>-0.38097614049911499</v>
      </c>
      <c r="AO405" s="86">
        <v>-0.45290029048919678</v>
      </c>
      <c r="AP405" s="86">
        <v>-0.36266845464706421</v>
      </c>
      <c r="AQ405" s="86">
        <v>-0.56348443031311035</v>
      </c>
      <c r="AR405" s="86">
        <v>-0.56027841567993164</v>
      </c>
      <c r="AS405" s="86">
        <v>-0.40746694803237915</v>
      </c>
      <c r="AT405" s="86">
        <v>-0.31393513083457947</v>
      </c>
      <c r="AU405" s="86">
        <v>-0.2644883394241333</v>
      </c>
      <c r="AV405" s="86">
        <v>1.1593937873840332E-2</v>
      </c>
      <c r="AW405" s="86">
        <v>-0.14467161893844604</v>
      </c>
      <c r="AX405" s="86">
        <v>-1.0901025496423244E-2</v>
      </c>
      <c r="AY405" s="86">
        <v>-0.4012569785118103</v>
      </c>
      <c r="AZ405" s="86">
        <v>-0.56804358959197998</v>
      </c>
      <c r="BA405" s="86">
        <v>-0.45466065406799316</v>
      </c>
      <c r="BB405" s="86">
        <v>-0.35963916778564453</v>
      </c>
      <c r="BC405" s="86">
        <v>-0.44028645753860474</v>
      </c>
      <c r="BD405" s="86">
        <v>-0.2311454713344574</v>
      </c>
      <c r="BE405" s="86">
        <v>0.13624261319637299</v>
      </c>
      <c r="BF405" s="86">
        <v>2.7364478446543217E-3</v>
      </c>
      <c r="BG405" s="86">
        <v>-1.2498562224209309E-2</v>
      </c>
      <c r="BH405" s="86">
        <v>-9.519001841545105E-2</v>
      </c>
      <c r="BI405" s="86">
        <v>-9.9038749933242798E-2</v>
      </c>
      <c r="BJ405" s="86">
        <v>-0.1594650000333786</v>
      </c>
      <c r="BK405" s="86">
        <v>-7.506147027015686E-2</v>
      </c>
      <c r="BL405" s="86">
        <v>-0.1890796422958374</v>
      </c>
      <c r="BM405" s="86">
        <v>-0.23711194097995758</v>
      </c>
      <c r="BN405" s="86">
        <v>-0.1593860387802124</v>
      </c>
      <c r="BO405" s="86">
        <v>-0.32819274067878723</v>
      </c>
      <c r="BP405" s="86">
        <v>-0.33536723256111145</v>
      </c>
      <c r="BQ405" s="86">
        <v>-0.19259601831436157</v>
      </c>
      <c r="BR405" s="86">
        <v>-0.10915891826152802</v>
      </c>
      <c r="BS405" s="86">
        <v>-5.0070762634277344E-2</v>
      </c>
      <c r="BT405" s="86">
        <v>0.19316935539245605</v>
      </c>
      <c r="BU405" s="86">
        <v>5.1207724958658218E-2</v>
      </c>
      <c r="BV405" s="86">
        <v>0.23327293992042542</v>
      </c>
      <c r="BW405" s="86">
        <v>-0.17334252595901489</v>
      </c>
      <c r="BX405" s="86">
        <v>-0.32708683609962463</v>
      </c>
      <c r="BY405" s="86">
        <v>-0.22946040332317352</v>
      </c>
      <c r="BZ405" s="86">
        <v>-0.15505416691303253</v>
      </c>
      <c r="CA405" s="86">
        <v>-0.24614562094211578</v>
      </c>
      <c r="CB405" s="86">
        <v>-2.3422742262482643E-2</v>
      </c>
      <c r="CC405" s="86">
        <v>0.25935077667236328</v>
      </c>
      <c r="CD405" s="86">
        <v>0.1163756400346756</v>
      </c>
      <c r="CE405" s="86">
        <v>9.9210448563098907E-2</v>
      </c>
      <c r="CF405" s="86">
        <v>4.8452485352754593E-3</v>
      </c>
      <c r="CG405" s="86">
        <v>8.1664975732564926E-3</v>
      </c>
      <c r="CH405" s="86">
        <v>-4.8163093626499176E-2</v>
      </c>
      <c r="CI405" s="86">
        <v>3.4792792052030563E-2</v>
      </c>
      <c r="CJ405" s="86">
        <v>-5.6172709912061691E-2</v>
      </c>
      <c r="CK405" s="86">
        <v>-8.7657593190670013E-2</v>
      </c>
      <c r="CL405" s="86">
        <v>-1.859327033162117E-2</v>
      </c>
      <c r="CM405" s="86">
        <v>-0.1652304083108902</v>
      </c>
      <c r="CN405" s="86">
        <v>-0.17959439754486084</v>
      </c>
      <c r="CO405" s="86">
        <v>-4.3777067214250565E-2</v>
      </c>
      <c r="CP405" s="86">
        <v>3.2668493688106537E-2</v>
      </c>
      <c r="CQ405" s="86">
        <v>9.8434194922447205E-2</v>
      </c>
      <c r="CR405" s="86">
        <v>0.31892794370651245</v>
      </c>
      <c r="CS405" s="86">
        <v>0.18687315285205841</v>
      </c>
      <c r="CT405" s="86">
        <v>0.40238705277442932</v>
      </c>
      <c r="CU405" s="86">
        <v>-1.5489665791392326E-2</v>
      </c>
      <c r="CV405" s="86">
        <v>-0.16020090878009796</v>
      </c>
      <c r="CW405" s="86">
        <v>-7.3487408459186554E-2</v>
      </c>
      <c r="CX405" s="86">
        <v>-1.3359221629798412E-2</v>
      </c>
      <c r="CY405" s="86">
        <v>-0.11168423295021057</v>
      </c>
      <c r="CZ405" s="86">
        <v>0.12044538557529449</v>
      </c>
      <c r="DA405" s="86">
        <v>0.38245895504951477</v>
      </c>
      <c r="DB405" s="86">
        <v>0.23001483082771301</v>
      </c>
      <c r="DC405" s="86">
        <v>0.21091943979263306</v>
      </c>
      <c r="DD405" s="86">
        <v>0.10488051176071167</v>
      </c>
      <c r="DE405" s="86">
        <v>0.11537174880504608</v>
      </c>
      <c r="DF405" s="86">
        <v>6.3138820230960846E-2</v>
      </c>
      <c r="DG405" s="86">
        <v>0.14464706182479858</v>
      </c>
      <c r="DH405" s="86">
        <v>7.6734215021133423E-2</v>
      </c>
      <c r="DI405" s="86">
        <v>6.1796758323907852E-2</v>
      </c>
      <c r="DJ405" s="86">
        <v>0.12219950556755066</v>
      </c>
      <c r="DK405" s="86">
        <v>-2.2680601105093956E-3</v>
      </c>
      <c r="DL405" s="86">
        <v>-2.3821558803319931E-2</v>
      </c>
      <c r="DM405" s="86">
        <v>0.10504186898469925</v>
      </c>
      <c r="DN405" s="86">
        <v>0.17449590563774109</v>
      </c>
      <c r="DO405" s="86">
        <v>0.24693916738033295</v>
      </c>
      <c r="DP405" s="86">
        <v>0.44468653202056885</v>
      </c>
      <c r="DQ405" s="86">
        <v>0.32253861427307129</v>
      </c>
      <c r="DR405" s="86">
        <v>0.57150119543075562</v>
      </c>
      <c r="DS405" s="86">
        <v>0.14236320555210114</v>
      </c>
      <c r="DT405" s="86">
        <v>6.6849961876869202E-3</v>
      </c>
      <c r="DU405" s="86">
        <v>8.2485593855381012E-2</v>
      </c>
      <c r="DV405" s="86">
        <v>0.12833572924137115</v>
      </c>
      <c r="DW405" s="86">
        <v>2.2777138277888298E-2</v>
      </c>
      <c r="DX405" s="86">
        <v>0.26431351900100708</v>
      </c>
      <c r="DY405" s="86">
        <v>0.56020760536193848</v>
      </c>
      <c r="DZ405" s="86">
        <v>0.39409175515174866</v>
      </c>
      <c r="EA405" s="86">
        <v>0.37220948934555054</v>
      </c>
      <c r="EB405" s="86">
        <v>0.249315544962883</v>
      </c>
      <c r="EC405" s="86">
        <v>0.27015906572341919</v>
      </c>
      <c r="ED405" s="86">
        <v>0.2238411009311676</v>
      </c>
      <c r="EE405" s="86">
        <v>0.30325913429260254</v>
      </c>
      <c r="EF405" s="86">
        <v>0.26863071322441101</v>
      </c>
      <c r="EG405" s="86">
        <v>0.27758511900901794</v>
      </c>
      <c r="EH405" s="86">
        <v>0.32548189163208008</v>
      </c>
      <c r="EI405" s="86">
        <v>0.23302367329597473</v>
      </c>
      <c r="EJ405" s="86">
        <v>0.20108968019485474</v>
      </c>
      <c r="EK405" s="86">
        <v>0.31991279125213623</v>
      </c>
      <c r="EL405" s="86">
        <v>0.37927216291427612</v>
      </c>
      <c r="EM405" s="86">
        <v>0.46135669946670532</v>
      </c>
      <c r="EN405" s="86">
        <v>0.62626194953918457</v>
      </c>
      <c r="EO405" s="86">
        <v>0.51841789484024048</v>
      </c>
      <c r="EP405" s="86">
        <v>0.81567519903182983</v>
      </c>
      <c r="EQ405" s="86">
        <v>0.37027767300605774</v>
      </c>
      <c r="ER405" s="86">
        <v>0.24764175713062286</v>
      </c>
      <c r="ES405" s="86">
        <v>0.30768585205078125</v>
      </c>
      <c r="ET405" s="86">
        <v>0.33292073011398315</v>
      </c>
      <c r="EU405" s="86">
        <v>0.21691799163818359</v>
      </c>
      <c r="EV405" s="86">
        <v>0.47203624248504639</v>
      </c>
      <c r="EW405" s="86">
        <v>33.718059539794922</v>
      </c>
      <c r="EX405" s="86">
        <v>32.772022247314453</v>
      </c>
      <c r="EY405" s="86">
        <v>32.17529296875</v>
      </c>
      <c r="EZ405" s="86">
        <v>31.130702972412109</v>
      </c>
      <c r="FA405" s="86">
        <v>31.148326873779297</v>
      </c>
      <c r="FB405" s="86">
        <v>30.81117057800293</v>
      </c>
      <c r="FC405" s="86">
        <v>30.591045379638672</v>
      </c>
      <c r="FD405" s="86">
        <v>30.616910934448242</v>
      </c>
      <c r="FE405" s="86">
        <v>34.00946044921875</v>
      </c>
      <c r="FF405" s="86">
        <v>40.862308502197266</v>
      </c>
      <c r="FG405" s="86">
        <v>45.800594329833984</v>
      </c>
      <c r="FH405" s="86">
        <v>50.442901611328125</v>
      </c>
      <c r="FI405" s="86">
        <v>53.454399108886719</v>
      </c>
      <c r="FJ405" s="86">
        <v>56.256893157958984</v>
      </c>
      <c r="FK405" s="86">
        <v>57.352573394775391</v>
      </c>
      <c r="FL405" s="86">
        <v>57.361591339111328</v>
      </c>
      <c r="FM405" s="86">
        <v>52.320087432861328</v>
      </c>
      <c r="FN405" s="86">
        <v>47.021938323974609</v>
      </c>
      <c r="FO405" s="86">
        <v>43.732669830322266</v>
      </c>
      <c r="FP405" s="86">
        <v>41.3748779296875</v>
      </c>
      <c r="FQ405" s="86">
        <v>39.579357147216797</v>
      </c>
      <c r="FR405" s="86">
        <v>38.034378051757813</v>
      </c>
      <c r="FS405" s="86">
        <v>36.195827484130859</v>
      </c>
      <c r="FT405" s="86">
        <v>35.551570892333984</v>
      </c>
      <c r="FU405" s="86">
        <v>0.12450825423002243</v>
      </c>
      <c r="FV405" s="86">
        <v>0.18338392674922943</v>
      </c>
      <c r="FW405" s="86">
        <v>0.12553404271602631</v>
      </c>
      <c r="FX405" s="86">
        <v>106</v>
      </c>
      <c r="FY405" s="86">
        <v>1</v>
      </c>
    </row>
    <row r="406" spans="1:181" x14ac:dyDescent="0.25">
      <c r="A406" t="s">
        <v>186</v>
      </c>
      <c r="B406" t="s">
        <v>236</v>
      </c>
      <c r="C406" t="s">
        <v>194</v>
      </c>
      <c r="D406" t="s">
        <v>203</v>
      </c>
      <c r="E406" t="s">
        <v>239</v>
      </c>
      <c r="F406" t="s">
        <v>183</v>
      </c>
      <c r="G406" t="s">
        <v>1</v>
      </c>
      <c r="H406" s="86">
        <v>3504</v>
      </c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  <c r="AK406" s="86"/>
      <c r="AL406" s="86"/>
      <c r="AM406" s="86"/>
      <c r="AN406" s="86"/>
      <c r="AO406" s="86"/>
      <c r="AP406" s="86"/>
      <c r="AQ406" s="86"/>
      <c r="AR406" s="86"/>
      <c r="AS406" s="86"/>
      <c r="AT406" s="86"/>
      <c r="AU406" s="86"/>
      <c r="AV406" s="86"/>
      <c r="AW406" s="86"/>
      <c r="AX406" s="86"/>
      <c r="AY406" s="86"/>
      <c r="AZ406" s="86"/>
      <c r="BA406" s="86"/>
      <c r="BB406" s="86"/>
      <c r="BC406" s="86"/>
      <c r="BD406" s="86"/>
      <c r="BE406" s="86"/>
      <c r="BF406" s="86"/>
      <c r="BG406" s="86"/>
      <c r="BH406" s="86"/>
      <c r="BI406" s="86"/>
      <c r="BJ406" s="86"/>
      <c r="BK406" s="86"/>
      <c r="BL406" s="86"/>
      <c r="BM406" s="86"/>
      <c r="BN406" s="86"/>
      <c r="BO406" s="86"/>
      <c r="BP406" s="86"/>
      <c r="BQ406" s="86"/>
      <c r="BR406" s="86"/>
      <c r="BS406" s="86"/>
      <c r="BT406" s="86"/>
      <c r="BU406" s="86"/>
      <c r="BV406" s="86"/>
      <c r="BW406" s="86"/>
      <c r="BX406" s="86"/>
      <c r="BY406" s="86"/>
      <c r="BZ406" s="86"/>
      <c r="CA406" s="86"/>
      <c r="CB406" s="86"/>
      <c r="CC406" s="86"/>
      <c r="CD406" s="86"/>
      <c r="CE406" s="86"/>
      <c r="CF406" s="86"/>
      <c r="CG406" s="86"/>
      <c r="CH406" s="86"/>
      <c r="CI406" s="86"/>
      <c r="CJ406" s="86"/>
      <c r="CK406" s="86"/>
      <c r="CL406" s="86"/>
      <c r="CM406" s="86"/>
      <c r="CN406" s="86"/>
      <c r="CO406" s="86"/>
      <c r="CP406" s="86"/>
      <c r="CQ406" s="86"/>
      <c r="CR406" s="86"/>
      <c r="CS406" s="86"/>
      <c r="CT406" s="86"/>
      <c r="CU406" s="86"/>
      <c r="CV406" s="86"/>
      <c r="CW406" s="86"/>
      <c r="CX406" s="86"/>
      <c r="CY406" s="86"/>
      <c r="CZ406" s="86"/>
      <c r="DA406" s="86"/>
      <c r="DB406" s="86"/>
      <c r="DC406" s="86"/>
      <c r="DD406" s="86"/>
      <c r="DE406" s="86"/>
      <c r="DF406" s="86"/>
      <c r="DG406" s="86"/>
      <c r="DH406" s="86"/>
      <c r="DI406" s="86"/>
      <c r="DJ406" s="86"/>
      <c r="DK406" s="86"/>
      <c r="DL406" s="86"/>
      <c r="DM406" s="86"/>
      <c r="DN406" s="86"/>
      <c r="DO406" s="86"/>
      <c r="DP406" s="86"/>
      <c r="DQ406" s="86"/>
      <c r="DR406" s="86"/>
      <c r="DS406" s="86"/>
      <c r="DT406" s="86"/>
      <c r="DU406" s="86"/>
      <c r="DV406" s="86"/>
      <c r="DW406" s="86"/>
      <c r="DX406" s="86"/>
      <c r="DY406" s="86"/>
      <c r="DZ406" s="86"/>
      <c r="EA406" s="86"/>
      <c r="EB406" s="86"/>
      <c r="EC406" s="86"/>
      <c r="ED406" s="86"/>
      <c r="EE406" s="86"/>
      <c r="EF406" s="86"/>
      <c r="EG406" s="86"/>
      <c r="EH406" s="86"/>
      <c r="EI406" s="86"/>
      <c r="EJ406" s="86"/>
      <c r="EK406" s="86"/>
      <c r="EL406" s="86"/>
      <c r="EM406" s="86"/>
      <c r="EN406" s="86"/>
      <c r="EO406" s="86"/>
      <c r="EP406" s="86"/>
      <c r="EQ406" s="86"/>
      <c r="ER406" s="86"/>
      <c r="ES406" s="86"/>
      <c r="ET406" s="86"/>
      <c r="EU406" s="86"/>
      <c r="EV406" s="86"/>
      <c r="EW406" s="86"/>
      <c r="EX406" s="86"/>
      <c r="EY406" s="86"/>
      <c r="EZ406" s="86"/>
      <c r="FA406" s="86"/>
      <c r="FB406" s="86"/>
      <c r="FC406" s="86"/>
      <c r="FD406" s="86"/>
      <c r="FE406" s="86"/>
      <c r="FF406" s="86"/>
      <c r="FG406" s="86"/>
      <c r="FH406" s="86"/>
      <c r="FI406" s="86"/>
      <c r="FJ406" s="86"/>
      <c r="FK406" s="86"/>
      <c r="FL406" s="86"/>
      <c r="FM406" s="86"/>
      <c r="FN406" s="86"/>
      <c r="FO406" s="86"/>
      <c r="FP406" s="86"/>
      <c r="FQ406" s="86"/>
      <c r="FR406" s="86"/>
      <c r="FS406" s="86"/>
      <c r="FT406" s="86"/>
      <c r="FU406" s="86"/>
      <c r="FV406" s="86"/>
      <c r="FW406" s="86"/>
      <c r="FX406" s="86">
        <v>89</v>
      </c>
      <c r="FY406" s="86">
        <v>0</v>
      </c>
    </row>
    <row r="407" spans="1:181" x14ac:dyDescent="0.25">
      <c r="A407" t="s">
        <v>186</v>
      </c>
      <c r="B407" t="s">
        <v>236</v>
      </c>
      <c r="C407" t="s">
        <v>194</v>
      </c>
      <c r="D407" t="s">
        <v>203</v>
      </c>
      <c r="E407" t="s">
        <v>239</v>
      </c>
      <c r="F407" t="s">
        <v>184</v>
      </c>
      <c r="G407" t="s">
        <v>1</v>
      </c>
      <c r="H407" s="86">
        <v>2444</v>
      </c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86"/>
      <c r="AU407" s="86"/>
      <c r="AV407" s="86"/>
      <c r="AW407" s="86"/>
      <c r="AX407" s="86"/>
      <c r="AY407" s="86"/>
      <c r="AZ407" s="86"/>
      <c r="BA407" s="86"/>
      <c r="BB407" s="86"/>
      <c r="BC407" s="86"/>
      <c r="BD407" s="86"/>
      <c r="BE407" s="86"/>
      <c r="BF407" s="86"/>
      <c r="BG407" s="86"/>
      <c r="BH407" s="86"/>
      <c r="BI407" s="86"/>
      <c r="BJ407" s="86"/>
      <c r="BK407" s="86"/>
      <c r="BL407" s="86"/>
      <c r="BM407" s="86"/>
      <c r="BN407" s="86"/>
      <c r="BO407" s="86"/>
      <c r="BP407" s="86"/>
      <c r="BQ407" s="86"/>
      <c r="BR407" s="86"/>
      <c r="BS407" s="86"/>
      <c r="BT407" s="86"/>
      <c r="BU407" s="86"/>
      <c r="BV407" s="86"/>
      <c r="BW407" s="86"/>
      <c r="BX407" s="86"/>
      <c r="BY407" s="86"/>
      <c r="BZ407" s="86"/>
      <c r="CA407" s="86"/>
      <c r="CB407" s="86"/>
      <c r="CC407" s="86"/>
      <c r="CD407" s="86"/>
      <c r="CE407" s="86"/>
      <c r="CF407" s="86"/>
      <c r="CG407" s="86"/>
      <c r="CH407" s="86"/>
      <c r="CI407" s="86"/>
      <c r="CJ407" s="86"/>
      <c r="CK407" s="86"/>
      <c r="CL407" s="86"/>
      <c r="CM407" s="86"/>
      <c r="CN407" s="86"/>
      <c r="CO407" s="86"/>
      <c r="CP407" s="86"/>
      <c r="CQ407" s="86"/>
      <c r="CR407" s="86"/>
      <c r="CS407" s="86"/>
      <c r="CT407" s="86"/>
      <c r="CU407" s="86"/>
      <c r="CV407" s="86"/>
      <c r="CW407" s="86"/>
      <c r="CX407" s="86"/>
      <c r="CY407" s="86"/>
      <c r="CZ407" s="86"/>
      <c r="DA407" s="86"/>
      <c r="DB407" s="86"/>
      <c r="DC407" s="86"/>
      <c r="DD407" s="86"/>
      <c r="DE407" s="86"/>
      <c r="DF407" s="86"/>
      <c r="DG407" s="86"/>
      <c r="DH407" s="86"/>
      <c r="DI407" s="86"/>
      <c r="DJ407" s="86"/>
      <c r="DK407" s="86"/>
      <c r="DL407" s="86"/>
      <c r="DM407" s="86"/>
      <c r="DN407" s="86"/>
      <c r="DO407" s="86"/>
      <c r="DP407" s="86"/>
      <c r="DQ407" s="86"/>
      <c r="DR407" s="86"/>
      <c r="DS407" s="86"/>
      <c r="DT407" s="86"/>
      <c r="DU407" s="86"/>
      <c r="DV407" s="86"/>
      <c r="DW407" s="86"/>
      <c r="DX407" s="86"/>
      <c r="DY407" s="86"/>
      <c r="DZ407" s="86"/>
      <c r="EA407" s="86"/>
      <c r="EB407" s="86"/>
      <c r="EC407" s="86"/>
      <c r="ED407" s="86"/>
      <c r="EE407" s="86"/>
      <c r="EF407" s="86"/>
      <c r="EG407" s="86"/>
      <c r="EH407" s="86"/>
      <c r="EI407" s="86"/>
      <c r="EJ407" s="86"/>
      <c r="EK407" s="86"/>
      <c r="EL407" s="86"/>
      <c r="EM407" s="86"/>
      <c r="EN407" s="86"/>
      <c r="EO407" s="86"/>
      <c r="EP407" s="86"/>
      <c r="EQ407" s="86"/>
      <c r="ER407" s="86"/>
      <c r="ES407" s="86"/>
      <c r="ET407" s="86"/>
      <c r="EU407" s="86"/>
      <c r="EV407" s="86"/>
      <c r="EW407" s="86"/>
      <c r="EX407" s="86"/>
      <c r="EY407" s="86"/>
      <c r="EZ407" s="86"/>
      <c r="FA407" s="86"/>
      <c r="FB407" s="86"/>
      <c r="FC407" s="86"/>
      <c r="FD407" s="86"/>
      <c r="FE407" s="86"/>
      <c r="FF407" s="86"/>
      <c r="FG407" s="86"/>
      <c r="FH407" s="86"/>
      <c r="FI407" s="86"/>
      <c r="FJ407" s="86"/>
      <c r="FK407" s="86"/>
      <c r="FL407" s="86"/>
      <c r="FM407" s="86"/>
      <c r="FN407" s="86"/>
      <c r="FO407" s="86"/>
      <c r="FP407" s="86"/>
      <c r="FQ407" s="86"/>
      <c r="FR407" s="86"/>
      <c r="FS407" s="86"/>
      <c r="FT407" s="86"/>
      <c r="FU407" s="86"/>
      <c r="FV407" s="86"/>
      <c r="FW407" s="86"/>
      <c r="FX407" s="86">
        <v>73</v>
      </c>
      <c r="FY407" s="86">
        <v>0</v>
      </c>
    </row>
    <row r="408" spans="1:181" x14ac:dyDescent="0.25">
      <c r="A408" t="s">
        <v>186</v>
      </c>
      <c r="B408" t="s">
        <v>236</v>
      </c>
      <c r="C408" t="s">
        <v>194</v>
      </c>
      <c r="D408" t="s">
        <v>203</v>
      </c>
      <c r="E408" t="s">
        <v>239</v>
      </c>
      <c r="F408" t="s">
        <v>185</v>
      </c>
      <c r="G408" t="s">
        <v>1</v>
      </c>
      <c r="H408" s="86">
        <v>945</v>
      </c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  <c r="AK408" s="86"/>
      <c r="AL408" s="86"/>
      <c r="AM408" s="86"/>
      <c r="AN408" s="86"/>
      <c r="AO408" s="86"/>
      <c r="AP408" s="86"/>
      <c r="AQ408" s="86"/>
      <c r="AR408" s="86"/>
      <c r="AS408" s="86"/>
      <c r="AT408" s="86"/>
      <c r="AU408" s="86"/>
      <c r="AV408" s="86"/>
      <c r="AW408" s="86"/>
      <c r="AX408" s="86"/>
      <c r="AY408" s="86"/>
      <c r="AZ408" s="86"/>
      <c r="BA408" s="86"/>
      <c r="BB408" s="86"/>
      <c r="BC408" s="86"/>
      <c r="BD408" s="86"/>
      <c r="BE408" s="86"/>
      <c r="BF408" s="86"/>
      <c r="BG408" s="86"/>
      <c r="BH408" s="86"/>
      <c r="BI408" s="86"/>
      <c r="BJ408" s="86"/>
      <c r="BK408" s="86"/>
      <c r="BL408" s="86"/>
      <c r="BM408" s="86"/>
      <c r="BN408" s="86"/>
      <c r="BO408" s="86"/>
      <c r="BP408" s="86"/>
      <c r="BQ408" s="86"/>
      <c r="BR408" s="86"/>
      <c r="BS408" s="86"/>
      <c r="BT408" s="86"/>
      <c r="BU408" s="86"/>
      <c r="BV408" s="86"/>
      <c r="BW408" s="86"/>
      <c r="BX408" s="86"/>
      <c r="BY408" s="86"/>
      <c r="BZ408" s="86"/>
      <c r="CA408" s="86"/>
      <c r="CB408" s="86"/>
      <c r="CC408" s="86"/>
      <c r="CD408" s="86"/>
      <c r="CE408" s="86"/>
      <c r="CF408" s="86"/>
      <c r="CG408" s="86"/>
      <c r="CH408" s="86"/>
      <c r="CI408" s="86"/>
      <c r="CJ408" s="86"/>
      <c r="CK408" s="86"/>
      <c r="CL408" s="86"/>
      <c r="CM408" s="86"/>
      <c r="CN408" s="86"/>
      <c r="CO408" s="86"/>
      <c r="CP408" s="86"/>
      <c r="CQ408" s="86"/>
      <c r="CR408" s="86"/>
      <c r="CS408" s="86"/>
      <c r="CT408" s="86"/>
      <c r="CU408" s="86"/>
      <c r="CV408" s="86"/>
      <c r="CW408" s="86"/>
      <c r="CX408" s="86"/>
      <c r="CY408" s="86"/>
      <c r="CZ408" s="86"/>
      <c r="DA408" s="86"/>
      <c r="DB408" s="86"/>
      <c r="DC408" s="86"/>
      <c r="DD408" s="86"/>
      <c r="DE408" s="86"/>
      <c r="DF408" s="86"/>
      <c r="DG408" s="86"/>
      <c r="DH408" s="86"/>
      <c r="DI408" s="86"/>
      <c r="DJ408" s="86"/>
      <c r="DK408" s="86"/>
      <c r="DL408" s="86"/>
      <c r="DM408" s="86"/>
      <c r="DN408" s="86"/>
      <c r="DO408" s="86"/>
      <c r="DP408" s="86"/>
      <c r="DQ408" s="86"/>
      <c r="DR408" s="86"/>
      <c r="DS408" s="86"/>
      <c r="DT408" s="86"/>
      <c r="DU408" s="86"/>
      <c r="DV408" s="86"/>
      <c r="DW408" s="86"/>
      <c r="DX408" s="86"/>
      <c r="DY408" s="86"/>
      <c r="DZ408" s="86"/>
      <c r="EA408" s="86"/>
      <c r="EB408" s="86"/>
      <c r="EC408" s="86"/>
      <c r="ED408" s="86"/>
      <c r="EE408" s="86"/>
      <c r="EF408" s="86"/>
      <c r="EG408" s="86"/>
      <c r="EH408" s="86"/>
      <c r="EI408" s="86"/>
      <c r="EJ408" s="86"/>
      <c r="EK408" s="86"/>
      <c r="EL408" s="86"/>
      <c r="EM408" s="86"/>
      <c r="EN408" s="86"/>
      <c r="EO408" s="86"/>
      <c r="EP408" s="86"/>
      <c r="EQ408" s="86"/>
      <c r="ER408" s="86"/>
      <c r="ES408" s="86"/>
      <c r="ET408" s="86"/>
      <c r="EU408" s="86"/>
      <c r="EV408" s="86"/>
      <c r="EW408" s="86"/>
      <c r="EX408" s="86"/>
      <c r="EY408" s="86"/>
      <c r="EZ408" s="86"/>
      <c r="FA408" s="86"/>
      <c r="FB408" s="86"/>
      <c r="FC408" s="86"/>
      <c r="FD408" s="86"/>
      <c r="FE408" s="86"/>
      <c r="FF408" s="86"/>
      <c r="FG408" s="86"/>
      <c r="FH408" s="86"/>
      <c r="FI408" s="86"/>
      <c r="FJ408" s="86"/>
      <c r="FK408" s="86"/>
      <c r="FL408" s="86"/>
      <c r="FM408" s="86"/>
      <c r="FN408" s="86"/>
      <c r="FO408" s="86"/>
      <c r="FP408" s="86"/>
      <c r="FQ408" s="86"/>
      <c r="FR408" s="86"/>
      <c r="FS408" s="86"/>
      <c r="FT408" s="86"/>
      <c r="FU408" s="86"/>
      <c r="FV408" s="86"/>
      <c r="FW408" s="86"/>
      <c r="FX408" s="86">
        <v>24</v>
      </c>
      <c r="FY408" s="86">
        <v>0</v>
      </c>
    </row>
    <row r="409" spans="1:181" x14ac:dyDescent="0.25">
      <c r="A409" t="s">
        <v>186</v>
      </c>
      <c r="B409" t="s">
        <v>236</v>
      </c>
      <c r="C409" t="s">
        <v>194</v>
      </c>
      <c r="D409" t="s">
        <v>203</v>
      </c>
      <c r="E409" t="s">
        <v>240</v>
      </c>
      <c r="F409" t="s">
        <v>1</v>
      </c>
      <c r="G409" t="s">
        <v>198</v>
      </c>
      <c r="H409" s="86">
        <v>21585</v>
      </c>
      <c r="I409" s="86">
        <v>1.6586929559707642</v>
      </c>
      <c r="J409" s="86">
        <v>1.5818990468978882</v>
      </c>
      <c r="K409" s="86">
        <v>1.5492948293685913</v>
      </c>
      <c r="L409" s="86">
        <v>1.5533252954483032</v>
      </c>
      <c r="M409" s="86">
        <v>1.5976046323776245</v>
      </c>
      <c r="N409" s="86">
        <v>1.6694183349609375</v>
      </c>
      <c r="O409" s="86">
        <v>1.8895896673202515</v>
      </c>
      <c r="P409" s="86">
        <v>2.0482845306396484</v>
      </c>
      <c r="Q409" s="86">
        <v>1.9526886940002441</v>
      </c>
      <c r="R409" s="86">
        <v>1.8660846948623657</v>
      </c>
      <c r="S409" s="86">
        <v>1.8478782176971436</v>
      </c>
      <c r="T409" s="86">
        <v>1.7747702598571777</v>
      </c>
      <c r="U409" s="86">
        <v>1.7528921365737915</v>
      </c>
      <c r="V409" s="86">
        <v>1.7359139919281006</v>
      </c>
      <c r="W409" s="86">
        <v>1.6161991357803345</v>
      </c>
      <c r="X409" s="86">
        <v>1.6910356283187866</v>
      </c>
      <c r="Y409" s="86">
        <v>1.7821304798126221</v>
      </c>
      <c r="Z409" s="86">
        <v>2.0957965850830078</v>
      </c>
      <c r="AA409" s="86">
        <v>2.3294045925140381</v>
      </c>
      <c r="AB409" s="86">
        <v>2.289677619934082</v>
      </c>
      <c r="AC409" s="86">
        <v>2.2648804187774658</v>
      </c>
      <c r="AD409" s="86">
        <v>2.1766538619995117</v>
      </c>
      <c r="AE409" s="86">
        <v>1.9473938941955566</v>
      </c>
      <c r="AF409" s="86">
        <v>1.7064468860626221</v>
      </c>
      <c r="AG409" s="86">
        <v>-0.35305899381637573</v>
      </c>
      <c r="AH409" s="86">
        <v>-0.34250247478485107</v>
      </c>
      <c r="AI409" s="86">
        <v>-0.29006311297416687</v>
      </c>
      <c r="AJ409" s="86">
        <v>-0.25502309203147888</v>
      </c>
      <c r="AK409" s="86">
        <v>-0.224347323179245</v>
      </c>
      <c r="AL409" s="86">
        <v>-0.27267131209373474</v>
      </c>
      <c r="AM409" s="86">
        <v>-0.29915085434913635</v>
      </c>
      <c r="AN409" s="86">
        <v>-0.24975445866584778</v>
      </c>
      <c r="AO409" s="86">
        <v>-0.23877991735935211</v>
      </c>
      <c r="AP409" s="86">
        <v>-0.22547933459281921</v>
      </c>
      <c r="AQ409" s="86">
        <v>-0.17373035848140717</v>
      </c>
      <c r="AR409" s="86">
        <v>-0.2009420245885849</v>
      </c>
      <c r="AS409" s="86">
        <v>-0.23494304716587067</v>
      </c>
      <c r="AT409" s="86">
        <v>-0.21286828815937042</v>
      </c>
      <c r="AU409" s="86">
        <v>-0.29331505298614502</v>
      </c>
      <c r="AV409" s="86">
        <v>-0.24486470222473145</v>
      </c>
      <c r="AW409" s="86">
        <v>-0.17251840233802795</v>
      </c>
      <c r="AX409" s="86">
        <v>-0.1513582170009613</v>
      </c>
      <c r="AY409" s="86">
        <v>-0.12352468818426132</v>
      </c>
      <c r="AZ409" s="86">
        <v>-0.15515561401844025</v>
      </c>
      <c r="BA409" s="86">
        <v>-0.20962189137935638</v>
      </c>
      <c r="BB409" s="86">
        <v>-0.35145577788352966</v>
      </c>
      <c r="BC409" s="86">
        <v>-0.4044460654258728</v>
      </c>
      <c r="BD409" s="86">
        <v>-0.39207679033279419</v>
      </c>
      <c r="BE409" s="86">
        <v>-0.26144322752952576</v>
      </c>
      <c r="BF409" s="86">
        <v>-0.25508794188499451</v>
      </c>
      <c r="BG409" s="86">
        <v>-0.20443028211593628</v>
      </c>
      <c r="BH409" s="86">
        <v>-0.16919901967048645</v>
      </c>
      <c r="BI409" s="86">
        <v>-0.14254896342754364</v>
      </c>
      <c r="BJ409" s="86">
        <v>-0.18892835080623627</v>
      </c>
      <c r="BK409" s="86">
        <v>-0.21322956681251526</v>
      </c>
      <c r="BL409" s="86">
        <v>-0.16930499672889709</v>
      </c>
      <c r="BM409" s="86">
        <v>-0.1593133807182312</v>
      </c>
      <c r="BN409" s="86">
        <v>-0.1553625762462616</v>
      </c>
      <c r="BO409" s="86">
        <v>-9.9618606269359589E-2</v>
      </c>
      <c r="BP409" s="86">
        <v>-0.13230545818805695</v>
      </c>
      <c r="BQ409" s="86">
        <v>-0.16546748578548431</v>
      </c>
      <c r="BR409" s="86">
        <v>-0.14433653652667999</v>
      </c>
      <c r="BS409" s="86">
        <v>-0.22738395631313324</v>
      </c>
      <c r="BT409" s="86">
        <v>-0.17478665709495544</v>
      </c>
      <c r="BU409" s="86">
        <v>-0.10448027402162552</v>
      </c>
      <c r="BV409" s="86">
        <v>-7.2344675660133362E-2</v>
      </c>
      <c r="BW409" s="86">
        <v>-3.954092413187027E-2</v>
      </c>
      <c r="BX409" s="86">
        <v>-7.0954494178295135E-2</v>
      </c>
      <c r="BY409" s="86">
        <v>-0.11841148883104324</v>
      </c>
      <c r="BZ409" s="86">
        <v>-0.25506943464279175</v>
      </c>
      <c r="CA409" s="86">
        <v>-0.30643433332443237</v>
      </c>
      <c r="CB409" s="86">
        <v>-0.29920127987861633</v>
      </c>
      <c r="CC409" s="86">
        <v>-0.19799043238162994</v>
      </c>
      <c r="CD409" s="86">
        <v>-0.19454494118690491</v>
      </c>
      <c r="CE409" s="86">
        <v>-0.1451212614774704</v>
      </c>
      <c r="CF409" s="86">
        <v>-0.10975752770900726</v>
      </c>
      <c r="CG409" s="86">
        <v>-8.5895657539367676E-2</v>
      </c>
      <c r="CH409" s="86">
        <v>-0.13092818856239319</v>
      </c>
      <c r="CI409" s="86">
        <v>-0.15372072160243988</v>
      </c>
      <c r="CJ409" s="86">
        <v>-0.11358592659235001</v>
      </c>
      <c r="CK409" s="86">
        <v>-0.10427509248256683</v>
      </c>
      <c r="CL409" s="86">
        <v>-0.1067999079823494</v>
      </c>
      <c r="CM409" s="86">
        <v>-4.8289034515619278E-2</v>
      </c>
      <c r="CN409" s="86">
        <v>-8.4767989814281464E-2</v>
      </c>
      <c r="CO409" s="86">
        <v>-0.11734891682863235</v>
      </c>
      <c r="CP409" s="86">
        <v>-9.6871644258499146E-2</v>
      </c>
      <c r="CQ409" s="86">
        <v>-0.1817203015089035</v>
      </c>
      <c r="CR409" s="86">
        <v>-0.12625084817409515</v>
      </c>
      <c r="CS409" s="86">
        <v>-5.7357281446456909E-2</v>
      </c>
      <c r="CT409" s="86">
        <v>-1.7620157450437546E-2</v>
      </c>
      <c r="CU409" s="86">
        <v>1.8625969067215919E-2</v>
      </c>
      <c r="CV409" s="86">
        <v>-1.2637048028409481E-2</v>
      </c>
      <c r="CW409" s="86">
        <v>-5.5239439010620117E-2</v>
      </c>
      <c r="CX409" s="86">
        <v>-0.18831250071525574</v>
      </c>
      <c r="CY409" s="86">
        <v>-0.23855175077915192</v>
      </c>
      <c r="CZ409" s="86">
        <v>-0.23487596213817596</v>
      </c>
      <c r="DA409" s="86">
        <v>-0.13453763723373413</v>
      </c>
      <c r="DB409" s="86">
        <v>-0.13400192558765411</v>
      </c>
      <c r="DC409" s="86">
        <v>-8.5812225937843323E-2</v>
      </c>
      <c r="DD409" s="86">
        <v>-5.0316039472818375E-2</v>
      </c>
      <c r="DE409" s="86">
        <v>-2.9242347925901413E-2</v>
      </c>
      <c r="DF409" s="86">
        <v>-7.2928056120872498E-2</v>
      </c>
      <c r="DG409" s="86">
        <v>-9.421190619468689E-2</v>
      </c>
      <c r="DH409" s="86">
        <v>-5.7866863906383514E-2</v>
      </c>
      <c r="DI409" s="86">
        <v>-4.9236811697483063E-2</v>
      </c>
      <c r="DJ409" s="86">
        <v>-5.823725089430809E-2</v>
      </c>
      <c r="DK409" s="86">
        <v>3.0405379366129637E-3</v>
      </c>
      <c r="DL409" s="86">
        <v>-3.7230513989925385E-2</v>
      </c>
      <c r="DM409" s="86">
        <v>-6.9230347871780396E-2</v>
      </c>
      <c r="DN409" s="86">
        <v>-4.9406751990318298E-2</v>
      </c>
      <c r="DO409" s="86">
        <v>-0.13605663180351257</v>
      </c>
      <c r="DP409" s="86">
        <v>-7.7715002000331879E-2</v>
      </c>
      <c r="DQ409" s="86">
        <v>-1.023428700864315E-2</v>
      </c>
      <c r="DR409" s="86">
        <v>3.7104368209838867E-2</v>
      </c>
      <c r="DS409" s="86">
        <v>7.6792865991592407E-2</v>
      </c>
      <c r="DT409" s="86">
        <v>4.5680396258831024E-2</v>
      </c>
      <c r="DU409" s="86">
        <v>7.9326136037707329E-3</v>
      </c>
      <c r="DV409" s="86">
        <v>-0.12155558913946152</v>
      </c>
      <c r="DW409" s="86">
        <v>-0.17066913843154907</v>
      </c>
      <c r="DX409" s="86">
        <v>-0.1705506443977356</v>
      </c>
      <c r="DY409" s="86">
        <v>-4.292185977101326E-2</v>
      </c>
      <c r="DZ409" s="86">
        <v>-4.6587426215410233E-2</v>
      </c>
      <c r="EA409" s="86">
        <v>-1.7941159603651613E-4</v>
      </c>
      <c r="EB409" s="86">
        <v>3.5508032888174057E-2</v>
      </c>
      <c r="EC409" s="86">
        <v>5.2556023001670837E-2</v>
      </c>
      <c r="ED409" s="86">
        <v>1.0814925655722618E-2</v>
      </c>
      <c r="EE409" s="86">
        <v>-8.2906214520335197E-3</v>
      </c>
      <c r="EF409" s="86">
        <v>2.2582618519663811E-2</v>
      </c>
      <c r="EG409" s="86">
        <v>3.0229728668928146E-2</v>
      </c>
      <c r="EH409" s="86">
        <v>1.1879515834152699E-2</v>
      </c>
      <c r="EI409" s="86">
        <v>7.715228945016861E-2</v>
      </c>
      <c r="EJ409" s="86">
        <v>3.1406044960021973E-2</v>
      </c>
      <c r="EK409" s="86">
        <v>2.4521752493456006E-4</v>
      </c>
      <c r="EL409" s="86">
        <v>1.9125008955597878E-2</v>
      </c>
      <c r="EM409" s="86">
        <v>-7.0125579833984375E-2</v>
      </c>
      <c r="EN409" s="86">
        <v>-7.636981550604105E-3</v>
      </c>
      <c r="EO409" s="86">
        <v>5.7803831994533539E-2</v>
      </c>
      <c r="EP409" s="86">
        <v>0.11611788719892502</v>
      </c>
      <c r="EQ409" s="86">
        <v>0.16077661514282227</v>
      </c>
      <c r="ER409" s="86">
        <v>0.12988153100013733</v>
      </c>
      <c r="ES409" s="86">
        <v>9.914301335811615E-2</v>
      </c>
      <c r="ET409" s="86">
        <v>-2.5169208645820618E-2</v>
      </c>
      <c r="EU409" s="86">
        <v>-7.2657443583011627E-2</v>
      </c>
      <c r="EV409" s="86">
        <v>-7.7675104141235352E-2</v>
      </c>
      <c r="EW409" s="86">
        <v>39.982105255126953</v>
      </c>
      <c r="EX409" s="86">
        <v>39.723892211914063</v>
      </c>
      <c r="EY409" s="86">
        <v>39.448429107666016</v>
      </c>
      <c r="EZ409" s="86">
        <v>39.387474060058594</v>
      </c>
      <c r="FA409" s="86">
        <v>39.120738983154297</v>
      </c>
      <c r="FB409" s="86">
        <v>39.455284118652344</v>
      </c>
      <c r="FC409" s="86">
        <v>40.127773284912109</v>
      </c>
      <c r="FD409" s="86">
        <v>40.928001403808594</v>
      </c>
      <c r="FE409" s="86">
        <v>43.120101928710938</v>
      </c>
      <c r="FF409" s="86">
        <v>45.139095306396484</v>
      </c>
      <c r="FG409" s="86">
        <v>47.24737548828125</v>
      </c>
      <c r="FH409" s="86">
        <v>48.875267028808594</v>
      </c>
      <c r="FI409" s="86">
        <v>49.987106323242188</v>
      </c>
      <c r="FJ409" s="86">
        <v>50.342124938964844</v>
      </c>
      <c r="FK409" s="86">
        <v>50.601249694824219</v>
      </c>
      <c r="FL409" s="86">
        <v>51.002082824707031</v>
      </c>
      <c r="FM409" s="86">
        <v>50.465610504150391</v>
      </c>
      <c r="FN409" s="86">
        <v>50.308601379394531</v>
      </c>
      <c r="FO409" s="86">
        <v>49.797855377197266</v>
      </c>
      <c r="FP409" s="86">
        <v>49.246105194091797</v>
      </c>
      <c r="FQ409" s="86">
        <v>48.660526275634766</v>
      </c>
      <c r="FR409" s="86">
        <v>48.898662567138672</v>
      </c>
      <c r="FS409" s="86">
        <v>48.402458190917969</v>
      </c>
      <c r="FT409" s="86">
        <v>47.970020294189453</v>
      </c>
      <c r="FU409" s="86">
        <v>6.1731554567813873E-2</v>
      </c>
      <c r="FV409" s="86">
        <v>7.2031460702419281E-2</v>
      </c>
      <c r="FW409" s="86">
        <v>6.2863364815711975E-2</v>
      </c>
      <c r="FX409" s="86">
        <v>1507</v>
      </c>
      <c r="FY409" s="86">
        <v>1</v>
      </c>
    </row>
    <row r="410" spans="1:181" x14ac:dyDescent="0.25">
      <c r="A410" t="s">
        <v>186</v>
      </c>
      <c r="B410" t="s">
        <v>236</v>
      </c>
      <c r="C410" t="s">
        <v>194</v>
      </c>
      <c r="D410" t="s">
        <v>203</v>
      </c>
      <c r="E410" t="s">
        <v>240</v>
      </c>
      <c r="F410" t="s">
        <v>1</v>
      </c>
      <c r="G410" t="s">
        <v>200</v>
      </c>
      <c r="H410" s="86">
        <v>4636</v>
      </c>
      <c r="I410" s="86">
        <v>1.6483761072158813</v>
      </c>
      <c r="J410" s="86">
        <v>1.5373013019561768</v>
      </c>
      <c r="K410" s="86">
        <v>1.438511848449707</v>
      </c>
      <c r="L410" s="86">
        <v>1.4165147542953491</v>
      </c>
      <c r="M410" s="86">
        <v>1.432716965675354</v>
      </c>
      <c r="N410" s="86">
        <v>1.4776840209960938</v>
      </c>
      <c r="O410" s="86">
        <v>1.6505078077316284</v>
      </c>
      <c r="P410" s="86">
        <v>1.80750572681427</v>
      </c>
      <c r="Q410" s="86">
        <v>1.7113853693008423</v>
      </c>
      <c r="R410" s="86">
        <v>1.6678382158279419</v>
      </c>
      <c r="S410" s="86">
        <v>1.6702579259872437</v>
      </c>
      <c r="T410" s="86">
        <v>1.6224061250686646</v>
      </c>
      <c r="U410" s="86">
        <v>1.6346297264099121</v>
      </c>
      <c r="V410" s="86">
        <v>1.6368497610092163</v>
      </c>
      <c r="W410" s="86">
        <v>1.6368823051452637</v>
      </c>
      <c r="X410" s="86">
        <v>1.6826937198638916</v>
      </c>
      <c r="Y410" s="86">
        <v>1.8109852075576782</v>
      </c>
      <c r="Z410" s="86">
        <v>2.0391473770141602</v>
      </c>
      <c r="AA410" s="86">
        <v>2.2354714870452881</v>
      </c>
      <c r="AB410" s="86">
        <v>2.1948740482330322</v>
      </c>
      <c r="AC410" s="86">
        <v>2.1557517051696777</v>
      </c>
      <c r="AD410" s="86">
        <v>2.0368137359619141</v>
      </c>
      <c r="AE410" s="86">
        <v>1.8525475263595581</v>
      </c>
      <c r="AF410" s="86">
        <v>1.6084009408950806</v>
      </c>
      <c r="AG410" s="86">
        <v>-0.15830612182617188</v>
      </c>
      <c r="AH410" s="86">
        <v>-0.16271640360355377</v>
      </c>
      <c r="AI410" s="86">
        <v>-0.18756294250488281</v>
      </c>
      <c r="AJ410" s="86">
        <v>-0.17181949317455292</v>
      </c>
      <c r="AK410" s="86">
        <v>-0.17640584707260132</v>
      </c>
      <c r="AL410" s="86">
        <v>-0.21190032362937927</v>
      </c>
      <c r="AM410" s="86">
        <v>-0.24197559058666229</v>
      </c>
      <c r="AN410" s="86">
        <v>-0.25546169281005859</v>
      </c>
      <c r="AO410" s="86">
        <v>-0.16675688326358795</v>
      </c>
      <c r="AP410" s="86">
        <v>-0.14757102727890015</v>
      </c>
      <c r="AQ410" s="86">
        <v>-0.15510009229183197</v>
      </c>
      <c r="AR410" s="86">
        <v>-0.19889657199382782</v>
      </c>
      <c r="AS410" s="86">
        <v>-0.18909993767738342</v>
      </c>
      <c r="AT410" s="86">
        <v>-0.15423944592475891</v>
      </c>
      <c r="AU410" s="86">
        <v>-0.15527157485485077</v>
      </c>
      <c r="AV410" s="86">
        <v>-0.10588915646076202</v>
      </c>
      <c r="AW410" s="86">
        <v>-4.2684774845838547E-2</v>
      </c>
      <c r="AX410" s="86">
        <v>3.6613889969885349E-3</v>
      </c>
      <c r="AY410" s="86">
        <v>-4.9122359603643417E-2</v>
      </c>
      <c r="AZ410" s="86">
        <v>-2.2665901109576225E-2</v>
      </c>
      <c r="BA410" s="86">
        <v>-6.1786536127328873E-2</v>
      </c>
      <c r="BB410" s="86">
        <v>-0.16203226149082184</v>
      </c>
      <c r="BC410" s="86">
        <v>-0.21437567472457886</v>
      </c>
      <c r="BD410" s="86">
        <v>-0.27027657628059387</v>
      </c>
      <c r="BE410" s="86">
        <v>-6.7999392747879028E-2</v>
      </c>
      <c r="BF410" s="86">
        <v>-7.5692534446716309E-2</v>
      </c>
      <c r="BG410" s="86">
        <v>-0.10898420959711075</v>
      </c>
      <c r="BH410" s="86">
        <v>-9.3778267502784729E-2</v>
      </c>
      <c r="BI410" s="86">
        <v>-9.9028170108795166E-2</v>
      </c>
      <c r="BJ410" s="86">
        <v>-0.13462315499782562</v>
      </c>
      <c r="BK410" s="86">
        <v>-0.1521451473236084</v>
      </c>
      <c r="BL410" s="86">
        <v>-0.16548894345760345</v>
      </c>
      <c r="BM410" s="86">
        <v>-8.0277368426322937E-2</v>
      </c>
      <c r="BN410" s="86">
        <v>-5.9146378189325333E-2</v>
      </c>
      <c r="BO410" s="86">
        <v>-6.8214632570743561E-2</v>
      </c>
      <c r="BP410" s="86">
        <v>-0.10805872827768326</v>
      </c>
      <c r="BQ410" s="86">
        <v>-0.10052101314067841</v>
      </c>
      <c r="BR410" s="86">
        <v>-6.4742229878902435E-2</v>
      </c>
      <c r="BS410" s="86">
        <v>-6.9913193583488464E-2</v>
      </c>
      <c r="BT410" s="86">
        <v>-2.4846892803907394E-2</v>
      </c>
      <c r="BU410" s="86">
        <v>3.8665395230054855E-2</v>
      </c>
      <c r="BV410" s="86">
        <v>8.8772259652614594E-2</v>
      </c>
      <c r="BW410" s="86">
        <v>4.7731034457683563E-2</v>
      </c>
      <c r="BX410" s="86">
        <v>7.2743050754070282E-2</v>
      </c>
      <c r="BY410" s="86">
        <v>3.1126070767641068E-2</v>
      </c>
      <c r="BZ410" s="86">
        <v>-7.3328524827957153E-2</v>
      </c>
      <c r="CA410" s="86">
        <v>-0.12469395250082016</v>
      </c>
      <c r="CB410" s="86">
        <v>-0.19064594805240631</v>
      </c>
      <c r="CC410" s="86">
        <v>-5.453228484839201E-3</v>
      </c>
      <c r="CD410" s="86">
        <v>-1.5420082956552505E-2</v>
      </c>
      <c r="CE410" s="86">
        <v>-5.4560832679271698E-2</v>
      </c>
      <c r="CF410" s="86">
        <v>-3.9727158844470978E-2</v>
      </c>
      <c r="CG410" s="86">
        <v>-4.5436624437570572E-2</v>
      </c>
      <c r="CH410" s="86">
        <v>-8.110123872756958E-2</v>
      </c>
      <c r="CI410" s="86">
        <v>-8.9928850531578064E-2</v>
      </c>
      <c r="CJ410" s="86">
        <v>-0.10317410528659821</v>
      </c>
      <c r="CK410" s="86">
        <v>-2.0381923764944077E-2</v>
      </c>
      <c r="CL410" s="86">
        <v>2.0962681155651808E-3</v>
      </c>
      <c r="CM410" s="86">
        <v>-8.0380355939269066E-3</v>
      </c>
      <c r="CN410" s="86">
        <v>-4.5144714415073395E-2</v>
      </c>
      <c r="CO410" s="86">
        <v>-3.9171520620584488E-2</v>
      </c>
      <c r="CP410" s="86">
        <v>-2.7567215729504824E-3</v>
      </c>
      <c r="CQ410" s="86">
        <v>-1.0794254019856453E-2</v>
      </c>
      <c r="CR410" s="86">
        <v>3.1282734125852585E-2</v>
      </c>
      <c r="CS410" s="86">
        <v>9.5008276402950287E-2</v>
      </c>
      <c r="CT410" s="86">
        <v>0.14771978557109833</v>
      </c>
      <c r="CU410" s="86">
        <v>0.11481140553951263</v>
      </c>
      <c r="CV410" s="86">
        <v>0.138823002576828</v>
      </c>
      <c r="CW410" s="86">
        <v>9.5477066934108734E-2</v>
      </c>
      <c r="CX410" s="86">
        <v>-1.18925916031003E-2</v>
      </c>
      <c r="CY410" s="86">
        <v>-6.2580667436122894E-2</v>
      </c>
      <c r="CZ410" s="86">
        <v>-0.13549405336380005</v>
      </c>
      <c r="DA410" s="86">
        <v>5.709293857216835E-2</v>
      </c>
      <c r="DB410" s="86">
        <v>4.4852372258901596E-2</v>
      </c>
      <c r="DC410" s="86">
        <v>-1.3745344767812639E-4</v>
      </c>
      <c r="DD410" s="86">
        <v>1.4323951676487923E-2</v>
      </c>
      <c r="DE410" s="86">
        <v>8.154919371008873E-3</v>
      </c>
      <c r="DF410" s="86">
        <v>-2.7579303830862045E-2</v>
      </c>
      <c r="DG410" s="86">
        <v>-2.7712548151612282E-2</v>
      </c>
      <c r="DH410" s="86">
        <v>-4.0859248489141464E-2</v>
      </c>
      <c r="DI410" s="86">
        <v>3.9513528347015381E-2</v>
      </c>
      <c r="DJ410" s="86">
        <v>6.3338913023471832E-2</v>
      </c>
      <c r="DK410" s="86">
        <v>5.2138566970825195E-2</v>
      </c>
      <c r="DL410" s="86">
        <v>1.776929572224617E-2</v>
      </c>
      <c r="DM410" s="86">
        <v>2.2177973762154579E-2</v>
      </c>
      <c r="DN410" s="86">
        <v>5.9228785336017609E-2</v>
      </c>
      <c r="DO410" s="86">
        <v>4.8324689269065857E-2</v>
      </c>
      <c r="DP410" s="86">
        <v>8.7412349879741669E-2</v>
      </c>
      <c r="DQ410" s="86">
        <v>0.15135115385055542</v>
      </c>
      <c r="DR410" s="86">
        <v>0.20666730403900146</v>
      </c>
      <c r="DS410" s="86">
        <v>0.18189176917076111</v>
      </c>
      <c r="DT410" s="86">
        <v>0.20490294694900513</v>
      </c>
      <c r="DU410" s="86">
        <v>0.15982805192470551</v>
      </c>
      <c r="DV410" s="86">
        <v>4.9543339759111404E-2</v>
      </c>
      <c r="DW410" s="86">
        <v>-4.6738257515244186E-4</v>
      </c>
      <c r="DX410" s="86">
        <v>-8.0342136323451996E-2</v>
      </c>
      <c r="DY410" s="86">
        <v>0.1473996639251709</v>
      </c>
      <c r="DZ410" s="86">
        <v>0.13187621533870697</v>
      </c>
      <c r="EA410" s="86">
        <v>7.8441262245178223E-2</v>
      </c>
      <c r="EB410" s="86">
        <v>9.2365168035030365E-2</v>
      </c>
      <c r="EC410" s="86">
        <v>8.5532590746879578E-2</v>
      </c>
      <c r="ED410" s="86">
        <v>4.9697861075401306E-2</v>
      </c>
      <c r="EE410" s="86">
        <v>6.2117911875247955E-2</v>
      </c>
      <c r="EF410" s="86">
        <v>4.9113500863313675E-2</v>
      </c>
      <c r="EG410" s="86">
        <v>0.1259930431842804</v>
      </c>
      <c r="EH410" s="86">
        <v>0.15176357328891754</v>
      </c>
      <c r="EI410" s="86">
        <v>0.13902401924133301</v>
      </c>
      <c r="EJ410" s="86">
        <v>0.10860714316368103</v>
      </c>
      <c r="EK410" s="86">
        <v>0.11075689643621445</v>
      </c>
      <c r="EL410" s="86">
        <v>0.14872600138187408</v>
      </c>
      <c r="EM410" s="86">
        <v>0.13368304073810577</v>
      </c>
      <c r="EN410" s="86">
        <v>0.1684546172618866</v>
      </c>
      <c r="EO410" s="86">
        <v>0.23270131647586823</v>
      </c>
      <c r="EP410" s="86">
        <v>0.29177814722061157</v>
      </c>
      <c r="EQ410" s="86">
        <v>0.27874517440795898</v>
      </c>
      <c r="ER410" s="86">
        <v>0.30031189322471619</v>
      </c>
      <c r="ES410" s="86">
        <v>0.25274065136909485</v>
      </c>
      <c r="ET410" s="86">
        <v>0.13824707269668579</v>
      </c>
      <c r="EU410" s="86">
        <v>8.9214332401752472E-2</v>
      </c>
      <c r="EV410" s="86">
        <v>-7.1153201861307025E-4</v>
      </c>
      <c r="EW410" s="86">
        <v>39.494976043701172</v>
      </c>
      <c r="EX410" s="86">
        <v>39.02197265625</v>
      </c>
      <c r="EY410" s="86">
        <v>39.041408538818359</v>
      </c>
      <c r="EZ410" s="86">
        <v>38.870948791503906</v>
      </c>
      <c r="FA410" s="86">
        <v>38.542896270751953</v>
      </c>
      <c r="FB410" s="86">
        <v>38.702678680419922</v>
      </c>
      <c r="FC410" s="86">
        <v>39.199634552001953</v>
      </c>
      <c r="FD410" s="86">
        <v>40.361007690429688</v>
      </c>
      <c r="FE410" s="86">
        <v>42.489917755126953</v>
      </c>
      <c r="FF410" s="86">
        <v>45.039527893066406</v>
      </c>
      <c r="FG410" s="86">
        <v>47.080039978027344</v>
      </c>
      <c r="FH410" s="86">
        <v>48.600013732910156</v>
      </c>
      <c r="FI410" s="86">
        <v>49.720996856689453</v>
      </c>
      <c r="FJ410" s="86">
        <v>50.091720581054688</v>
      </c>
      <c r="FK410" s="86">
        <v>50.29095458984375</v>
      </c>
      <c r="FL410" s="86">
        <v>50.312175750732422</v>
      </c>
      <c r="FM410" s="86">
        <v>49.621833801269531</v>
      </c>
      <c r="FN410" s="86">
        <v>49.404064178466797</v>
      </c>
      <c r="FO410" s="86">
        <v>48.625946044921875</v>
      </c>
      <c r="FP410" s="86">
        <v>47.671562194824219</v>
      </c>
      <c r="FQ410" s="86">
        <v>47.542633056640625</v>
      </c>
      <c r="FR410" s="86">
        <v>48.294845581054688</v>
      </c>
      <c r="FS410" s="86">
        <v>48.028255462646484</v>
      </c>
      <c r="FT410" s="86">
        <v>47.947704315185547</v>
      </c>
      <c r="FU410" s="86">
        <v>5.3021557629108429E-2</v>
      </c>
      <c r="FV410" s="86">
        <v>6.9284111261367798E-2</v>
      </c>
      <c r="FW410" s="86">
        <v>5.5759288370609283E-2</v>
      </c>
      <c r="FX410" s="86">
        <v>586</v>
      </c>
      <c r="FY410" s="86">
        <v>1</v>
      </c>
    </row>
    <row r="411" spans="1:181" x14ac:dyDescent="0.25">
      <c r="A411" t="s">
        <v>186</v>
      </c>
      <c r="B411" t="s">
        <v>236</v>
      </c>
      <c r="C411" t="s">
        <v>194</v>
      </c>
      <c r="D411" t="s">
        <v>203</v>
      </c>
      <c r="E411" t="s">
        <v>240</v>
      </c>
      <c r="F411" t="s">
        <v>1</v>
      </c>
      <c r="G411" t="s">
        <v>1</v>
      </c>
      <c r="H411" s="86">
        <v>26221</v>
      </c>
      <c r="I411" s="86">
        <v>1.6568688154220581</v>
      </c>
      <c r="J411" s="86">
        <v>1.5740139484405518</v>
      </c>
      <c r="K411" s="86">
        <v>1.529707670211792</v>
      </c>
      <c r="L411" s="86">
        <v>1.5291365385055542</v>
      </c>
      <c r="M411" s="86">
        <v>1.5684516429901123</v>
      </c>
      <c r="N411" s="86">
        <v>1.6355187892913818</v>
      </c>
      <c r="O411" s="86">
        <v>1.8473187685012817</v>
      </c>
      <c r="P411" s="86">
        <v>2.0057134628295898</v>
      </c>
      <c r="Q411" s="86">
        <v>1.9100250005722046</v>
      </c>
      <c r="R411" s="86">
        <v>1.8310337066650391</v>
      </c>
      <c r="S411" s="86">
        <v>1.8164740800857544</v>
      </c>
      <c r="T411" s="86">
        <v>1.7478315830230713</v>
      </c>
      <c r="U411" s="86">
        <v>1.7319828271865845</v>
      </c>
      <c r="V411" s="86">
        <v>1.7183990478515625</v>
      </c>
      <c r="W411" s="86">
        <v>1.6198561191558838</v>
      </c>
      <c r="X411" s="86">
        <v>1.6895606517791748</v>
      </c>
      <c r="Y411" s="86">
        <v>1.7872320413589478</v>
      </c>
      <c r="Z411" s="86">
        <v>2.0857806205749512</v>
      </c>
      <c r="AA411" s="86">
        <v>2.3127968311309814</v>
      </c>
      <c r="AB411" s="86">
        <v>2.2729160785675049</v>
      </c>
      <c r="AC411" s="86">
        <v>2.2455859184265137</v>
      </c>
      <c r="AD411" s="86">
        <v>2.1519293785095215</v>
      </c>
      <c r="AE411" s="86">
        <v>1.9306244850158691</v>
      </c>
      <c r="AF411" s="86">
        <v>1.6891119480133057</v>
      </c>
      <c r="AG411" s="86">
        <v>-0.29443001747131348</v>
      </c>
      <c r="AH411" s="86">
        <v>-0.28742581605911255</v>
      </c>
      <c r="AI411" s="86">
        <v>-0.25072038173675537</v>
      </c>
      <c r="AJ411" s="86">
        <v>-0.2192169725894928</v>
      </c>
      <c r="AK411" s="86">
        <v>-0.19504357874393463</v>
      </c>
      <c r="AL411" s="86">
        <v>-0.2410704493522644</v>
      </c>
      <c r="AM411" s="86">
        <v>-0.26514053344726563</v>
      </c>
      <c r="AN411" s="86">
        <v>-0.22702677547931671</v>
      </c>
      <c r="AO411" s="86">
        <v>-0.20315034687519073</v>
      </c>
      <c r="AP411" s="86">
        <v>-0.18876315653324127</v>
      </c>
      <c r="AQ411" s="86">
        <v>-0.14765839278697968</v>
      </c>
      <c r="AR411" s="86">
        <v>-0.1771848201751709</v>
      </c>
      <c r="AS411" s="86">
        <v>-0.2038935124874115</v>
      </c>
      <c r="AT411" s="86">
        <v>-0.17940454185009003</v>
      </c>
      <c r="AU411" s="86">
        <v>-0.24684937298297882</v>
      </c>
      <c r="AV411" s="86">
        <v>-0.19900737702846527</v>
      </c>
      <c r="AW411" s="86">
        <v>-0.12829436361789703</v>
      </c>
      <c r="AX411" s="86">
        <v>-0.10138766467571259</v>
      </c>
      <c r="AY411" s="86">
        <v>-8.4921851754188538E-2</v>
      </c>
      <c r="AZ411" s="86">
        <v>-0.10660311579704285</v>
      </c>
      <c r="BA411" s="86">
        <v>-0.15868504345417023</v>
      </c>
      <c r="BB411" s="86">
        <v>-0.2940177321434021</v>
      </c>
      <c r="BC411" s="86">
        <v>-0.3466147780418396</v>
      </c>
      <c r="BD411" s="86">
        <v>-0.34888759255409241</v>
      </c>
      <c r="BE411" s="86">
        <v>-0.21734072268009186</v>
      </c>
      <c r="BF411" s="86">
        <v>-0.2138400673866272</v>
      </c>
      <c r="BG411" s="86">
        <v>-0.17887182533740997</v>
      </c>
      <c r="BH411" s="86">
        <v>-0.14723223447799683</v>
      </c>
      <c r="BI411" s="86">
        <v>-0.12633183598518372</v>
      </c>
      <c r="BJ411" s="86">
        <v>-0.17079269886016846</v>
      </c>
      <c r="BK411" s="86">
        <v>-0.19264926016330719</v>
      </c>
      <c r="BL411" s="86">
        <v>-0.15891739726066589</v>
      </c>
      <c r="BM411" s="86">
        <v>-0.13597077131271362</v>
      </c>
      <c r="BN411" s="86">
        <v>-0.12896355986595154</v>
      </c>
      <c r="BO411" s="86">
        <v>-8.4745630621910095E-2</v>
      </c>
      <c r="BP411" s="86">
        <v>-0.11844523996114731</v>
      </c>
      <c r="BQ411" s="86">
        <v>-0.14459604024887085</v>
      </c>
      <c r="BR411" s="86">
        <v>-0.12081240117549896</v>
      </c>
      <c r="BS411" s="86">
        <v>-0.19051603972911835</v>
      </c>
      <c r="BT411" s="86">
        <v>-0.13956661522388458</v>
      </c>
      <c r="BU411" s="86">
        <v>-7.0468395948410034E-2</v>
      </c>
      <c r="BV411" s="86">
        <v>-3.4626107662916183E-2</v>
      </c>
      <c r="BW411" s="86">
        <v>-1.3697647489607334E-2</v>
      </c>
      <c r="BX411" s="86">
        <v>-3.5266026854515076E-2</v>
      </c>
      <c r="BY411" s="86">
        <v>-8.1825032830238342E-2</v>
      </c>
      <c r="BZ411" s="86">
        <v>-0.21313782036304474</v>
      </c>
      <c r="CA411" s="86">
        <v>-0.26438871026039124</v>
      </c>
      <c r="CB411" s="86">
        <v>-0.27114734053611755</v>
      </c>
      <c r="CC411" s="86">
        <v>-0.16394893825054169</v>
      </c>
      <c r="CD411" s="86">
        <v>-0.16287481784820557</v>
      </c>
      <c r="CE411" s="86">
        <v>-0.12910974025726318</v>
      </c>
      <c r="CF411" s="86">
        <v>-9.7375825047492981E-2</v>
      </c>
      <c r="CG411" s="86">
        <v>-7.8742295503616333E-2</v>
      </c>
      <c r="CH411" s="86">
        <v>-0.12211855500936508</v>
      </c>
      <c r="CI411" s="86">
        <v>-0.1424420177936554</v>
      </c>
      <c r="CJ411" s="86">
        <v>-0.11174506694078445</v>
      </c>
      <c r="CK411" s="86">
        <v>-8.9442387223243713E-2</v>
      </c>
      <c r="CL411" s="86">
        <v>-8.7546534836292267E-2</v>
      </c>
      <c r="CM411" s="86">
        <v>-4.1172463446855545E-2</v>
      </c>
      <c r="CN411" s="86">
        <v>-7.7762402594089508E-2</v>
      </c>
      <c r="CO411" s="86">
        <v>-0.103526771068573</v>
      </c>
      <c r="CP411" s="86">
        <v>-8.0231666564941406E-2</v>
      </c>
      <c r="CQ411" s="86">
        <v>-0.15149974822998047</v>
      </c>
      <c r="CR411" s="86">
        <v>-9.8398126661777496E-2</v>
      </c>
      <c r="CS411" s="86">
        <v>-3.0418308451771736E-2</v>
      </c>
      <c r="CT411" s="86">
        <v>1.1612745933234692E-2</v>
      </c>
      <c r="CU411" s="86">
        <v>3.5632017999887466E-2</v>
      </c>
      <c r="CV411" s="86">
        <v>1.414182223379612E-2</v>
      </c>
      <c r="CW411" s="86">
        <v>-2.8592029586434364E-2</v>
      </c>
      <c r="CX411" s="86">
        <v>-0.15712063014507294</v>
      </c>
      <c r="CY411" s="86">
        <v>-0.20743919909000397</v>
      </c>
      <c r="CZ411" s="86">
        <v>-0.21730473637580872</v>
      </c>
      <c r="DA411" s="86">
        <v>-0.11055713146924973</v>
      </c>
      <c r="DB411" s="86">
        <v>-0.11190954595804214</v>
      </c>
      <c r="DC411" s="86">
        <v>-7.9347647726535797E-2</v>
      </c>
      <c r="DD411" s="86">
        <v>-4.751940444111824E-2</v>
      </c>
      <c r="DE411" s="86">
        <v>-3.1152758747339249E-2</v>
      </c>
      <c r="DF411" s="86">
        <v>-7.3444388806819916E-2</v>
      </c>
      <c r="DG411" s="86">
        <v>-9.2234790325164795E-2</v>
      </c>
      <c r="DH411" s="86">
        <v>-6.4572729170322418E-2</v>
      </c>
      <c r="DI411" s="86">
        <v>-4.2913999408483505E-2</v>
      </c>
      <c r="DJ411" s="86">
        <v>-4.6129513531923294E-2</v>
      </c>
      <c r="DK411" s="86">
        <v>2.4007090833038092E-3</v>
      </c>
      <c r="DL411" s="86">
        <v>-3.7079554051160812E-2</v>
      </c>
      <c r="DM411" s="86">
        <v>-6.245751678943634E-2</v>
      </c>
      <c r="DN411" s="86">
        <v>-3.9650935679674149E-2</v>
      </c>
      <c r="DO411" s="86">
        <v>-0.11248345673084259</v>
      </c>
      <c r="DP411" s="86">
        <v>-5.7229649275541306E-2</v>
      </c>
      <c r="DQ411" s="86">
        <v>9.6317799761891365E-3</v>
      </c>
      <c r="DR411" s="86">
        <v>5.7851597666740417E-2</v>
      </c>
      <c r="DS411" s="86">
        <v>8.4961682558059692E-2</v>
      </c>
      <c r="DT411" s="86">
        <v>6.3549667596817017E-2</v>
      </c>
      <c r="DU411" s="86">
        <v>2.4640979245305061E-2</v>
      </c>
      <c r="DV411" s="86">
        <v>-0.10110342502593994</v>
      </c>
      <c r="DW411" s="86">
        <v>-0.1504896879196167</v>
      </c>
      <c r="DX411" s="86">
        <v>-0.16346211731433868</v>
      </c>
      <c r="DY411" s="86">
        <v>-3.3467847853899002E-2</v>
      </c>
      <c r="DZ411" s="86">
        <v>-3.8323808461427689E-2</v>
      </c>
      <c r="EA411" s="86">
        <v>-7.4991039000451565E-3</v>
      </c>
      <c r="EB411" s="86">
        <v>2.4465341120958328E-2</v>
      </c>
      <c r="EC411" s="86">
        <v>3.7558980286121368E-2</v>
      </c>
      <c r="ED411" s="86">
        <v>-3.16664669662714E-3</v>
      </c>
      <c r="EE411" s="86">
        <v>-1.9743522629141808E-2</v>
      </c>
      <c r="EF411" s="86">
        <v>3.5366357769817114E-3</v>
      </c>
      <c r="EG411" s="86">
        <v>2.4265602231025696E-2</v>
      </c>
      <c r="EH411" s="86">
        <v>1.3670089654624462E-2</v>
      </c>
      <c r="EI411" s="86">
        <v>6.5313450992107391E-2</v>
      </c>
      <c r="EJ411" s="86">
        <v>2.1660014986991882E-2</v>
      </c>
      <c r="EK411" s="86">
        <v>-3.1600284855812788E-3</v>
      </c>
      <c r="EL411" s="86">
        <v>1.8941201269626617E-2</v>
      </c>
      <c r="EM411" s="86">
        <v>-5.6150138378143311E-2</v>
      </c>
      <c r="EN411" s="86">
        <v>2.2111122962087393E-3</v>
      </c>
      <c r="EO411" s="86">
        <v>6.7457742989063263E-2</v>
      </c>
      <c r="EP411" s="86">
        <v>0.12461315840482712</v>
      </c>
      <c r="EQ411" s="86">
        <v>0.15618589520454407</v>
      </c>
      <c r="ER411" s="86">
        <v>0.13488677144050598</v>
      </c>
      <c r="ES411" s="86">
        <v>0.1015009880065918</v>
      </c>
      <c r="ET411" s="86">
        <v>-2.0223507657647133E-2</v>
      </c>
      <c r="EU411" s="86">
        <v>-6.8263627588748932E-2</v>
      </c>
      <c r="EV411" s="86">
        <v>-8.5721895098686218E-2</v>
      </c>
      <c r="EW411" s="86">
        <v>39.903877258300781</v>
      </c>
      <c r="EX411" s="86">
        <v>39.612949371337891</v>
      </c>
      <c r="EY411" s="86">
        <v>39.383655548095703</v>
      </c>
      <c r="EZ411" s="86">
        <v>39.305709838867188</v>
      </c>
      <c r="FA411" s="86">
        <v>39.029060363769531</v>
      </c>
      <c r="FB411" s="86">
        <v>39.337272644042969</v>
      </c>
      <c r="FC411" s="86">
        <v>39.984237670898438</v>
      </c>
      <c r="FD411" s="86">
        <v>40.837543487548828</v>
      </c>
      <c r="FE411" s="86">
        <v>43.023597717285156</v>
      </c>
      <c r="FF411" s="86">
        <v>45.123809814453125</v>
      </c>
      <c r="FG411" s="86">
        <v>47.220645904541016</v>
      </c>
      <c r="FH411" s="86">
        <v>48.830814361572266</v>
      </c>
      <c r="FI411" s="86">
        <v>49.944202423095703</v>
      </c>
      <c r="FJ411" s="86">
        <v>50.301769256591797</v>
      </c>
      <c r="FK411" s="86">
        <v>50.550220489501953</v>
      </c>
      <c r="FL411" s="86">
        <v>50.889419555664063</v>
      </c>
      <c r="FM411" s="86">
        <v>50.324771881103516</v>
      </c>
      <c r="FN411" s="86">
        <v>50.162765502929688</v>
      </c>
      <c r="FO411" s="86">
        <v>49.604896545410156</v>
      </c>
      <c r="FP411" s="86">
        <v>48.992702484130859</v>
      </c>
      <c r="FQ411" s="86">
        <v>48.481468200683594</v>
      </c>
      <c r="FR411" s="86">
        <v>48.803943634033203</v>
      </c>
      <c r="FS411" s="86">
        <v>48.343196868896484</v>
      </c>
      <c r="FT411" s="86">
        <v>47.966411590576172</v>
      </c>
      <c r="FU411" s="86">
        <v>5.1674559712409973E-2</v>
      </c>
      <c r="FV411" s="86">
        <v>6.0548052191734314E-2</v>
      </c>
      <c r="FW411" s="86">
        <v>5.2679508924484253E-2</v>
      </c>
      <c r="FX411" s="86">
        <v>2093</v>
      </c>
      <c r="FY411" s="86">
        <v>1</v>
      </c>
    </row>
    <row r="412" spans="1:181" x14ac:dyDescent="0.25">
      <c r="A412" t="s">
        <v>186</v>
      </c>
      <c r="B412" t="s">
        <v>236</v>
      </c>
      <c r="C412" t="s">
        <v>194</v>
      </c>
      <c r="D412" t="s">
        <v>203</v>
      </c>
      <c r="E412" t="s">
        <v>240</v>
      </c>
      <c r="F412" t="s">
        <v>178</v>
      </c>
      <c r="G412" t="s">
        <v>1</v>
      </c>
      <c r="H412" s="86">
        <v>14445</v>
      </c>
      <c r="I412" s="86">
        <v>1.4393421411514282</v>
      </c>
      <c r="J412" s="86">
        <v>1.3446780443191528</v>
      </c>
      <c r="K412" s="86">
        <v>1.293989896774292</v>
      </c>
      <c r="L412" s="86">
        <v>1.2752174139022827</v>
      </c>
      <c r="M412" s="86">
        <v>1.3012464046478271</v>
      </c>
      <c r="N412" s="86">
        <v>1.39827561378479</v>
      </c>
      <c r="O412" s="86">
        <v>1.6109808683395386</v>
      </c>
      <c r="P412" s="86">
        <v>1.7785971164703369</v>
      </c>
      <c r="Q412" s="86">
        <v>1.7569533586502075</v>
      </c>
      <c r="R412" s="86">
        <v>1.7280259132385254</v>
      </c>
      <c r="S412" s="86">
        <v>1.6843254566192627</v>
      </c>
      <c r="T412" s="86">
        <v>1.6181713342666626</v>
      </c>
      <c r="U412" s="86">
        <v>1.6023510694503784</v>
      </c>
      <c r="V412" s="86">
        <v>1.5700967311859131</v>
      </c>
      <c r="W412" s="86">
        <v>1.4816477298736572</v>
      </c>
      <c r="X412" s="86">
        <v>1.5515682697296143</v>
      </c>
      <c r="Y412" s="86">
        <v>1.6802765130996704</v>
      </c>
      <c r="Z412" s="86">
        <v>1.9658005237579346</v>
      </c>
      <c r="AA412" s="86">
        <v>2.2163009643554688</v>
      </c>
      <c r="AB412" s="86">
        <v>2.18691086769104</v>
      </c>
      <c r="AC412" s="86">
        <v>2.13311767578125</v>
      </c>
      <c r="AD412" s="86">
        <v>2.0326149463653564</v>
      </c>
      <c r="AE412" s="86">
        <v>1.7910457849502563</v>
      </c>
      <c r="AF412" s="86">
        <v>1.5043365955352783</v>
      </c>
      <c r="AG412" s="86">
        <v>-0.31329980492591858</v>
      </c>
      <c r="AH412" s="86">
        <v>-0.30419924855232239</v>
      </c>
      <c r="AI412" s="86">
        <v>-0.26221400499343872</v>
      </c>
      <c r="AJ412" s="86">
        <v>-0.22198452055454254</v>
      </c>
      <c r="AK412" s="86">
        <v>-0.20838487148284912</v>
      </c>
      <c r="AL412" s="86">
        <v>-0.20998555421829224</v>
      </c>
      <c r="AM412" s="86">
        <v>-0.19007545709609985</v>
      </c>
      <c r="AN412" s="86">
        <v>-0.17829546332359314</v>
      </c>
      <c r="AO412" s="86">
        <v>-0.11902931332588196</v>
      </c>
      <c r="AP412" s="86">
        <v>-4.6671338379383087E-2</v>
      </c>
      <c r="AQ412" s="86">
        <v>-9.9246688187122345E-2</v>
      </c>
      <c r="AR412" s="86">
        <v>-0.10116452723741531</v>
      </c>
      <c r="AS412" s="86">
        <v>-0.16413328051567078</v>
      </c>
      <c r="AT412" s="86">
        <v>-0.19948588311672211</v>
      </c>
      <c r="AU412" s="86">
        <v>-0.22782054543495178</v>
      </c>
      <c r="AV412" s="86">
        <v>-0.15741586685180664</v>
      </c>
      <c r="AW412" s="86">
        <v>-6.525760143995285E-2</v>
      </c>
      <c r="AX412" s="86">
        <v>-1.0013195686042309E-2</v>
      </c>
      <c r="AY412" s="86">
        <v>-4.4337492436170578E-3</v>
      </c>
      <c r="AZ412" s="86">
        <v>-3.4698765724897385E-2</v>
      </c>
      <c r="BA412" s="86">
        <v>-9.169788658618927E-2</v>
      </c>
      <c r="BB412" s="86">
        <v>-0.1826721578836441</v>
      </c>
      <c r="BC412" s="86">
        <v>-0.26046383380889893</v>
      </c>
      <c r="BD412" s="86">
        <v>-0.32710987329483032</v>
      </c>
      <c r="BE412" s="86">
        <v>-0.2565312385559082</v>
      </c>
      <c r="BF412" s="86">
        <v>-0.25067245960235596</v>
      </c>
      <c r="BG412" s="86">
        <v>-0.21310429275035858</v>
      </c>
      <c r="BH412" s="86">
        <v>-0.17585033178329468</v>
      </c>
      <c r="BI412" s="86">
        <v>-0.16339480876922607</v>
      </c>
      <c r="BJ412" s="86">
        <v>-0.16340944170951843</v>
      </c>
      <c r="BK412" s="86">
        <v>-0.14195404946804047</v>
      </c>
      <c r="BL412" s="86">
        <v>-0.12636944651603699</v>
      </c>
      <c r="BM412" s="86">
        <v>-6.7584432661533356E-2</v>
      </c>
      <c r="BN412" s="86">
        <v>2.8204608242958784E-3</v>
      </c>
      <c r="BO412" s="86">
        <v>-4.7534417361021042E-2</v>
      </c>
      <c r="BP412" s="86">
        <v>-5.0011776387691498E-2</v>
      </c>
      <c r="BQ412" s="86">
        <v>-0.10840005427598953</v>
      </c>
      <c r="BR412" s="86">
        <v>-0.14927741885185242</v>
      </c>
      <c r="BS412" s="86">
        <v>-0.17946586012840271</v>
      </c>
      <c r="BT412" s="86">
        <v>-0.10680647194385529</v>
      </c>
      <c r="BU412" s="86">
        <v>-1.3531886972486973E-2</v>
      </c>
      <c r="BV412" s="86">
        <v>4.8110499978065491E-2</v>
      </c>
      <c r="BW412" s="86">
        <v>5.6466802954673767E-2</v>
      </c>
      <c r="BX412" s="86">
        <v>2.5299837812781334E-2</v>
      </c>
      <c r="BY412" s="86">
        <v>-3.2536447048187256E-2</v>
      </c>
      <c r="BZ412" s="86">
        <v>-0.12367122620344162</v>
      </c>
      <c r="CA412" s="86">
        <v>-0.20017187297344208</v>
      </c>
      <c r="CB412" s="86">
        <v>-0.27203461527824402</v>
      </c>
      <c r="CC412" s="86">
        <v>-0.21721349656581879</v>
      </c>
      <c r="CD412" s="86">
        <v>-0.21359993517398834</v>
      </c>
      <c r="CE412" s="86">
        <v>-0.17909103631973267</v>
      </c>
      <c r="CF412" s="86">
        <v>-0.14389795064926147</v>
      </c>
      <c r="CG412" s="86">
        <v>-0.13223482668399811</v>
      </c>
      <c r="CH412" s="86">
        <v>-0.1311509758234024</v>
      </c>
      <c r="CI412" s="86">
        <v>-0.10862528532743454</v>
      </c>
      <c r="CJ412" s="86">
        <v>-9.040563553571701E-2</v>
      </c>
      <c r="CK412" s="86">
        <v>-3.1953874975442886E-2</v>
      </c>
      <c r="CL412" s="86">
        <v>3.7098333239555359E-2</v>
      </c>
      <c r="CM412" s="86">
        <v>-1.1718657799065113E-2</v>
      </c>
      <c r="CN412" s="86">
        <v>-1.4583539217710495E-2</v>
      </c>
      <c r="CO412" s="86">
        <v>-6.979939341545105E-2</v>
      </c>
      <c r="CP412" s="86">
        <v>-0.1145031750202179</v>
      </c>
      <c r="CQ412" s="86">
        <v>-0.14597554504871368</v>
      </c>
      <c r="CR412" s="86">
        <v>-7.1754567325115204E-2</v>
      </c>
      <c r="CS412" s="86">
        <v>2.2293183952569962E-2</v>
      </c>
      <c r="CT412" s="86">
        <v>8.8366799056529999E-2</v>
      </c>
      <c r="CU412" s="86">
        <v>9.8646342754364014E-2</v>
      </c>
      <c r="CV412" s="86">
        <v>6.6854685544967651E-2</v>
      </c>
      <c r="CW412" s="86">
        <v>8.438589982688427E-3</v>
      </c>
      <c r="CX412" s="86">
        <v>-8.2807362079620361E-2</v>
      </c>
      <c r="CY412" s="86">
        <v>-0.1584138423204422</v>
      </c>
      <c r="CZ412" s="86">
        <v>-0.2338896244764328</v>
      </c>
      <c r="DA412" s="86">
        <v>-0.17789576947689056</v>
      </c>
      <c r="DB412" s="86">
        <v>-0.17652742564678192</v>
      </c>
      <c r="DC412" s="86">
        <v>-0.14507776498794556</v>
      </c>
      <c r="DD412" s="86">
        <v>-0.11194556206464767</v>
      </c>
      <c r="DE412" s="86">
        <v>-0.10107484459877014</v>
      </c>
      <c r="DF412" s="86">
        <v>-9.8892495036125183E-2</v>
      </c>
      <c r="DG412" s="86">
        <v>-7.5296543538570404E-2</v>
      </c>
      <c r="DH412" s="86">
        <v>-5.4441820830106735E-2</v>
      </c>
      <c r="DI412" s="86">
        <v>3.6766850389540195E-3</v>
      </c>
      <c r="DJ412" s="86">
        <v>7.1376197040081024E-2</v>
      </c>
      <c r="DK412" s="86">
        <v>2.4097101762890816E-2</v>
      </c>
      <c r="DL412" s="86">
        <v>2.0844697952270508E-2</v>
      </c>
      <c r="DM412" s="86">
        <v>-3.1198734417557716E-2</v>
      </c>
      <c r="DN412" s="86">
        <v>-7.9728938639163971E-2</v>
      </c>
      <c r="DO412" s="86">
        <v>-0.11248524487018585</v>
      </c>
      <c r="DP412" s="86">
        <v>-3.6702662706375122E-2</v>
      </c>
      <c r="DQ412" s="86">
        <v>5.811825767159462E-2</v>
      </c>
      <c r="DR412" s="86">
        <v>0.12862309813499451</v>
      </c>
      <c r="DS412" s="86">
        <v>0.14082586765289307</v>
      </c>
      <c r="DT412" s="86">
        <v>0.10840953886508942</v>
      </c>
      <c r="DU412" s="86">
        <v>4.9413628876209259E-2</v>
      </c>
      <c r="DV412" s="86">
        <v>-4.1943497955799103E-2</v>
      </c>
      <c r="DW412" s="86">
        <v>-0.11665580421686172</v>
      </c>
      <c r="DX412" s="86">
        <v>-0.19574464857578278</v>
      </c>
      <c r="DY412" s="86">
        <v>-0.12112718820571899</v>
      </c>
      <c r="DZ412" s="86">
        <v>-0.1230006143450737</v>
      </c>
      <c r="EA412" s="86">
        <v>-9.5968015491962433E-2</v>
      </c>
      <c r="EB412" s="86">
        <v>-6.5811395645141602E-2</v>
      </c>
      <c r="EC412" s="86">
        <v>-5.6084778159856796E-2</v>
      </c>
      <c r="ED412" s="86">
        <v>-5.2316378802061081E-2</v>
      </c>
      <c r="EE412" s="86">
        <v>-2.7175117284059525E-2</v>
      </c>
      <c r="EF412" s="86">
        <v>-2.5157930795103312E-3</v>
      </c>
      <c r="EG412" s="86">
        <v>5.512155219912529E-2</v>
      </c>
      <c r="EH412" s="86">
        <v>0.1208680048584938</v>
      </c>
      <c r="EI412" s="86">
        <v>7.5809367001056671E-2</v>
      </c>
      <c r="EJ412" s="86">
        <v>7.1997441351413727E-2</v>
      </c>
      <c r="EK412" s="86">
        <v>2.4534488096833229E-2</v>
      </c>
      <c r="EL412" s="86">
        <v>-2.9520465061068535E-2</v>
      </c>
      <c r="EM412" s="86">
        <v>-6.4130552113056183E-2</v>
      </c>
      <c r="EN412" s="86">
        <v>1.3906723819673061E-2</v>
      </c>
      <c r="EO412" s="86">
        <v>0.10984396934509277</v>
      </c>
      <c r="EP412" s="86">
        <v>0.18674679100513458</v>
      </c>
      <c r="EQ412" s="86">
        <v>0.20172643661499023</v>
      </c>
      <c r="ER412" s="86">
        <v>0.16840814054012299</v>
      </c>
      <c r="ES412" s="86">
        <v>0.10857506841421127</v>
      </c>
      <c r="ET412" s="86">
        <v>1.7057433724403381E-2</v>
      </c>
      <c r="EU412" s="86">
        <v>-5.6363850831985474E-2</v>
      </c>
      <c r="EV412" s="86">
        <v>-0.14066937565803528</v>
      </c>
      <c r="EW412" s="86">
        <v>40.948921203613281</v>
      </c>
      <c r="EX412" s="86">
        <v>40.726009368896484</v>
      </c>
      <c r="EY412" s="86">
        <v>40.338111877441406</v>
      </c>
      <c r="EZ412" s="86">
        <v>40.245803833007813</v>
      </c>
      <c r="FA412" s="86">
        <v>39.652736663818359</v>
      </c>
      <c r="FB412" s="86">
        <v>40.436752319335938</v>
      </c>
      <c r="FC412" s="86">
        <v>41.46697998046875</v>
      </c>
      <c r="FD412" s="86">
        <v>41.891933441162109</v>
      </c>
      <c r="FE412" s="86">
        <v>44.205356597900391</v>
      </c>
      <c r="FF412" s="86">
        <v>45.801921844482422</v>
      </c>
      <c r="FG412" s="86">
        <v>47.784736633300781</v>
      </c>
      <c r="FH412" s="86">
        <v>49.780963897705078</v>
      </c>
      <c r="FI412" s="86">
        <v>50.612361907958984</v>
      </c>
      <c r="FJ412" s="86">
        <v>50.834800720214844</v>
      </c>
      <c r="FK412" s="86">
        <v>51.337131500244141</v>
      </c>
      <c r="FL412" s="86">
        <v>52.328758239746094</v>
      </c>
      <c r="FM412" s="86">
        <v>52.427310943603516</v>
      </c>
      <c r="FN412" s="86">
        <v>52.557193756103516</v>
      </c>
      <c r="FO412" s="86">
        <v>52.024246215820313</v>
      </c>
      <c r="FP412" s="86">
        <v>51.967529296875</v>
      </c>
      <c r="FQ412" s="86">
        <v>51.114826202392578</v>
      </c>
      <c r="FR412" s="86">
        <v>50.663734436035156</v>
      </c>
      <c r="FS412" s="86">
        <v>49.593395233154297</v>
      </c>
      <c r="FT412" s="86">
        <v>49.053722381591797</v>
      </c>
      <c r="FU412" s="86">
        <v>3.3250864595174789E-2</v>
      </c>
      <c r="FV412" s="86">
        <v>4.8844460397958755E-2</v>
      </c>
      <c r="FW412" s="86">
        <v>3.3396396785974503E-2</v>
      </c>
      <c r="FX412" s="86">
        <v>1366</v>
      </c>
      <c r="FY412" s="86">
        <v>1</v>
      </c>
    </row>
    <row r="413" spans="1:181" x14ac:dyDescent="0.25">
      <c r="A413" t="s">
        <v>186</v>
      </c>
      <c r="B413" t="s">
        <v>236</v>
      </c>
      <c r="C413" t="s">
        <v>194</v>
      </c>
      <c r="D413" t="s">
        <v>203</v>
      </c>
      <c r="E413" t="s">
        <v>240</v>
      </c>
      <c r="F413" t="s">
        <v>179</v>
      </c>
      <c r="G413" t="s">
        <v>1</v>
      </c>
      <c r="H413" s="86">
        <v>1716</v>
      </c>
      <c r="I413" s="86">
        <v>1.8410948514938354</v>
      </c>
      <c r="J413" s="86">
        <v>1.8922289609909058</v>
      </c>
      <c r="K413" s="86">
        <v>1.9009412527084351</v>
      </c>
      <c r="L413" s="86">
        <v>1.8850644826889038</v>
      </c>
      <c r="M413" s="86">
        <v>1.9778132438659668</v>
      </c>
      <c r="N413" s="86">
        <v>2.0668859481811523</v>
      </c>
      <c r="O413" s="86">
        <v>2.2196617126464844</v>
      </c>
      <c r="P413" s="86">
        <v>2.2596330642700195</v>
      </c>
      <c r="Q413" s="86">
        <v>1.9041029214859009</v>
      </c>
      <c r="R413" s="86">
        <v>1.7438607215881348</v>
      </c>
      <c r="S413" s="86">
        <v>1.9085210561752319</v>
      </c>
      <c r="T413" s="86">
        <v>1.8393019437789917</v>
      </c>
      <c r="U413" s="86">
        <v>1.6108189821243286</v>
      </c>
      <c r="V413" s="86">
        <v>1.4532055854797363</v>
      </c>
      <c r="W413" s="86">
        <v>1.3600422143936157</v>
      </c>
      <c r="X413" s="86">
        <v>1.3155075311660767</v>
      </c>
      <c r="Y413" s="86">
        <v>1.4445281028747559</v>
      </c>
      <c r="Z413" s="86">
        <v>1.9511022567749023</v>
      </c>
      <c r="AA413" s="86">
        <v>2.1342201232910156</v>
      </c>
      <c r="AB413" s="86">
        <v>2.1967761516571045</v>
      </c>
      <c r="AC413" s="86">
        <v>2.4169535636901855</v>
      </c>
      <c r="AD413" s="86">
        <v>2.5009727478027344</v>
      </c>
      <c r="AE413" s="86">
        <v>2.2319166660308838</v>
      </c>
      <c r="AF413" s="86">
        <v>1.9924198389053345</v>
      </c>
      <c r="AG413" s="86">
        <v>-1.3783887624740601</v>
      </c>
      <c r="AH413" s="86">
        <v>-1.0430293083190918</v>
      </c>
      <c r="AI413" s="86">
        <v>-1.0225846767425537</v>
      </c>
      <c r="AJ413" s="86">
        <v>-1.0714138746261597</v>
      </c>
      <c r="AK413" s="86">
        <v>-1.0613068342208862</v>
      </c>
      <c r="AL413" s="86">
        <v>-1.3216139078140259</v>
      </c>
      <c r="AM413" s="86">
        <v>-1.5118342638015747</v>
      </c>
      <c r="AN413" s="86">
        <v>-1.0670733451843262</v>
      </c>
      <c r="AO413" s="86">
        <v>-1.2571550607681274</v>
      </c>
      <c r="AP413" s="86">
        <v>-0.82595515251159668</v>
      </c>
      <c r="AQ413" s="86">
        <v>-0.436501145362854</v>
      </c>
      <c r="AR413" s="86">
        <v>-0.29881733655929565</v>
      </c>
      <c r="AS413" s="86">
        <v>-0.48717907071113586</v>
      </c>
      <c r="AT413" s="86">
        <v>-0.4718015193939209</v>
      </c>
      <c r="AU413" s="86">
        <v>-0.69668638706207275</v>
      </c>
      <c r="AV413" s="86">
        <v>-1.0592178106307983</v>
      </c>
      <c r="AW413" s="86">
        <v>-0.92099231481552124</v>
      </c>
      <c r="AX413" s="86">
        <v>-0.81427246332168579</v>
      </c>
      <c r="AY413" s="86">
        <v>-0.52362793684005737</v>
      </c>
      <c r="AZ413" s="86">
        <v>-0.38090047240257263</v>
      </c>
      <c r="BA413" s="86">
        <v>-0.73645621538162231</v>
      </c>
      <c r="BB413" s="86">
        <v>-1.5714180469512939</v>
      </c>
      <c r="BC413" s="86">
        <v>-1.659731388092041</v>
      </c>
      <c r="BD413" s="86">
        <v>-1.2696429491043091</v>
      </c>
      <c r="BE413" s="86">
        <v>-0.86694014072418213</v>
      </c>
      <c r="BF413" s="86">
        <v>-0.59681987762451172</v>
      </c>
      <c r="BG413" s="86">
        <v>-0.57818233966827393</v>
      </c>
      <c r="BH413" s="86">
        <v>-0.60792666673660278</v>
      </c>
      <c r="BI413" s="86">
        <v>-0.5892065167427063</v>
      </c>
      <c r="BJ413" s="86">
        <v>-0.82464009523391724</v>
      </c>
      <c r="BK413" s="86">
        <v>-1.0115783214569092</v>
      </c>
      <c r="BL413" s="86">
        <v>-0.59916597604751587</v>
      </c>
      <c r="BM413" s="86">
        <v>-0.76261270046234131</v>
      </c>
      <c r="BN413" s="86">
        <v>-0.5460624098777771</v>
      </c>
      <c r="BO413" s="86">
        <v>-8.6543701589107513E-2</v>
      </c>
      <c r="BP413" s="86">
        <v>-4.9601677805185318E-2</v>
      </c>
      <c r="BQ413" s="86">
        <v>-0.25712800025939941</v>
      </c>
      <c r="BR413" s="86">
        <v>-0.26724320650100708</v>
      </c>
      <c r="BS413" s="86">
        <v>-0.51116007566452026</v>
      </c>
      <c r="BT413" s="86">
        <v>-0.79807603359222412</v>
      </c>
      <c r="BU413" s="86">
        <v>-0.66632974147796631</v>
      </c>
      <c r="BV413" s="86">
        <v>-0.484434574842453</v>
      </c>
      <c r="BW413" s="86">
        <v>-0.23224592208862305</v>
      </c>
      <c r="BX413" s="86">
        <v>-7.3400191962718964E-2</v>
      </c>
      <c r="BY413" s="86">
        <v>-0.33653035759925842</v>
      </c>
      <c r="BZ413" s="86">
        <v>-0.95769393444061279</v>
      </c>
      <c r="CA413" s="86">
        <v>-1.0135853290557861</v>
      </c>
      <c r="CB413" s="86">
        <v>-0.70375120639801025</v>
      </c>
      <c r="CC413" s="86">
        <v>-0.51271241903305054</v>
      </c>
      <c r="CD413" s="86">
        <v>-0.28777652978897095</v>
      </c>
      <c r="CE413" s="86">
        <v>-0.27039059996604919</v>
      </c>
      <c r="CF413" s="86">
        <v>-0.28691688179969788</v>
      </c>
      <c r="CG413" s="86">
        <v>-0.26223129034042358</v>
      </c>
      <c r="CH413" s="86">
        <v>-0.48043757677078247</v>
      </c>
      <c r="CI413" s="86">
        <v>-0.66510272026062012</v>
      </c>
      <c r="CJ413" s="86">
        <v>-0.27509468793869019</v>
      </c>
      <c r="CK413" s="86">
        <v>-0.42009410262107849</v>
      </c>
      <c r="CL413" s="86">
        <v>-0.35220959782600403</v>
      </c>
      <c r="CM413" s="86">
        <v>0.15583574771881104</v>
      </c>
      <c r="CN413" s="86">
        <v>0.12300433963537216</v>
      </c>
      <c r="CO413" s="86">
        <v>-9.7795337438583374E-2</v>
      </c>
      <c r="CP413" s="86">
        <v>-0.1255667507648468</v>
      </c>
      <c r="CQ413" s="86">
        <v>-0.38266503810882568</v>
      </c>
      <c r="CR413" s="86">
        <v>-0.61721009016036987</v>
      </c>
      <c r="CS413" s="86">
        <v>-0.48995128273963928</v>
      </c>
      <c r="CT413" s="86">
        <v>-0.25598981976509094</v>
      </c>
      <c r="CU413" s="86">
        <v>-3.0435625463724136E-2</v>
      </c>
      <c r="CV413" s="86">
        <v>0.13957357406616211</v>
      </c>
      <c r="CW413" s="86">
        <v>-5.9542953968048096E-2</v>
      </c>
      <c r="CX413" s="86">
        <v>-0.53263062238693237</v>
      </c>
      <c r="CY413" s="86">
        <v>-0.56606656312942505</v>
      </c>
      <c r="CZ413" s="86">
        <v>-0.31181624531745911</v>
      </c>
      <c r="DA413" s="86">
        <v>-0.15848469734191895</v>
      </c>
      <c r="DB413" s="86">
        <v>2.1266814321279526E-2</v>
      </c>
      <c r="DC413" s="86">
        <v>3.7401169538497925E-2</v>
      </c>
      <c r="DD413" s="86">
        <v>3.4092914313077927E-2</v>
      </c>
      <c r="DE413" s="86">
        <v>6.4743898808956146E-2</v>
      </c>
      <c r="DF413" s="86">
        <v>-0.13623504340648651</v>
      </c>
      <c r="DG413" s="86">
        <v>-0.31862711906433105</v>
      </c>
      <c r="DH413" s="86">
        <v>4.8976585268974304E-2</v>
      </c>
      <c r="DI413" s="86">
        <v>-7.7575542032718658E-2</v>
      </c>
      <c r="DJ413" s="86">
        <v>-0.15835681557655334</v>
      </c>
      <c r="DK413" s="86">
        <v>0.39821520447731018</v>
      </c>
      <c r="DL413" s="86">
        <v>0.29561033844947815</v>
      </c>
      <c r="DM413" s="86">
        <v>6.1537321656942368E-2</v>
      </c>
      <c r="DN413" s="86">
        <v>1.6109725460410118E-2</v>
      </c>
      <c r="DO413" s="86">
        <v>-0.25417003035545349</v>
      </c>
      <c r="DP413" s="86">
        <v>-0.43634417653083801</v>
      </c>
      <c r="DQ413" s="86">
        <v>-0.31357282400131226</v>
      </c>
      <c r="DR413" s="86">
        <v>-2.7545072138309479E-2</v>
      </c>
      <c r="DS413" s="86">
        <v>0.17137466371059418</v>
      </c>
      <c r="DT413" s="86">
        <v>0.35254731774330139</v>
      </c>
      <c r="DU413" s="86">
        <v>0.21744444966316223</v>
      </c>
      <c r="DV413" s="86">
        <v>-0.10756722092628479</v>
      </c>
      <c r="DW413" s="86">
        <v>-0.11854773014783859</v>
      </c>
      <c r="DX413" s="86">
        <v>8.0118708312511444E-2</v>
      </c>
      <c r="DY413" s="86">
        <v>0.35296386480331421</v>
      </c>
      <c r="DZ413" s="86">
        <v>0.46747630834579468</v>
      </c>
      <c r="EA413" s="86">
        <v>0.48180359601974487</v>
      </c>
      <c r="EB413" s="86">
        <v>0.49758011102676392</v>
      </c>
      <c r="EC413" s="86">
        <v>0.53684419393539429</v>
      </c>
      <c r="ED413" s="86">
        <v>0.36073878407478333</v>
      </c>
      <c r="EE413" s="86">
        <v>0.18162867426872253</v>
      </c>
      <c r="EF413" s="86">
        <v>0.51688402891159058</v>
      </c>
      <c r="EG413" s="86">
        <v>0.41696682572364807</v>
      </c>
      <c r="EH413" s="86">
        <v>0.12153586000204086</v>
      </c>
      <c r="EI413" s="86">
        <v>0.74817264080047607</v>
      </c>
      <c r="EJ413" s="86">
        <v>0.54482603073120117</v>
      </c>
      <c r="EK413" s="86">
        <v>0.29158839583396912</v>
      </c>
      <c r="EL413" s="86">
        <v>0.22066804766654968</v>
      </c>
      <c r="EM413" s="86">
        <v>-6.8643674254417419E-2</v>
      </c>
      <c r="EN413" s="86">
        <v>-0.17520247399806976</v>
      </c>
      <c r="EO413" s="86">
        <v>-5.8910265564918518E-2</v>
      </c>
      <c r="EP413" s="86">
        <v>0.30229285359382629</v>
      </c>
      <c r="EQ413" s="86">
        <v>0.46275666356086731</v>
      </c>
      <c r="ER413" s="86">
        <v>0.66004770994186401</v>
      </c>
      <c r="ES413" s="86">
        <v>0.61737024784088135</v>
      </c>
      <c r="ET413" s="86">
        <v>0.50615674257278442</v>
      </c>
      <c r="EU413" s="86">
        <v>0.52759832143783569</v>
      </c>
      <c r="EV413" s="86">
        <v>0.64601057767868042</v>
      </c>
      <c r="EW413" s="86">
        <v>37.429210662841797</v>
      </c>
      <c r="EX413" s="86">
        <v>36.937347412109375</v>
      </c>
      <c r="EY413" s="86">
        <v>37.00445556640625</v>
      </c>
      <c r="EZ413" s="86">
        <v>36.326984405517578</v>
      </c>
      <c r="FA413" s="86">
        <v>35.687171936035156</v>
      </c>
      <c r="FB413" s="86">
        <v>35.467010498046875</v>
      </c>
      <c r="FC413" s="86">
        <v>35.863227844238281</v>
      </c>
      <c r="FD413" s="86">
        <v>37.927497863769531</v>
      </c>
      <c r="FE413" s="86">
        <v>41.207057952880859</v>
      </c>
      <c r="FF413" s="86">
        <v>45.825809478759766</v>
      </c>
      <c r="FG413" s="86">
        <v>48.732261657714844</v>
      </c>
      <c r="FH413" s="86">
        <v>50.138786315917969</v>
      </c>
      <c r="FI413" s="86">
        <v>51.174060821533203</v>
      </c>
      <c r="FJ413" s="86">
        <v>51.599300384521484</v>
      </c>
      <c r="FK413" s="86">
        <v>51.485282897949219</v>
      </c>
      <c r="FL413" s="86">
        <v>51.190242767333984</v>
      </c>
      <c r="FM413" s="86">
        <v>50.270175933837891</v>
      </c>
      <c r="FN413" s="86">
        <v>49.538887023925781</v>
      </c>
      <c r="FO413" s="86">
        <v>49.450942993164063</v>
      </c>
      <c r="FP413" s="86">
        <v>48.661148071289063</v>
      </c>
      <c r="FQ413" s="86">
        <v>48.860645294189453</v>
      </c>
      <c r="FR413" s="86">
        <v>49.778064727783203</v>
      </c>
      <c r="FS413" s="86">
        <v>49.712886810302734</v>
      </c>
      <c r="FT413" s="86">
        <v>50.705417633056641</v>
      </c>
      <c r="FU413" s="86">
        <v>0.28872320055961609</v>
      </c>
      <c r="FV413" s="86">
        <v>0.24958324432373047</v>
      </c>
      <c r="FW413" s="86">
        <v>0.32016390562057495</v>
      </c>
      <c r="FX413" s="86">
        <v>114</v>
      </c>
      <c r="FY413" s="86">
        <v>1</v>
      </c>
    </row>
    <row r="414" spans="1:181" x14ac:dyDescent="0.25">
      <c r="A414" t="s">
        <v>186</v>
      </c>
      <c r="B414" t="s">
        <v>236</v>
      </c>
      <c r="C414" t="s">
        <v>194</v>
      </c>
      <c r="D414" t="s">
        <v>203</v>
      </c>
      <c r="E414" t="s">
        <v>240</v>
      </c>
      <c r="F414" t="s">
        <v>180</v>
      </c>
      <c r="G414" t="s">
        <v>1</v>
      </c>
      <c r="H414" s="86">
        <v>1051</v>
      </c>
      <c r="I414" s="86">
        <v>2.6798942089080811</v>
      </c>
      <c r="J414" s="86">
        <v>2.4969692230224609</v>
      </c>
      <c r="K414" s="86">
        <v>2.3515012264251709</v>
      </c>
      <c r="L414" s="86">
        <v>2.4031553268432617</v>
      </c>
      <c r="M414" s="86">
        <v>2.1974778175354004</v>
      </c>
      <c r="N414" s="86">
        <v>2.1813077926635742</v>
      </c>
      <c r="O414" s="86">
        <v>2.5489881038665771</v>
      </c>
      <c r="P414" s="86">
        <v>2.7965641021728516</v>
      </c>
      <c r="Q414" s="86">
        <v>2.8445577621459961</v>
      </c>
      <c r="R414" s="86">
        <v>2.3055365085601807</v>
      </c>
      <c r="S414" s="86">
        <v>2.1518478393554688</v>
      </c>
      <c r="T414" s="86">
        <v>2.0775072574615479</v>
      </c>
      <c r="U414" s="86">
        <v>1.912851095199585</v>
      </c>
      <c r="V414" s="86">
        <v>2.0266783237457275</v>
      </c>
      <c r="W414" s="86">
        <v>1.8038222789764404</v>
      </c>
      <c r="X414" s="86">
        <v>1.964335560798645</v>
      </c>
      <c r="Y414" s="86">
        <v>2.3862566947937012</v>
      </c>
      <c r="Z414" s="86">
        <v>2.868229866027832</v>
      </c>
      <c r="AA414" s="86">
        <v>3.0207550525665283</v>
      </c>
      <c r="AB414" s="86">
        <v>3.2674736976623535</v>
      </c>
      <c r="AC414" s="86">
        <v>3.223869800567627</v>
      </c>
      <c r="AD414" s="86">
        <v>3.0486223697662354</v>
      </c>
      <c r="AE414" s="86">
        <v>2.9092538356781006</v>
      </c>
      <c r="AF414" s="86">
        <v>2.6950523853302002</v>
      </c>
      <c r="AG414" s="86">
        <v>-0.75426566600799561</v>
      </c>
      <c r="AH414" s="86">
        <v>-0.90981173515319824</v>
      </c>
      <c r="AI414" s="86">
        <v>-0.97191619873046875</v>
      </c>
      <c r="AJ414" s="86">
        <v>-0.88175469636917114</v>
      </c>
      <c r="AK414" s="86">
        <v>-1.0380659103393555</v>
      </c>
      <c r="AL414" s="86">
        <v>-1.0428446531295776</v>
      </c>
      <c r="AM414" s="86">
        <v>-0.91961723566055298</v>
      </c>
      <c r="AN414" s="86">
        <v>-0.9199373722076416</v>
      </c>
      <c r="AO414" s="86">
        <v>-0.71115970611572266</v>
      </c>
      <c r="AP414" s="86">
        <v>-1.0103365182876587</v>
      </c>
      <c r="AQ414" s="86">
        <v>-0.93243598937988281</v>
      </c>
      <c r="AR414" s="86">
        <v>-1.1740239858627319</v>
      </c>
      <c r="AS414" s="86">
        <v>-1.0651123523712158</v>
      </c>
      <c r="AT414" s="86">
        <v>-0.74047410488128662</v>
      </c>
      <c r="AU414" s="86">
        <v>-1.0278732776641846</v>
      </c>
      <c r="AV414" s="86">
        <v>-0.74576336145401001</v>
      </c>
      <c r="AW414" s="86">
        <v>-0.8494575023651123</v>
      </c>
      <c r="AX414" s="86">
        <v>-0.75374907255172729</v>
      </c>
      <c r="AY414" s="86">
        <v>-1.0059689283370972</v>
      </c>
      <c r="AZ414" s="86">
        <v>-0.64183998107910156</v>
      </c>
      <c r="BA414" s="86">
        <v>-0.63204258680343628</v>
      </c>
      <c r="BB414" s="86">
        <v>-0.98149514198303223</v>
      </c>
      <c r="BC414" s="86">
        <v>-1.0532073974609375</v>
      </c>
      <c r="BD414" s="86">
        <v>-0.88174694776535034</v>
      </c>
      <c r="BE414" s="86">
        <v>-0.24940784275531769</v>
      </c>
      <c r="BF414" s="86">
        <v>-0.40058615803718567</v>
      </c>
      <c r="BG414" s="86">
        <v>-0.45895481109619141</v>
      </c>
      <c r="BH414" s="86">
        <v>-0.36853036284446716</v>
      </c>
      <c r="BI414" s="86">
        <v>-0.52519220113754272</v>
      </c>
      <c r="BJ414" s="86">
        <v>-0.53857415914535522</v>
      </c>
      <c r="BK414" s="86">
        <v>-0.41948568820953369</v>
      </c>
      <c r="BL414" s="86">
        <v>-0.41433048248291016</v>
      </c>
      <c r="BM414" s="86">
        <v>-0.20674861967563629</v>
      </c>
      <c r="BN414" s="86">
        <v>-0.65034675598144531</v>
      </c>
      <c r="BO414" s="86">
        <v>-0.60410827398300171</v>
      </c>
      <c r="BP414" s="86">
        <v>-0.8248559832572937</v>
      </c>
      <c r="BQ414" s="86">
        <v>-0.72955518960952759</v>
      </c>
      <c r="BR414" s="86">
        <v>-0.4192541241645813</v>
      </c>
      <c r="BS414" s="86">
        <v>-0.71815156936645508</v>
      </c>
      <c r="BT414" s="86">
        <v>-0.37221577763557434</v>
      </c>
      <c r="BU414" s="86">
        <v>-0.36269059777259827</v>
      </c>
      <c r="BV414" s="86">
        <v>-0.22563648223876953</v>
      </c>
      <c r="BW414" s="86">
        <v>-0.4779796302318573</v>
      </c>
      <c r="BX414" s="86">
        <v>-0.13237074017524719</v>
      </c>
      <c r="BY414" s="86">
        <v>-0.10809855908155441</v>
      </c>
      <c r="BZ414" s="86">
        <v>-0.46031686663627625</v>
      </c>
      <c r="CA414" s="86">
        <v>-0.52010726928710938</v>
      </c>
      <c r="CB414" s="86">
        <v>-0.35865795612335205</v>
      </c>
      <c r="CC414" s="86">
        <v>0.10025515407323837</v>
      </c>
      <c r="CD414" s="86">
        <v>-4.7898061573505402E-2</v>
      </c>
      <c r="CE414" s="86">
        <v>-0.10367932170629501</v>
      </c>
      <c r="CF414" s="86">
        <v>-1.3072779402136803E-2</v>
      </c>
      <c r="CG414" s="86">
        <v>-0.16997739672660828</v>
      </c>
      <c r="CH414" s="86">
        <v>-0.18931806087493896</v>
      </c>
      <c r="CI414" s="86">
        <v>-7.3096051812171936E-2</v>
      </c>
      <c r="CJ414" s="86">
        <v>-6.4148657023906708E-2</v>
      </c>
      <c r="CK414" s="86">
        <v>0.14260499179363251</v>
      </c>
      <c r="CL414" s="86">
        <v>-0.40101876854896545</v>
      </c>
      <c r="CM414" s="86">
        <v>-0.37670955061912537</v>
      </c>
      <c r="CN414" s="86">
        <v>-0.5830233097076416</v>
      </c>
      <c r="CO414" s="86">
        <v>-0.49714928865432739</v>
      </c>
      <c r="CP414" s="86">
        <v>-0.19677816331386566</v>
      </c>
      <c r="CQ414" s="86">
        <v>-0.50363922119140625</v>
      </c>
      <c r="CR414" s="86">
        <v>-0.11349781602621078</v>
      </c>
      <c r="CS414" s="86">
        <v>-2.5557331740856171E-2</v>
      </c>
      <c r="CT414" s="86">
        <v>0.14013269543647766</v>
      </c>
      <c r="CU414" s="86">
        <v>-0.11229589581489563</v>
      </c>
      <c r="CV414" s="86">
        <v>0.2204861044883728</v>
      </c>
      <c r="CW414" s="86">
        <v>0.25478348135948181</v>
      </c>
      <c r="CX414" s="86">
        <v>-9.9350415170192719E-2</v>
      </c>
      <c r="CY414" s="86">
        <v>-0.15088379383087158</v>
      </c>
      <c r="CZ414" s="86">
        <v>3.6318530328571796E-3</v>
      </c>
      <c r="DA414" s="86">
        <v>0.44991812109947205</v>
      </c>
      <c r="DB414" s="86">
        <v>0.30479004979133606</v>
      </c>
      <c r="DC414" s="86">
        <v>0.25159618258476257</v>
      </c>
      <c r="DD414" s="86">
        <v>0.34238481521606445</v>
      </c>
      <c r="DE414" s="86">
        <v>0.1852373480796814</v>
      </c>
      <c r="DF414" s="86">
        <v>0.15993805229663849</v>
      </c>
      <c r="DG414" s="86">
        <v>0.27329355478286743</v>
      </c>
      <c r="DH414" s="86">
        <v>0.28603318333625793</v>
      </c>
      <c r="DI414" s="86">
        <v>0.49195858836174011</v>
      </c>
      <c r="DJ414" s="86">
        <v>-0.15169082581996918</v>
      </c>
      <c r="DK414" s="86">
        <v>-0.14931081235408783</v>
      </c>
      <c r="DL414" s="86">
        <v>-0.3411906361579895</v>
      </c>
      <c r="DM414" s="86">
        <v>-0.26474341750144958</v>
      </c>
      <c r="DN414" s="86">
        <v>2.5697823613882065E-2</v>
      </c>
      <c r="DO414" s="86">
        <v>-0.28912690281867981</v>
      </c>
      <c r="DP414" s="86">
        <v>0.14522014558315277</v>
      </c>
      <c r="DQ414" s="86">
        <v>0.31157594919204712</v>
      </c>
      <c r="DR414" s="86">
        <v>0.50590187311172485</v>
      </c>
      <c r="DS414" s="86">
        <v>0.25338783860206604</v>
      </c>
      <c r="DT414" s="86">
        <v>0.57334297895431519</v>
      </c>
      <c r="DU414" s="86">
        <v>0.61766552925109863</v>
      </c>
      <c r="DV414" s="86">
        <v>0.261616051197052</v>
      </c>
      <c r="DW414" s="86">
        <v>0.2183397114276886</v>
      </c>
      <c r="DX414" s="86">
        <v>0.36592167615890503</v>
      </c>
      <c r="DY414" s="86">
        <v>0.95477586984634399</v>
      </c>
      <c r="DZ414" s="86">
        <v>0.81401562690734863</v>
      </c>
      <c r="EA414" s="86">
        <v>0.76455754041671753</v>
      </c>
      <c r="EB414" s="86">
        <v>0.85560911893844604</v>
      </c>
      <c r="EC414" s="86">
        <v>0.69811099767684937</v>
      </c>
      <c r="ED414" s="86">
        <v>0.66420841217041016</v>
      </c>
      <c r="EE414" s="86">
        <v>0.77342516183853149</v>
      </c>
      <c r="EF414" s="86">
        <v>0.79164010286331177</v>
      </c>
      <c r="EG414" s="86">
        <v>0.99636977910995483</v>
      </c>
      <c r="EH414" s="86">
        <v>0.20829911530017853</v>
      </c>
      <c r="EI414" s="86">
        <v>0.17901685833930969</v>
      </c>
      <c r="EJ414" s="86">
        <v>7.9773468896746635E-3</v>
      </c>
      <c r="EK414" s="86">
        <v>7.0813722908496857E-2</v>
      </c>
      <c r="EL414" s="86">
        <v>0.34691780805587769</v>
      </c>
      <c r="EM414" s="86">
        <v>2.059483528137207E-2</v>
      </c>
      <c r="EN414" s="86">
        <v>0.51876777410507202</v>
      </c>
      <c r="EO414" s="86">
        <v>0.79834288358688354</v>
      </c>
      <c r="EP414" s="86">
        <v>1.0340144634246826</v>
      </c>
      <c r="EQ414" s="86">
        <v>0.78137707710266113</v>
      </c>
      <c r="ER414" s="86">
        <v>1.0828121900558472</v>
      </c>
      <c r="ES414" s="86">
        <v>1.1416095495223999</v>
      </c>
      <c r="ET414" s="86">
        <v>0.78279423713684082</v>
      </c>
      <c r="EU414" s="86">
        <v>0.75143975019454956</v>
      </c>
      <c r="EV414" s="86">
        <v>0.88901066780090332</v>
      </c>
      <c r="EW414" s="86">
        <v>45.150768280029297</v>
      </c>
      <c r="EX414" s="86">
        <v>45.262699127197266</v>
      </c>
      <c r="EY414" s="86">
        <v>45.112571716308594</v>
      </c>
      <c r="EZ414" s="86">
        <v>45.179180145263672</v>
      </c>
      <c r="FA414" s="86">
        <v>44.878402709960938</v>
      </c>
      <c r="FB414" s="86">
        <v>44.932308197021484</v>
      </c>
      <c r="FC414" s="86">
        <v>45.452465057373047</v>
      </c>
      <c r="FD414" s="86">
        <v>45.441780090332031</v>
      </c>
      <c r="FE414" s="86">
        <v>46.405174255371094</v>
      </c>
      <c r="FF414" s="86">
        <v>47.197536468505859</v>
      </c>
      <c r="FG414" s="86">
        <v>48.705184936523438</v>
      </c>
      <c r="FH414" s="86">
        <v>49.601039886474609</v>
      </c>
      <c r="FI414" s="86">
        <v>50.795864105224609</v>
      </c>
      <c r="FJ414" s="86">
        <v>50.212863922119141</v>
      </c>
      <c r="FK414" s="86">
        <v>48.729888916015625</v>
      </c>
      <c r="FL414" s="86">
        <v>48.442493438720703</v>
      </c>
      <c r="FM414" s="86">
        <v>47.148231506347656</v>
      </c>
      <c r="FN414" s="86">
        <v>46.741565704345703</v>
      </c>
      <c r="FO414" s="86">
        <v>45</v>
      </c>
      <c r="FP414" s="86">
        <v>43.853401184082031</v>
      </c>
      <c r="FQ414" s="86">
        <v>43.142429351806641</v>
      </c>
      <c r="FR414" s="86">
        <v>43.083290100097656</v>
      </c>
      <c r="FS414" s="86">
        <v>43.393791198730469</v>
      </c>
      <c r="FT414" s="86">
        <v>43.6744384765625</v>
      </c>
      <c r="FU414" s="86">
        <v>0.3905048668384552</v>
      </c>
      <c r="FV414" s="86">
        <v>0.50398272275924683</v>
      </c>
      <c r="FW414" s="86">
        <v>0.37910279631614685</v>
      </c>
      <c r="FX414" s="86">
        <v>102</v>
      </c>
      <c r="FY414" s="86">
        <v>1</v>
      </c>
    </row>
    <row r="415" spans="1:181" x14ac:dyDescent="0.25">
      <c r="A415" t="s">
        <v>186</v>
      </c>
      <c r="B415" t="s">
        <v>236</v>
      </c>
      <c r="C415" t="s">
        <v>194</v>
      </c>
      <c r="D415" t="s">
        <v>203</v>
      </c>
      <c r="E415" t="s">
        <v>240</v>
      </c>
      <c r="F415" t="s">
        <v>181</v>
      </c>
      <c r="G415" t="s">
        <v>1</v>
      </c>
      <c r="H415" s="86">
        <v>434</v>
      </c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  <c r="AK415" s="86"/>
      <c r="AL415" s="86"/>
      <c r="AM415" s="86"/>
      <c r="AN415" s="86"/>
      <c r="AO415" s="86"/>
      <c r="AP415" s="86"/>
      <c r="AQ415" s="86"/>
      <c r="AR415" s="86"/>
      <c r="AS415" s="86"/>
      <c r="AT415" s="86"/>
      <c r="AU415" s="86"/>
      <c r="AV415" s="86"/>
      <c r="AW415" s="86"/>
      <c r="AX415" s="86"/>
      <c r="AY415" s="86"/>
      <c r="AZ415" s="86"/>
      <c r="BA415" s="86"/>
      <c r="BB415" s="86"/>
      <c r="BC415" s="86"/>
      <c r="BD415" s="86"/>
      <c r="BE415" s="86"/>
      <c r="BF415" s="86"/>
      <c r="BG415" s="86"/>
      <c r="BH415" s="86"/>
      <c r="BI415" s="86"/>
      <c r="BJ415" s="86"/>
      <c r="BK415" s="86"/>
      <c r="BL415" s="86"/>
      <c r="BM415" s="86"/>
      <c r="BN415" s="86"/>
      <c r="BO415" s="86"/>
      <c r="BP415" s="86"/>
      <c r="BQ415" s="86"/>
      <c r="BR415" s="86"/>
      <c r="BS415" s="86"/>
      <c r="BT415" s="86"/>
      <c r="BU415" s="86"/>
      <c r="BV415" s="86"/>
      <c r="BW415" s="86"/>
      <c r="BX415" s="86"/>
      <c r="BY415" s="86"/>
      <c r="BZ415" s="86"/>
      <c r="CA415" s="86"/>
      <c r="CB415" s="86"/>
      <c r="CC415" s="86"/>
      <c r="CD415" s="86"/>
      <c r="CE415" s="86"/>
      <c r="CF415" s="86"/>
      <c r="CG415" s="86"/>
      <c r="CH415" s="86"/>
      <c r="CI415" s="86"/>
      <c r="CJ415" s="86"/>
      <c r="CK415" s="86"/>
      <c r="CL415" s="86"/>
      <c r="CM415" s="86"/>
      <c r="CN415" s="86"/>
      <c r="CO415" s="86"/>
      <c r="CP415" s="86"/>
      <c r="CQ415" s="86"/>
      <c r="CR415" s="86"/>
      <c r="CS415" s="86"/>
      <c r="CT415" s="86"/>
      <c r="CU415" s="86"/>
      <c r="CV415" s="86"/>
      <c r="CW415" s="86"/>
      <c r="CX415" s="86"/>
      <c r="CY415" s="86"/>
      <c r="CZ415" s="86"/>
      <c r="DA415" s="86"/>
      <c r="DB415" s="86"/>
      <c r="DC415" s="86"/>
      <c r="DD415" s="86"/>
      <c r="DE415" s="86"/>
      <c r="DF415" s="86"/>
      <c r="DG415" s="86"/>
      <c r="DH415" s="86"/>
      <c r="DI415" s="86"/>
      <c r="DJ415" s="86"/>
      <c r="DK415" s="86"/>
      <c r="DL415" s="86"/>
      <c r="DM415" s="86"/>
      <c r="DN415" s="86"/>
      <c r="DO415" s="86"/>
      <c r="DP415" s="86"/>
      <c r="DQ415" s="86"/>
      <c r="DR415" s="86"/>
      <c r="DS415" s="86"/>
      <c r="DT415" s="86"/>
      <c r="DU415" s="86"/>
      <c r="DV415" s="86"/>
      <c r="DW415" s="86"/>
      <c r="DX415" s="86"/>
      <c r="DY415" s="86"/>
      <c r="DZ415" s="86"/>
      <c r="EA415" s="86"/>
      <c r="EB415" s="86"/>
      <c r="EC415" s="86"/>
      <c r="ED415" s="86"/>
      <c r="EE415" s="86"/>
      <c r="EF415" s="86"/>
      <c r="EG415" s="86"/>
      <c r="EH415" s="86"/>
      <c r="EI415" s="86"/>
      <c r="EJ415" s="86"/>
      <c r="EK415" s="86"/>
      <c r="EL415" s="86"/>
      <c r="EM415" s="86"/>
      <c r="EN415" s="86"/>
      <c r="EO415" s="86"/>
      <c r="EP415" s="86"/>
      <c r="EQ415" s="86"/>
      <c r="ER415" s="86"/>
      <c r="ES415" s="86"/>
      <c r="ET415" s="86"/>
      <c r="EU415" s="86"/>
      <c r="EV415" s="86"/>
      <c r="EW415" s="86"/>
      <c r="EX415" s="86"/>
      <c r="EY415" s="86"/>
      <c r="EZ415" s="86"/>
      <c r="FA415" s="86"/>
      <c r="FB415" s="86"/>
      <c r="FC415" s="86"/>
      <c r="FD415" s="86"/>
      <c r="FE415" s="86"/>
      <c r="FF415" s="86"/>
      <c r="FG415" s="86"/>
      <c r="FH415" s="86"/>
      <c r="FI415" s="86"/>
      <c r="FJ415" s="86"/>
      <c r="FK415" s="86"/>
      <c r="FL415" s="86"/>
      <c r="FM415" s="86"/>
      <c r="FN415" s="86"/>
      <c r="FO415" s="86"/>
      <c r="FP415" s="86"/>
      <c r="FQ415" s="86"/>
      <c r="FR415" s="86"/>
      <c r="FS415" s="86"/>
      <c r="FT415" s="86"/>
      <c r="FU415" s="86"/>
      <c r="FV415" s="86"/>
      <c r="FW415" s="86"/>
      <c r="FX415" s="86">
        <v>21</v>
      </c>
      <c r="FY415" s="86">
        <v>0</v>
      </c>
    </row>
    <row r="416" spans="1:181" x14ac:dyDescent="0.25">
      <c r="A416" t="s">
        <v>186</v>
      </c>
      <c r="B416" t="s">
        <v>236</v>
      </c>
      <c r="C416" t="s">
        <v>194</v>
      </c>
      <c r="D416" t="s">
        <v>203</v>
      </c>
      <c r="E416" t="s">
        <v>240</v>
      </c>
      <c r="F416" t="s">
        <v>182</v>
      </c>
      <c r="G416" t="s">
        <v>1</v>
      </c>
      <c r="H416" s="86">
        <v>2541</v>
      </c>
      <c r="I416" s="86">
        <v>1.6825361251831055</v>
      </c>
      <c r="J416" s="86">
        <v>1.5318782329559326</v>
      </c>
      <c r="K416" s="86">
        <v>1.5732736587524414</v>
      </c>
      <c r="L416" s="86">
        <v>1.5296788215637207</v>
      </c>
      <c r="M416" s="86">
        <v>1.5522874593734741</v>
      </c>
      <c r="N416" s="86">
        <v>1.6073634624481201</v>
      </c>
      <c r="O416" s="86">
        <v>1.7204766273498535</v>
      </c>
      <c r="P416" s="86">
        <v>2.0277912616729736</v>
      </c>
      <c r="Q416" s="86">
        <v>1.9649388790130615</v>
      </c>
      <c r="R416" s="86">
        <v>1.8626807928085327</v>
      </c>
      <c r="S416" s="86">
        <v>1.8919548988342285</v>
      </c>
      <c r="T416" s="86">
        <v>1.8623334169387817</v>
      </c>
      <c r="U416" s="86">
        <v>1.89021897315979</v>
      </c>
      <c r="V416" s="86">
        <v>1.8000692129135132</v>
      </c>
      <c r="W416" s="86">
        <v>1.7349687814712524</v>
      </c>
      <c r="X416" s="86">
        <v>1.8118536472320557</v>
      </c>
      <c r="Y416" s="86">
        <v>1.9215476512908936</v>
      </c>
      <c r="Z416" s="86">
        <v>2.1793661117553711</v>
      </c>
      <c r="AA416" s="86">
        <v>2.2601497173309326</v>
      </c>
      <c r="AB416" s="86">
        <v>2.2634367942810059</v>
      </c>
      <c r="AC416" s="86">
        <v>2.2077596187591553</v>
      </c>
      <c r="AD416" s="86">
        <v>1.9080448150634766</v>
      </c>
      <c r="AE416" s="86">
        <v>1.7765097618103027</v>
      </c>
      <c r="AF416" s="86">
        <v>1.6156762838363647</v>
      </c>
      <c r="AG416" s="86">
        <v>-0.10517364740371704</v>
      </c>
      <c r="AH416" s="86">
        <v>-0.13958296179771423</v>
      </c>
      <c r="AI416" s="86">
        <v>2.7478940784931183E-2</v>
      </c>
      <c r="AJ416" s="86">
        <v>-1.9045740365982056E-2</v>
      </c>
      <c r="AK416" s="86">
        <v>-0.11534973233938217</v>
      </c>
      <c r="AL416" s="86">
        <v>-0.10027529299259186</v>
      </c>
      <c r="AM416" s="86">
        <v>-0.26472485065460205</v>
      </c>
      <c r="AN416" s="86">
        <v>-0.22134831547737122</v>
      </c>
      <c r="AO416" s="86">
        <v>-0.1114010214805603</v>
      </c>
      <c r="AP416" s="86">
        <v>-0.19162961840629578</v>
      </c>
      <c r="AQ416" s="86">
        <v>-0.27408435940742493</v>
      </c>
      <c r="AR416" s="86">
        <v>-0.35767665505409241</v>
      </c>
      <c r="AS416" s="86">
        <v>-0.29388940334320068</v>
      </c>
      <c r="AT416" s="86">
        <v>-0.4912116527557373</v>
      </c>
      <c r="AU416" s="86">
        <v>-0.47268867492675781</v>
      </c>
      <c r="AV416" s="86">
        <v>-0.43670707941055298</v>
      </c>
      <c r="AW416" s="86">
        <v>-0.14009763300418854</v>
      </c>
      <c r="AX416" s="86">
        <v>-0.25494307279586792</v>
      </c>
      <c r="AY416" s="86">
        <v>-0.40819555521011353</v>
      </c>
      <c r="AZ416" s="86">
        <v>-0.31689134240150452</v>
      </c>
      <c r="BA416" s="86">
        <v>-0.39532113075256348</v>
      </c>
      <c r="BB416" s="86">
        <v>-0.50191229581832886</v>
      </c>
      <c r="BC416" s="86">
        <v>-0.44735029339790344</v>
      </c>
      <c r="BD416" s="86">
        <v>-0.31697988510131836</v>
      </c>
      <c r="BE416" s="86">
        <v>4.6874266117811203E-2</v>
      </c>
      <c r="BF416" s="86">
        <v>7.4924691580235958E-3</v>
      </c>
      <c r="BG416" s="86">
        <v>0.16441649198532104</v>
      </c>
      <c r="BH416" s="86">
        <v>0.11206340789794922</v>
      </c>
      <c r="BI416" s="86">
        <v>1.8969619646668434E-2</v>
      </c>
      <c r="BJ416" s="86">
        <v>3.7358358502388E-2</v>
      </c>
      <c r="BK416" s="86">
        <v>-0.1125074103474617</v>
      </c>
      <c r="BL416" s="86">
        <v>-7.1226842701435089E-2</v>
      </c>
      <c r="BM416" s="86">
        <v>2.4331385269761086E-2</v>
      </c>
      <c r="BN416" s="86">
        <v>-5.3347047418355942E-2</v>
      </c>
      <c r="BO416" s="86">
        <v>-0.11670412868261337</v>
      </c>
      <c r="BP416" s="86">
        <v>-0.20353540778160095</v>
      </c>
      <c r="BQ416" s="86">
        <v>-0.12896987795829773</v>
      </c>
      <c r="BR416" s="86">
        <v>-0.29117372632026672</v>
      </c>
      <c r="BS416" s="86">
        <v>-0.27614688873291016</v>
      </c>
      <c r="BT416" s="86">
        <v>-0.2275298684835434</v>
      </c>
      <c r="BU416" s="86">
        <v>2.3372320458292961E-2</v>
      </c>
      <c r="BV416" s="86">
        <v>-8.9746512472629547E-2</v>
      </c>
      <c r="BW416" s="86">
        <v>-0.24906365573406219</v>
      </c>
      <c r="BX416" s="86">
        <v>-0.14547169208526611</v>
      </c>
      <c r="BY416" s="86">
        <v>-0.21282175183296204</v>
      </c>
      <c r="BZ416" s="86">
        <v>-0.3454117476940155</v>
      </c>
      <c r="CA416" s="86">
        <v>-0.28918543457984924</v>
      </c>
      <c r="CB416" s="86">
        <v>-0.17637151479721069</v>
      </c>
      <c r="CC416" s="86">
        <v>0.15218217670917511</v>
      </c>
      <c r="CD416" s="86">
        <v>0.10935646295547485</v>
      </c>
      <c r="CE416" s="86">
        <v>0.25925901532173157</v>
      </c>
      <c r="CF416" s="86">
        <v>0.20286920666694641</v>
      </c>
      <c r="CG416" s="86">
        <v>0.1119987964630127</v>
      </c>
      <c r="CH416" s="86">
        <v>0.13268299400806427</v>
      </c>
      <c r="CI416" s="86">
        <v>-7.0820641703903675E-3</v>
      </c>
      <c r="CJ416" s="86">
        <v>3.2746832817792892E-2</v>
      </c>
      <c r="CK416" s="86">
        <v>0.11833924055099487</v>
      </c>
      <c r="CL416" s="86">
        <v>4.2427029460668564E-2</v>
      </c>
      <c r="CM416" s="86">
        <v>-7.7030463144183159E-3</v>
      </c>
      <c r="CN416" s="86">
        <v>-9.6777670085430145E-2</v>
      </c>
      <c r="CO416" s="86">
        <v>-1.474713534116745E-2</v>
      </c>
      <c r="CP416" s="86">
        <v>-0.152628093957901</v>
      </c>
      <c r="CQ416" s="86">
        <v>-0.1400226503610611</v>
      </c>
      <c r="CR416" s="86">
        <v>-8.2654379308223724E-2</v>
      </c>
      <c r="CS416" s="86">
        <v>0.13659112155437469</v>
      </c>
      <c r="CT416" s="86">
        <v>2.4668121710419655E-2</v>
      </c>
      <c r="CU416" s="86">
        <v>-0.13884939253330231</v>
      </c>
      <c r="CV416" s="86">
        <v>-2.6746967807412148E-2</v>
      </c>
      <c r="CW416" s="86">
        <v>-8.6423225700855255E-2</v>
      </c>
      <c r="CX416" s="86">
        <v>-0.23701992630958557</v>
      </c>
      <c r="CY416" s="86">
        <v>-0.17964093387126923</v>
      </c>
      <c r="CZ416" s="86">
        <v>-7.8986570239067078E-2</v>
      </c>
      <c r="DA416" s="86">
        <v>0.2574901282787323</v>
      </c>
      <c r="DB416" s="86">
        <v>0.21122045814990997</v>
      </c>
      <c r="DC416" s="86">
        <v>0.35410156846046448</v>
      </c>
      <c r="DD416" s="86">
        <v>0.2936750054359436</v>
      </c>
      <c r="DE416" s="86">
        <v>0.20502796769142151</v>
      </c>
      <c r="DF416" s="86">
        <v>0.22800762951374054</v>
      </c>
      <c r="DG416" s="86">
        <v>9.834328293800354E-2</v>
      </c>
      <c r="DH416" s="86">
        <v>0.13672050833702087</v>
      </c>
      <c r="DI416" s="86">
        <v>0.21234709024429321</v>
      </c>
      <c r="DJ416" s="86">
        <v>0.13820111751556396</v>
      </c>
      <c r="DK416" s="86">
        <v>0.10129803419113159</v>
      </c>
      <c r="DL416" s="86">
        <v>9.9800806492567062E-3</v>
      </c>
      <c r="DM416" s="86">
        <v>9.9475614726543427E-2</v>
      </c>
      <c r="DN416" s="86">
        <v>-1.4082453213632107E-2</v>
      </c>
      <c r="DO416" s="86">
        <v>-3.8984226994216442E-3</v>
      </c>
      <c r="DP416" s="86">
        <v>6.2221121042966843E-2</v>
      </c>
      <c r="DQ416" s="86">
        <v>0.24980990588665009</v>
      </c>
      <c r="DR416" s="86">
        <v>0.13908275961875916</v>
      </c>
      <c r="DS416" s="86">
        <v>-2.8635140508413315E-2</v>
      </c>
      <c r="DT416" s="86">
        <v>9.1977760195732117E-2</v>
      </c>
      <c r="DU416" s="86">
        <v>3.9975300431251526E-2</v>
      </c>
      <c r="DV416" s="86">
        <v>-0.12862811982631683</v>
      </c>
      <c r="DW416" s="86">
        <v>-7.0096440613269806E-2</v>
      </c>
      <c r="DX416" s="86">
        <v>1.8398366868495941E-2</v>
      </c>
      <c r="DY416" s="86">
        <v>0.40953803062438965</v>
      </c>
      <c r="DZ416" s="86">
        <v>0.35829588770866394</v>
      </c>
      <c r="EA416" s="86">
        <v>0.49103912711143494</v>
      </c>
      <c r="EB416" s="86">
        <v>0.42478418350219727</v>
      </c>
      <c r="EC416" s="86">
        <v>0.33934730291366577</v>
      </c>
      <c r="ED416" s="86">
        <v>0.36564129590988159</v>
      </c>
      <c r="EE416" s="86">
        <v>0.25056073069572449</v>
      </c>
      <c r="EF416" s="86">
        <v>0.2868419885635376</v>
      </c>
      <c r="EG416" s="86">
        <v>0.34807950258255005</v>
      </c>
      <c r="EH416" s="86">
        <v>0.27648365497589111</v>
      </c>
      <c r="EI416" s="86">
        <v>0.25867828726768494</v>
      </c>
      <c r="EJ416" s="86">
        <v>0.16412131488323212</v>
      </c>
      <c r="EK416" s="86">
        <v>0.26439514756202698</v>
      </c>
      <c r="EL416" s="86">
        <v>0.1859554648399353</v>
      </c>
      <c r="EM416" s="86">
        <v>0.19264334440231323</v>
      </c>
      <c r="EN416" s="86">
        <v>0.27139833569526672</v>
      </c>
      <c r="EO416" s="86">
        <v>0.41327989101409912</v>
      </c>
      <c r="EP416" s="86">
        <v>0.30427932739257813</v>
      </c>
      <c r="EQ416" s="86">
        <v>0.13049672544002533</v>
      </c>
      <c r="ER416" s="86">
        <v>0.26339739561080933</v>
      </c>
      <c r="ES416" s="86">
        <v>0.22247469425201416</v>
      </c>
      <c r="ET416" s="86">
        <v>2.7872435748577118E-2</v>
      </c>
      <c r="EU416" s="86">
        <v>8.8068418204784393E-2</v>
      </c>
      <c r="EV416" s="86">
        <v>0.1590067595243454</v>
      </c>
      <c r="EW416" s="86">
        <v>41.438629150390625</v>
      </c>
      <c r="EX416" s="86">
        <v>41.078289031982422</v>
      </c>
      <c r="EY416" s="86">
        <v>41.044479370117188</v>
      </c>
      <c r="EZ416" s="86">
        <v>41.312625885009766</v>
      </c>
      <c r="FA416" s="86">
        <v>41.023815155029297</v>
      </c>
      <c r="FB416" s="86">
        <v>41.021839141845703</v>
      </c>
      <c r="FC416" s="86">
        <v>41.633312225341797</v>
      </c>
      <c r="FD416" s="86">
        <v>41.722358703613281</v>
      </c>
      <c r="FE416" s="86">
        <v>42.958629608154297</v>
      </c>
      <c r="FF416" s="86">
        <v>44.174827575683594</v>
      </c>
      <c r="FG416" s="86">
        <v>45.916790008544922</v>
      </c>
      <c r="FH416" s="86">
        <v>46.633647918701172</v>
      </c>
      <c r="FI416" s="86">
        <v>48.984123229980469</v>
      </c>
      <c r="FJ416" s="86">
        <v>49.980190277099609</v>
      </c>
      <c r="FK416" s="86">
        <v>49.540191650390625</v>
      </c>
      <c r="FL416" s="86">
        <v>48.579238891601563</v>
      </c>
      <c r="FM416" s="86">
        <v>46.687854766845703</v>
      </c>
      <c r="FN416" s="86">
        <v>46.797531127929688</v>
      </c>
      <c r="FO416" s="86">
        <v>46.530349731445313</v>
      </c>
      <c r="FP416" s="86">
        <v>45.483467102050781</v>
      </c>
      <c r="FQ416" s="86">
        <v>44.535053253173828</v>
      </c>
      <c r="FR416" s="86">
        <v>44.039691925048828</v>
      </c>
      <c r="FS416" s="86">
        <v>44.288772583007813</v>
      </c>
      <c r="FT416" s="86">
        <v>44.690605163574219</v>
      </c>
      <c r="FU416" s="86">
        <v>9.7042396664619446E-2</v>
      </c>
      <c r="FV416" s="86">
        <v>0.13564224541187286</v>
      </c>
      <c r="FW416" s="86">
        <v>9.7851619124412537E-2</v>
      </c>
      <c r="FX416" s="86">
        <v>175</v>
      </c>
      <c r="FY416" s="86">
        <v>1</v>
      </c>
    </row>
    <row r="417" spans="1:181" x14ac:dyDescent="0.25">
      <c r="A417" t="s">
        <v>186</v>
      </c>
      <c r="B417" t="s">
        <v>236</v>
      </c>
      <c r="C417" t="s">
        <v>194</v>
      </c>
      <c r="D417" t="s">
        <v>203</v>
      </c>
      <c r="E417" t="s">
        <v>240</v>
      </c>
      <c r="F417" t="s">
        <v>183</v>
      </c>
      <c r="G417" t="s">
        <v>1</v>
      </c>
      <c r="H417" s="86">
        <v>3078</v>
      </c>
      <c r="I417" s="86">
        <v>1.8748418092727661</v>
      </c>
      <c r="J417" s="86">
        <v>1.886451244354248</v>
      </c>
      <c r="K417" s="86">
        <v>1.8204832077026367</v>
      </c>
      <c r="L417" s="86">
        <v>1.8910702466964722</v>
      </c>
      <c r="M417" s="86">
        <v>2.0554981231689453</v>
      </c>
      <c r="N417" s="86">
        <v>2.009075403213501</v>
      </c>
      <c r="O417" s="86">
        <v>2.1383769512176514</v>
      </c>
      <c r="P417" s="86">
        <v>2.2056317329406738</v>
      </c>
      <c r="Q417" s="86">
        <v>1.8923395872116089</v>
      </c>
      <c r="R417" s="86">
        <v>1.752250075340271</v>
      </c>
      <c r="S417" s="86">
        <v>1.7828725576400757</v>
      </c>
      <c r="T417" s="86">
        <v>1.7922725677490234</v>
      </c>
      <c r="U417" s="86">
        <v>1.8098882436752319</v>
      </c>
      <c r="V417" s="86">
        <v>1.8190630674362183</v>
      </c>
      <c r="W417" s="86">
        <v>1.72754967212677</v>
      </c>
      <c r="X417" s="86">
        <v>1.8334082365036011</v>
      </c>
      <c r="Y417" s="86">
        <v>1.6970700025558472</v>
      </c>
      <c r="Z417" s="86">
        <v>1.9579851627349854</v>
      </c>
      <c r="AA417" s="86">
        <v>2.2200210094451904</v>
      </c>
      <c r="AB417" s="86">
        <v>2.1774797439575195</v>
      </c>
      <c r="AC417" s="86">
        <v>2.2472870349884033</v>
      </c>
      <c r="AD417" s="86">
        <v>2.1851189136505127</v>
      </c>
      <c r="AE417" s="86">
        <v>2.0064177513122559</v>
      </c>
      <c r="AF417" s="86">
        <v>1.9630193710327148</v>
      </c>
      <c r="AG417" s="86">
        <v>-0.83890116214752197</v>
      </c>
      <c r="AH417" s="86">
        <v>-0.91452443599700928</v>
      </c>
      <c r="AI417" s="86">
        <v>-0.82223278284072876</v>
      </c>
      <c r="AJ417" s="86">
        <v>-0.75791513919830322</v>
      </c>
      <c r="AK417" s="86">
        <v>-0.47722271084785461</v>
      </c>
      <c r="AL417" s="86">
        <v>-0.68305420875549316</v>
      </c>
      <c r="AM417" s="86">
        <v>-0.85413545370101929</v>
      </c>
      <c r="AN417" s="86">
        <v>-0.88729071617126465</v>
      </c>
      <c r="AO417" s="86">
        <v>-0.81956773996353149</v>
      </c>
      <c r="AP417" s="86">
        <v>-0.95192277431488037</v>
      </c>
      <c r="AQ417" s="86">
        <v>-0.86074382066726685</v>
      </c>
      <c r="AR417" s="86">
        <v>-0.6936725378036499</v>
      </c>
      <c r="AS417" s="86">
        <v>-0.69754290580749512</v>
      </c>
      <c r="AT417" s="86">
        <v>-0.42958986759185791</v>
      </c>
      <c r="AU417" s="86">
        <v>-0.45552664995193481</v>
      </c>
      <c r="AV417" s="86">
        <v>-0.47745788097381592</v>
      </c>
      <c r="AW417" s="86">
        <v>-0.66925317049026489</v>
      </c>
      <c r="AX417" s="86">
        <v>-0.85170280933380127</v>
      </c>
      <c r="AY417" s="86">
        <v>-0.93243801593780518</v>
      </c>
      <c r="AZ417" s="86">
        <v>-1.0600422620773315</v>
      </c>
      <c r="BA417" s="86">
        <v>-0.94702571630477905</v>
      </c>
      <c r="BB417" s="86">
        <v>-0.90777742862701416</v>
      </c>
      <c r="BC417" s="86">
        <v>-1.0430362224578857</v>
      </c>
      <c r="BD417" s="86">
        <v>-0.86389660835266113</v>
      </c>
      <c r="BE417" s="86">
        <v>-0.38954454660415649</v>
      </c>
      <c r="BF417" s="86">
        <v>-0.46800419688224792</v>
      </c>
      <c r="BG417" s="86">
        <v>-0.38265761733055115</v>
      </c>
      <c r="BH417" s="86">
        <v>-0.31500142812728882</v>
      </c>
      <c r="BI417" s="86">
        <v>-7.3514983057975769E-2</v>
      </c>
      <c r="BJ417" s="86">
        <v>-0.27733734250068665</v>
      </c>
      <c r="BK417" s="86">
        <v>-0.45644780993461609</v>
      </c>
      <c r="BL417" s="86">
        <v>-0.5414729118347168</v>
      </c>
      <c r="BM417" s="86">
        <v>-0.48299026489257813</v>
      </c>
      <c r="BN417" s="86">
        <v>-0.61531674861907959</v>
      </c>
      <c r="BO417" s="86">
        <v>-0.50238031148910522</v>
      </c>
      <c r="BP417" s="86">
        <v>-0.38219478726387024</v>
      </c>
      <c r="BQ417" s="86">
        <v>-0.3711819052696228</v>
      </c>
      <c r="BR417" s="86">
        <v>-0.11656855046749115</v>
      </c>
      <c r="BS417" s="86">
        <v>-0.1448168158531189</v>
      </c>
      <c r="BT417" s="86">
        <v>-0.15953357517719269</v>
      </c>
      <c r="BU417" s="86">
        <v>-0.38852834701538086</v>
      </c>
      <c r="BV417" s="86">
        <v>-0.49652281403541565</v>
      </c>
      <c r="BW417" s="86">
        <v>-0.54396414756774902</v>
      </c>
      <c r="BX417" s="86">
        <v>-0.66376328468322754</v>
      </c>
      <c r="BY417" s="86">
        <v>-0.50478321313858032</v>
      </c>
      <c r="BZ417" s="86">
        <v>-0.47440144419670105</v>
      </c>
      <c r="CA417" s="86">
        <v>-0.60460114479064941</v>
      </c>
      <c r="CB417" s="86">
        <v>-0.42562484741210938</v>
      </c>
      <c r="CC417" s="86">
        <v>-7.832152396440506E-2</v>
      </c>
      <c r="CD417" s="86">
        <v>-0.15874567627906799</v>
      </c>
      <c r="CE417" s="86">
        <v>-7.8209258615970612E-2</v>
      </c>
      <c r="CF417" s="86">
        <v>-8.2406885921955109E-3</v>
      </c>
      <c r="CG417" s="86">
        <v>0.20609177649021149</v>
      </c>
      <c r="CH417" s="86">
        <v>3.6609098315238953E-3</v>
      </c>
      <c r="CI417" s="86">
        <v>-0.18101058900356293</v>
      </c>
      <c r="CJ417" s="86">
        <v>-0.3019605278968811</v>
      </c>
      <c r="CK417" s="86">
        <v>-0.24987778067588806</v>
      </c>
      <c r="CL417" s="86">
        <v>-0.38218435645103455</v>
      </c>
      <c r="CM417" s="86">
        <v>-0.25417888164520264</v>
      </c>
      <c r="CN417" s="86">
        <v>-0.16646628081798553</v>
      </c>
      <c r="CO417" s="86">
        <v>-0.14514528214931488</v>
      </c>
      <c r="CP417" s="86">
        <v>0.10022906959056854</v>
      </c>
      <c r="CQ417" s="86">
        <v>7.0379853248596191E-2</v>
      </c>
      <c r="CR417" s="86">
        <v>6.065981462597847E-2</v>
      </c>
      <c r="CS417" s="86">
        <v>-0.19409914314746857</v>
      </c>
      <c r="CT417" s="86">
        <v>-0.25052621960639954</v>
      </c>
      <c r="CU417" s="86">
        <v>-0.27490833401679993</v>
      </c>
      <c r="CV417" s="86">
        <v>-0.38930171728134155</v>
      </c>
      <c r="CW417" s="86">
        <v>-0.19848744571208954</v>
      </c>
      <c r="CX417" s="86">
        <v>-0.17424662411212921</v>
      </c>
      <c r="CY417" s="86">
        <v>-0.30094239115715027</v>
      </c>
      <c r="CZ417" s="86">
        <v>-0.12207911908626556</v>
      </c>
      <c r="DA417" s="86">
        <v>0.23290151357650757</v>
      </c>
      <c r="DB417" s="86">
        <v>0.15051285922527313</v>
      </c>
      <c r="DC417" s="86">
        <v>0.22623912990093231</v>
      </c>
      <c r="DD417" s="86">
        <v>0.29852005839347839</v>
      </c>
      <c r="DE417" s="86">
        <v>0.48569855093955994</v>
      </c>
      <c r="DF417" s="86">
        <v>0.28465917706489563</v>
      </c>
      <c r="DG417" s="86">
        <v>9.4426639378070831E-2</v>
      </c>
      <c r="DH417" s="86">
        <v>-6.2448177486658096E-2</v>
      </c>
      <c r="DI417" s="86">
        <v>-1.676526851952076E-2</v>
      </c>
      <c r="DJ417" s="86">
        <v>-0.14905199408531189</v>
      </c>
      <c r="DK417" s="86">
        <v>-5.9774159453809261E-3</v>
      </c>
      <c r="DL417" s="86">
        <v>4.926222562789917E-2</v>
      </c>
      <c r="DM417" s="86">
        <v>8.0891340970993042E-2</v>
      </c>
      <c r="DN417" s="86">
        <v>0.31702664494514465</v>
      </c>
      <c r="DO417" s="86">
        <v>0.28557652235031128</v>
      </c>
      <c r="DP417" s="86">
        <v>0.28085321187973022</v>
      </c>
      <c r="DQ417" s="86">
        <v>3.3001112751662731E-4</v>
      </c>
      <c r="DR417" s="86">
        <v>-4.5296158641576767E-3</v>
      </c>
      <c r="DS417" s="86">
        <v>-5.8525055646896362E-3</v>
      </c>
      <c r="DT417" s="86">
        <v>-0.11484011262655258</v>
      </c>
      <c r="DU417" s="86">
        <v>0.10780837386846542</v>
      </c>
      <c r="DV417" s="86">
        <v>0.12590824067592621</v>
      </c>
      <c r="DW417" s="86">
        <v>2.7163634076714516E-3</v>
      </c>
      <c r="DX417" s="86">
        <v>0.18146659433841705</v>
      </c>
      <c r="DY417" s="86">
        <v>0.68225818872451782</v>
      </c>
      <c r="DZ417" s="86">
        <v>0.59703308343887329</v>
      </c>
      <c r="EA417" s="86">
        <v>0.66581428050994873</v>
      </c>
      <c r="EB417" s="86">
        <v>0.74143379926681519</v>
      </c>
      <c r="EC417" s="86">
        <v>0.88940626382827759</v>
      </c>
      <c r="ED417" s="86">
        <v>0.69037598371505737</v>
      </c>
      <c r="EE417" s="86">
        <v>0.49211421608924866</v>
      </c>
      <c r="EF417" s="86">
        <v>0.28336966037750244</v>
      </c>
      <c r="EG417" s="86">
        <v>0.31981214880943298</v>
      </c>
      <c r="EH417" s="86">
        <v>0.18755410611629486</v>
      </c>
      <c r="EI417" s="86">
        <v>0.35238605737686157</v>
      </c>
      <c r="EJ417" s="86">
        <v>0.36073994636535645</v>
      </c>
      <c r="EK417" s="86">
        <v>0.40725231170654297</v>
      </c>
      <c r="EL417" s="86">
        <v>0.63004797697067261</v>
      </c>
      <c r="EM417" s="86">
        <v>0.59628629684448242</v>
      </c>
      <c r="EN417" s="86">
        <v>0.59877747297286987</v>
      </c>
      <c r="EO417" s="86">
        <v>0.28105485439300537</v>
      </c>
      <c r="EP417" s="86">
        <v>0.3506503701210022</v>
      </c>
      <c r="EQ417" s="86">
        <v>0.38262134790420532</v>
      </c>
      <c r="ER417" s="86">
        <v>0.28143885731697083</v>
      </c>
      <c r="ES417" s="86">
        <v>0.55005085468292236</v>
      </c>
      <c r="ET417" s="86">
        <v>0.55928415060043335</v>
      </c>
      <c r="EU417" s="86">
        <v>0.44115141034126282</v>
      </c>
      <c r="EV417" s="86">
        <v>0.61973839998245239</v>
      </c>
      <c r="EW417" s="86">
        <v>39.654155731201172</v>
      </c>
      <c r="EX417" s="86">
        <v>38.812240600585938</v>
      </c>
      <c r="EY417" s="86">
        <v>38.212211608886719</v>
      </c>
      <c r="EZ417" s="86">
        <v>37.932571411132813</v>
      </c>
      <c r="FA417" s="86">
        <v>38.115478515625</v>
      </c>
      <c r="FB417" s="86">
        <v>37.835819244384766</v>
      </c>
      <c r="FC417" s="86">
        <v>38.258022308349609</v>
      </c>
      <c r="FD417" s="86">
        <v>39.492813110351563</v>
      </c>
      <c r="FE417" s="86">
        <v>41.344657897949219</v>
      </c>
      <c r="FF417" s="86">
        <v>43.862865447998047</v>
      </c>
      <c r="FG417" s="86">
        <v>46.623607635498047</v>
      </c>
      <c r="FH417" s="86">
        <v>48.299171447753906</v>
      </c>
      <c r="FI417" s="86">
        <v>49.44586181640625</v>
      </c>
      <c r="FJ417" s="86">
        <v>49.763442993164063</v>
      </c>
      <c r="FK417" s="86">
        <v>50.135982513427734</v>
      </c>
      <c r="FL417" s="86">
        <v>50.432060241699219</v>
      </c>
      <c r="FM417" s="86">
        <v>49.112049102783203</v>
      </c>
      <c r="FN417" s="86">
        <v>48.290412902832031</v>
      </c>
      <c r="FO417" s="86">
        <v>47.120082855224609</v>
      </c>
      <c r="FP417" s="86">
        <v>45.967308044433594</v>
      </c>
      <c r="FQ417" s="86">
        <v>45.609268188476563</v>
      </c>
      <c r="FR417" s="86">
        <v>46.625026702880859</v>
      </c>
      <c r="FS417" s="86">
        <v>46.547916412353516</v>
      </c>
      <c r="FT417" s="86">
        <v>45.855445861816406</v>
      </c>
      <c r="FU417" s="86">
        <v>0.32456144690513611</v>
      </c>
      <c r="FV417" s="86">
        <v>0.3442421555519104</v>
      </c>
      <c r="FW417" s="86">
        <v>0.32876738905906677</v>
      </c>
      <c r="FX417" s="86">
        <v>146</v>
      </c>
      <c r="FY417" s="86">
        <v>1</v>
      </c>
    </row>
    <row r="418" spans="1:181" x14ac:dyDescent="0.25">
      <c r="A418" t="s">
        <v>186</v>
      </c>
      <c r="B418" t="s">
        <v>236</v>
      </c>
      <c r="C418" t="s">
        <v>194</v>
      </c>
      <c r="D418" t="s">
        <v>203</v>
      </c>
      <c r="E418" t="s">
        <v>240</v>
      </c>
      <c r="F418" t="s">
        <v>184</v>
      </c>
      <c r="G418" t="s">
        <v>1</v>
      </c>
      <c r="H418" s="86">
        <v>2088</v>
      </c>
      <c r="I418" s="86">
        <v>2.2212085723876953</v>
      </c>
      <c r="J418" s="86">
        <v>2.1726474761962891</v>
      </c>
      <c r="K418" s="86">
        <v>2.0821647644042969</v>
      </c>
      <c r="L418" s="86">
        <v>2.0961546897888184</v>
      </c>
      <c r="M418" s="86">
        <v>2.141817569732666</v>
      </c>
      <c r="N418" s="86">
        <v>2.253037691116333</v>
      </c>
      <c r="O418" s="86">
        <v>2.8036665916442871</v>
      </c>
      <c r="P418" s="86">
        <v>3.025404691696167</v>
      </c>
      <c r="Q418" s="86">
        <v>2.6737091541290283</v>
      </c>
      <c r="R418" s="86">
        <v>2.6286172866821289</v>
      </c>
      <c r="S418" s="86">
        <v>2.6523668766021729</v>
      </c>
      <c r="T418" s="86">
        <v>2.2701799869537354</v>
      </c>
      <c r="U418" s="86">
        <v>2.497267484664917</v>
      </c>
      <c r="V418" s="86">
        <v>2.6649811267852783</v>
      </c>
      <c r="W418" s="86">
        <v>2.4663279056549072</v>
      </c>
      <c r="X418" s="86">
        <v>2.4806094169616699</v>
      </c>
      <c r="Y418" s="86">
        <v>2.4835529327392578</v>
      </c>
      <c r="Z418" s="86">
        <v>2.8651773929595947</v>
      </c>
      <c r="AA418" s="86">
        <v>3.0388245582580566</v>
      </c>
      <c r="AB418" s="86">
        <v>2.7750184535980225</v>
      </c>
      <c r="AC418" s="86">
        <v>2.6508028507232666</v>
      </c>
      <c r="AD418" s="86">
        <v>2.7513282299041748</v>
      </c>
      <c r="AE418" s="86">
        <v>2.5007634162902832</v>
      </c>
      <c r="AF418" s="86">
        <v>2.168647289276123</v>
      </c>
      <c r="AG418" s="86">
        <v>-0.62273609638214111</v>
      </c>
      <c r="AH418" s="86">
        <v>-0.48162597417831421</v>
      </c>
      <c r="AI418" s="86">
        <v>-0.54296433925628662</v>
      </c>
      <c r="AJ418" s="86">
        <v>-0.54952430725097656</v>
      </c>
      <c r="AK418" s="86">
        <v>-0.54674023389816284</v>
      </c>
      <c r="AL418" s="86">
        <v>-0.58297312259674072</v>
      </c>
      <c r="AM418" s="86">
        <v>-0.56712716817855835</v>
      </c>
      <c r="AN418" s="86">
        <v>-0.51850724220275879</v>
      </c>
      <c r="AO418" s="86">
        <v>-0.89906275272369385</v>
      </c>
      <c r="AP418" s="86">
        <v>-0.88291060924530029</v>
      </c>
      <c r="AQ418" s="86">
        <v>-0.42956864833831787</v>
      </c>
      <c r="AR418" s="86">
        <v>-0.98002809286117554</v>
      </c>
      <c r="AS418" s="86">
        <v>-0.67420780658721924</v>
      </c>
      <c r="AT418" s="86">
        <v>-0.48020413517951965</v>
      </c>
      <c r="AU418" s="86">
        <v>-0.54789173603057861</v>
      </c>
      <c r="AV418" s="86">
        <v>-0.5685427188873291</v>
      </c>
      <c r="AW418" s="86">
        <v>-0.69767546653747559</v>
      </c>
      <c r="AX418" s="86">
        <v>-0.42743957042694092</v>
      </c>
      <c r="AY418" s="86">
        <v>-0.2271202951669693</v>
      </c>
      <c r="AZ418" s="86">
        <v>-0.3024941086769104</v>
      </c>
      <c r="BA418" s="86">
        <v>-0.41416656970977783</v>
      </c>
      <c r="BB418" s="86">
        <v>-0.53006273508071899</v>
      </c>
      <c r="BC418" s="86">
        <v>-0.52632349729537964</v>
      </c>
      <c r="BD418" s="86">
        <v>-0.82710671424865723</v>
      </c>
      <c r="BE418" s="86">
        <v>-0.40512701869010925</v>
      </c>
      <c r="BF418" s="86">
        <v>-0.28325015306472778</v>
      </c>
      <c r="BG418" s="86">
        <v>-0.35397088527679443</v>
      </c>
      <c r="BH418" s="86">
        <v>-0.34907454252243042</v>
      </c>
      <c r="BI418" s="86">
        <v>-0.34985995292663574</v>
      </c>
      <c r="BJ418" s="86">
        <v>-0.37504860758781433</v>
      </c>
      <c r="BK418" s="86">
        <v>-0.26768767833709717</v>
      </c>
      <c r="BL418" s="86">
        <v>-0.24068467319011688</v>
      </c>
      <c r="BM418" s="86">
        <v>-0.67628341913223267</v>
      </c>
      <c r="BN418" s="86">
        <v>-0.6401636004447937</v>
      </c>
      <c r="BO418" s="86">
        <v>-0.20668905973434448</v>
      </c>
      <c r="BP418" s="86">
        <v>-0.71814930438995361</v>
      </c>
      <c r="BQ418" s="86">
        <v>-0.44567984342575073</v>
      </c>
      <c r="BR418" s="86">
        <v>-0.22267730534076691</v>
      </c>
      <c r="BS418" s="86">
        <v>-0.31968599557876587</v>
      </c>
      <c r="BT418" s="86">
        <v>-0.33744201064109802</v>
      </c>
      <c r="BU418" s="86">
        <v>-0.43202540278434753</v>
      </c>
      <c r="BV418" s="86">
        <v>-0.18311461806297302</v>
      </c>
      <c r="BW418" s="86">
        <v>7.3566481471061707E-2</v>
      </c>
      <c r="BX418" s="86">
        <v>-4.0993217378854752E-2</v>
      </c>
      <c r="BY418" s="86">
        <v>-0.1503012627363205</v>
      </c>
      <c r="BZ418" s="86">
        <v>-0.26532542705535889</v>
      </c>
      <c r="CA418" s="86">
        <v>-0.27538731694221497</v>
      </c>
      <c r="CB418" s="86">
        <v>-0.58205217123031616</v>
      </c>
      <c r="CC418" s="86">
        <v>-0.25441160798072815</v>
      </c>
      <c r="CD418" s="86">
        <v>-0.14585566520690918</v>
      </c>
      <c r="CE418" s="86">
        <v>-0.22307460010051727</v>
      </c>
      <c r="CF418" s="86">
        <v>-0.21024364233016968</v>
      </c>
      <c r="CG418" s="86">
        <v>-0.21350118517875671</v>
      </c>
      <c r="CH418" s="86">
        <v>-0.23104070127010345</v>
      </c>
      <c r="CI418" s="86">
        <v>-6.029679998755455E-2</v>
      </c>
      <c r="CJ418" s="86">
        <v>-4.8265572637319565E-2</v>
      </c>
      <c r="CK418" s="86">
        <v>-0.5219871997833252</v>
      </c>
      <c r="CL418" s="86">
        <v>-0.47203773260116577</v>
      </c>
      <c r="CM418" s="86">
        <v>-5.2323322743177414E-2</v>
      </c>
      <c r="CN418" s="86">
        <v>-0.5367729663848877</v>
      </c>
      <c r="CO418" s="86">
        <v>-0.28740206360816956</v>
      </c>
      <c r="CP418" s="86">
        <v>-4.4315002858638763E-2</v>
      </c>
      <c r="CQ418" s="86">
        <v>-0.16163142025470734</v>
      </c>
      <c r="CR418" s="86">
        <v>-0.17738236486911774</v>
      </c>
      <c r="CS418" s="86">
        <v>-0.24803698062896729</v>
      </c>
      <c r="CT418" s="86">
        <v>-1.3895899057388306E-2</v>
      </c>
      <c r="CU418" s="86">
        <v>0.28182125091552734</v>
      </c>
      <c r="CV418" s="86">
        <v>0.14012148976325989</v>
      </c>
      <c r="CW418" s="86">
        <v>3.2451041042804718E-2</v>
      </c>
      <c r="CX418" s="86">
        <v>-8.1969141960144043E-2</v>
      </c>
      <c r="CY418" s="86">
        <v>-0.1015896275639534</v>
      </c>
      <c r="CZ418" s="86">
        <v>-0.41232815384864807</v>
      </c>
      <c r="DA418" s="86">
        <v>-0.10369619727134705</v>
      </c>
      <c r="DB418" s="86">
        <v>-8.4611801430583E-3</v>
      </c>
      <c r="DC418" s="86">
        <v>-9.2178322374820709E-2</v>
      </c>
      <c r="DD418" s="86">
        <v>-7.1412727236747742E-2</v>
      </c>
      <c r="DE418" s="86">
        <v>-7.7142432332038879E-2</v>
      </c>
      <c r="DF418" s="86">
        <v>-8.7032817304134369E-2</v>
      </c>
      <c r="DG418" s="86">
        <v>0.14709407091140747</v>
      </c>
      <c r="DH418" s="86">
        <v>0.14415350556373596</v>
      </c>
      <c r="DI418" s="86">
        <v>-0.36769098043441772</v>
      </c>
      <c r="DJ418" s="86">
        <v>-0.30391186475753784</v>
      </c>
      <c r="DK418" s="86">
        <v>0.10204240679740906</v>
      </c>
      <c r="DL418" s="86">
        <v>-0.355396568775177</v>
      </c>
      <c r="DM418" s="86">
        <v>-0.12912426888942719</v>
      </c>
      <c r="DN418" s="86">
        <v>0.13404729962348938</v>
      </c>
      <c r="DO418" s="86">
        <v>-3.5768502857536077E-3</v>
      </c>
      <c r="DP418" s="86">
        <v>-1.7322726547718048E-2</v>
      </c>
      <c r="DQ418" s="86">
        <v>-6.404857337474823E-2</v>
      </c>
      <c r="DR418" s="86">
        <v>0.15532281994819641</v>
      </c>
      <c r="DS418" s="86">
        <v>0.49007603526115417</v>
      </c>
      <c r="DT418" s="86">
        <v>0.32123616337776184</v>
      </c>
      <c r="DU418" s="86">
        <v>0.21520334482192993</v>
      </c>
      <c r="DV418" s="86">
        <v>0.1013871356844902</v>
      </c>
      <c r="DW418" s="86">
        <v>7.2208039462566376E-2</v>
      </c>
      <c r="DX418" s="86">
        <v>-0.24260412156581879</v>
      </c>
      <c r="DY418" s="86">
        <v>0.1139129176735878</v>
      </c>
      <c r="DZ418" s="86">
        <v>0.18991462886333466</v>
      </c>
      <c r="EA418" s="86">
        <v>9.6815139055252075E-2</v>
      </c>
      <c r="EB418" s="86">
        <v>0.1290370374917984</v>
      </c>
      <c r="EC418" s="86">
        <v>0.11973793804645538</v>
      </c>
      <c r="ED418" s="86">
        <v>0.12089171260595322</v>
      </c>
      <c r="EE418" s="86">
        <v>0.44653356075286865</v>
      </c>
      <c r="EF418" s="86">
        <v>0.42197611927986145</v>
      </c>
      <c r="EG418" s="86">
        <v>-0.14491173624992371</v>
      </c>
      <c r="EH418" s="86">
        <v>-6.1164814978837967E-2</v>
      </c>
      <c r="EI418" s="86">
        <v>0.32492199540138245</v>
      </c>
      <c r="EJ418" s="86">
        <v>-9.351792186498642E-2</v>
      </c>
      <c r="EK418" s="86">
        <v>9.9403709173202515E-2</v>
      </c>
      <c r="EL418" s="86">
        <v>0.39157411456108093</v>
      </c>
      <c r="EM418" s="86">
        <v>0.22462885081768036</v>
      </c>
      <c r="EN418" s="86">
        <v>0.21377795934677124</v>
      </c>
      <c r="EO418" s="86">
        <v>0.20160147547721863</v>
      </c>
      <c r="EP418" s="86">
        <v>0.39964780211448669</v>
      </c>
      <c r="EQ418" s="86">
        <v>0.79076278209686279</v>
      </c>
      <c r="ER418" s="86">
        <v>0.58273708820343018</v>
      </c>
      <c r="ES418" s="86">
        <v>0.47906860709190369</v>
      </c>
      <c r="ET418" s="86">
        <v>0.3661244809627533</v>
      </c>
      <c r="EU418" s="86">
        <v>0.32314428687095642</v>
      </c>
      <c r="EV418" s="86">
        <v>2.4503858294337988E-3</v>
      </c>
      <c r="EW418" s="86">
        <v>34.089252471923828</v>
      </c>
      <c r="EX418" s="86">
        <v>34.121856689453125</v>
      </c>
      <c r="EY418" s="86">
        <v>34.790351867675781</v>
      </c>
      <c r="EZ418" s="86">
        <v>35.43231201171875</v>
      </c>
      <c r="FA418" s="86">
        <v>36.409912109375</v>
      </c>
      <c r="FB418" s="86">
        <v>36.749885559082031</v>
      </c>
      <c r="FC418" s="86">
        <v>36.435436248779297</v>
      </c>
      <c r="FD418" s="86">
        <v>37.52557373046875</v>
      </c>
      <c r="FE418" s="86">
        <v>40.044029235839844</v>
      </c>
      <c r="FF418" s="86">
        <v>43.078975677490234</v>
      </c>
      <c r="FG418" s="86">
        <v>44.951656341552734</v>
      </c>
      <c r="FH418" s="86">
        <v>46.089439392089844</v>
      </c>
      <c r="FI418" s="86">
        <v>47.068531036376953</v>
      </c>
      <c r="FJ418" s="86">
        <v>47.882026672363281</v>
      </c>
      <c r="FK418" s="86">
        <v>48.512474060058594</v>
      </c>
      <c r="FL418" s="86">
        <v>47.826160430908203</v>
      </c>
      <c r="FM418" s="86">
        <v>47.083763122558594</v>
      </c>
      <c r="FN418" s="86">
        <v>46.888843536376953</v>
      </c>
      <c r="FO418" s="86">
        <v>46.143440246582031</v>
      </c>
      <c r="FP418" s="86">
        <v>43.692939758300781</v>
      </c>
      <c r="FQ418" s="86">
        <v>44.6630859375</v>
      </c>
      <c r="FR418" s="86">
        <v>47.895050048828125</v>
      </c>
      <c r="FS418" s="86">
        <v>48.848876953125</v>
      </c>
      <c r="FT418" s="86">
        <v>47.824775695800781</v>
      </c>
      <c r="FU418" s="86">
        <v>0.15241923928260803</v>
      </c>
      <c r="FV418" s="86">
        <v>0.22944454848766327</v>
      </c>
      <c r="FW418" s="86">
        <v>0.15192493796348572</v>
      </c>
      <c r="FX418" s="86">
        <v>132</v>
      </c>
      <c r="FY418" s="86">
        <v>1</v>
      </c>
    </row>
    <row r="419" spans="1:181" x14ac:dyDescent="0.25">
      <c r="A419" t="s">
        <v>186</v>
      </c>
      <c r="B419" t="s">
        <v>236</v>
      </c>
      <c r="C419" t="s">
        <v>194</v>
      </c>
      <c r="D419" t="s">
        <v>203</v>
      </c>
      <c r="E419" t="s">
        <v>240</v>
      </c>
      <c r="F419" t="s">
        <v>185</v>
      </c>
      <c r="G419" t="s">
        <v>1</v>
      </c>
      <c r="H419" s="86">
        <v>868</v>
      </c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  <c r="AK419" s="86"/>
      <c r="AL419" s="86"/>
      <c r="AM419" s="86"/>
      <c r="AN419" s="86"/>
      <c r="AO419" s="86"/>
      <c r="AP419" s="86"/>
      <c r="AQ419" s="86"/>
      <c r="AR419" s="86"/>
      <c r="AS419" s="86"/>
      <c r="AT419" s="86"/>
      <c r="AU419" s="86"/>
      <c r="AV419" s="86"/>
      <c r="AW419" s="86"/>
      <c r="AX419" s="86"/>
      <c r="AY419" s="86"/>
      <c r="AZ419" s="86"/>
      <c r="BA419" s="86"/>
      <c r="BB419" s="86"/>
      <c r="BC419" s="86"/>
      <c r="BD419" s="86"/>
      <c r="BE419" s="86"/>
      <c r="BF419" s="86"/>
      <c r="BG419" s="86"/>
      <c r="BH419" s="86"/>
      <c r="BI419" s="86"/>
      <c r="BJ419" s="86"/>
      <c r="BK419" s="86"/>
      <c r="BL419" s="86"/>
      <c r="BM419" s="86"/>
      <c r="BN419" s="86"/>
      <c r="BO419" s="86"/>
      <c r="BP419" s="86"/>
      <c r="BQ419" s="86"/>
      <c r="BR419" s="86"/>
      <c r="BS419" s="86"/>
      <c r="BT419" s="86"/>
      <c r="BU419" s="86"/>
      <c r="BV419" s="86"/>
      <c r="BW419" s="86"/>
      <c r="BX419" s="86"/>
      <c r="BY419" s="86"/>
      <c r="BZ419" s="86"/>
      <c r="CA419" s="86"/>
      <c r="CB419" s="86"/>
      <c r="CC419" s="86"/>
      <c r="CD419" s="86"/>
      <c r="CE419" s="86"/>
      <c r="CF419" s="86"/>
      <c r="CG419" s="86"/>
      <c r="CH419" s="86"/>
      <c r="CI419" s="86"/>
      <c r="CJ419" s="86"/>
      <c r="CK419" s="86"/>
      <c r="CL419" s="86"/>
      <c r="CM419" s="86"/>
      <c r="CN419" s="86"/>
      <c r="CO419" s="86"/>
      <c r="CP419" s="86"/>
      <c r="CQ419" s="86"/>
      <c r="CR419" s="86"/>
      <c r="CS419" s="86"/>
      <c r="CT419" s="86"/>
      <c r="CU419" s="86"/>
      <c r="CV419" s="86"/>
      <c r="CW419" s="86"/>
      <c r="CX419" s="86"/>
      <c r="CY419" s="86"/>
      <c r="CZ419" s="86"/>
      <c r="DA419" s="86"/>
      <c r="DB419" s="86"/>
      <c r="DC419" s="86"/>
      <c r="DD419" s="86"/>
      <c r="DE419" s="86"/>
      <c r="DF419" s="86"/>
      <c r="DG419" s="86"/>
      <c r="DH419" s="86"/>
      <c r="DI419" s="86"/>
      <c r="DJ419" s="86"/>
      <c r="DK419" s="86"/>
      <c r="DL419" s="86"/>
      <c r="DM419" s="86"/>
      <c r="DN419" s="86"/>
      <c r="DO419" s="86"/>
      <c r="DP419" s="86"/>
      <c r="DQ419" s="86"/>
      <c r="DR419" s="86"/>
      <c r="DS419" s="86"/>
      <c r="DT419" s="86"/>
      <c r="DU419" s="86"/>
      <c r="DV419" s="86"/>
      <c r="DW419" s="86"/>
      <c r="DX419" s="86"/>
      <c r="DY419" s="86"/>
      <c r="DZ419" s="86"/>
      <c r="EA419" s="86"/>
      <c r="EB419" s="86"/>
      <c r="EC419" s="86"/>
      <c r="ED419" s="86"/>
      <c r="EE419" s="86"/>
      <c r="EF419" s="86"/>
      <c r="EG419" s="86"/>
      <c r="EH419" s="86"/>
      <c r="EI419" s="86"/>
      <c r="EJ419" s="86"/>
      <c r="EK419" s="86"/>
      <c r="EL419" s="86"/>
      <c r="EM419" s="86"/>
      <c r="EN419" s="86"/>
      <c r="EO419" s="86"/>
      <c r="EP419" s="86"/>
      <c r="EQ419" s="86"/>
      <c r="ER419" s="86"/>
      <c r="ES419" s="86"/>
      <c r="ET419" s="86"/>
      <c r="EU419" s="86"/>
      <c r="EV419" s="86"/>
      <c r="EW419" s="86"/>
      <c r="EX419" s="86"/>
      <c r="EY419" s="86"/>
      <c r="EZ419" s="86"/>
      <c r="FA419" s="86"/>
      <c r="FB419" s="86"/>
      <c r="FC419" s="86"/>
      <c r="FD419" s="86"/>
      <c r="FE419" s="86"/>
      <c r="FF419" s="86"/>
      <c r="FG419" s="86"/>
      <c r="FH419" s="86"/>
      <c r="FI419" s="86"/>
      <c r="FJ419" s="86"/>
      <c r="FK419" s="86"/>
      <c r="FL419" s="86"/>
      <c r="FM419" s="86"/>
      <c r="FN419" s="86"/>
      <c r="FO419" s="86"/>
      <c r="FP419" s="86"/>
      <c r="FQ419" s="86"/>
      <c r="FR419" s="86"/>
      <c r="FS419" s="86"/>
      <c r="FT419" s="86"/>
      <c r="FU419" s="86"/>
      <c r="FV419" s="86"/>
      <c r="FW419" s="86"/>
      <c r="FX419" s="86">
        <v>37</v>
      </c>
      <c r="FY419" s="86">
        <v>0</v>
      </c>
    </row>
    <row r="420" spans="1:181" x14ac:dyDescent="0.25">
      <c r="A420" t="s">
        <v>186</v>
      </c>
      <c r="B420" t="s">
        <v>236</v>
      </c>
      <c r="C420" t="s">
        <v>194</v>
      </c>
      <c r="D420" t="s">
        <v>203</v>
      </c>
      <c r="E420" t="s">
        <v>204</v>
      </c>
      <c r="F420" t="s">
        <v>1</v>
      </c>
      <c r="G420" t="s">
        <v>198</v>
      </c>
      <c r="H420" s="86">
        <v>24735</v>
      </c>
      <c r="I420" s="86">
        <v>1.3901963233947754</v>
      </c>
      <c r="J420" s="86">
        <v>1.3247077465057373</v>
      </c>
      <c r="K420" s="86">
        <v>1.2945173978805542</v>
      </c>
      <c r="L420" s="86">
        <v>1.3010125160217285</v>
      </c>
      <c r="M420" s="86">
        <v>1.3146659135818481</v>
      </c>
      <c r="N420" s="86">
        <v>1.4586617946624756</v>
      </c>
      <c r="O420" s="86">
        <v>1.670250415802002</v>
      </c>
      <c r="P420" s="86">
        <v>1.7821409702301025</v>
      </c>
      <c r="Q420" s="86">
        <v>1.6714451313018799</v>
      </c>
      <c r="R420" s="86">
        <v>1.6586591005325317</v>
      </c>
      <c r="S420" s="86">
        <v>1.605676531791687</v>
      </c>
      <c r="T420" s="86">
        <v>1.5728020668029785</v>
      </c>
      <c r="U420" s="86">
        <v>1.5352327823638916</v>
      </c>
      <c r="V420" s="86">
        <v>1.4905742406845093</v>
      </c>
      <c r="W420" s="86">
        <v>1.4508730173110962</v>
      </c>
      <c r="X420" s="86">
        <v>1.4831365346908569</v>
      </c>
      <c r="Y420" s="86">
        <v>1.5601619482040405</v>
      </c>
      <c r="Z420" s="86">
        <v>1.7682174444198608</v>
      </c>
      <c r="AA420" s="86">
        <v>2.0308914184570313</v>
      </c>
      <c r="AB420" s="86">
        <v>2.1157500743865967</v>
      </c>
      <c r="AC420" s="86">
        <v>2.1038510799407959</v>
      </c>
      <c r="AD420" s="86">
        <v>1.9907816648483276</v>
      </c>
      <c r="AE420" s="86">
        <v>1.8086541891098022</v>
      </c>
      <c r="AF420" s="86">
        <v>1.6268959045410156</v>
      </c>
      <c r="AG420" s="86">
        <v>-0.30683454871177673</v>
      </c>
      <c r="AH420" s="86">
        <v>-0.28460007905960083</v>
      </c>
      <c r="AI420" s="86">
        <v>-0.26660868525505066</v>
      </c>
      <c r="AJ420" s="86">
        <v>-0.20508766174316406</v>
      </c>
      <c r="AK420" s="86">
        <v>-0.18764294683933258</v>
      </c>
      <c r="AL420" s="86">
        <v>-0.18518278002738953</v>
      </c>
      <c r="AM420" s="86">
        <v>-0.20797336101531982</v>
      </c>
      <c r="AN420" s="86">
        <v>-0.18202418088912964</v>
      </c>
      <c r="AO420" s="86">
        <v>-0.25967192649841309</v>
      </c>
      <c r="AP420" s="86">
        <v>-0.21170632541179657</v>
      </c>
      <c r="AQ420" s="86">
        <v>-0.21628980338573456</v>
      </c>
      <c r="AR420" s="86">
        <v>-0.18421068787574768</v>
      </c>
      <c r="AS420" s="86">
        <v>-0.16640596091747284</v>
      </c>
      <c r="AT420" s="86">
        <v>-0.19197332859039307</v>
      </c>
      <c r="AU420" s="86">
        <v>-0.16029393672943115</v>
      </c>
      <c r="AV420" s="86">
        <v>-0.14951321482658386</v>
      </c>
      <c r="AW420" s="86">
        <v>-7.2996057569980621E-2</v>
      </c>
      <c r="AX420" s="86">
        <v>-8.7558552622795105E-2</v>
      </c>
      <c r="AY420" s="86">
        <v>-8.4221519529819489E-2</v>
      </c>
      <c r="AZ420" s="86">
        <v>-4.9086902290582657E-2</v>
      </c>
      <c r="BA420" s="86">
        <v>-6.8447507917881012E-2</v>
      </c>
      <c r="BB420" s="86">
        <v>-0.19912178814411163</v>
      </c>
      <c r="BC420" s="86">
        <v>-0.26358947157859802</v>
      </c>
      <c r="BD420" s="86">
        <v>-0.32423901557922363</v>
      </c>
      <c r="BE420" s="86">
        <v>-0.24595463275909424</v>
      </c>
      <c r="BF420" s="86">
        <v>-0.2256743460893631</v>
      </c>
      <c r="BG420" s="86">
        <v>-0.20875298976898193</v>
      </c>
      <c r="BH420" s="86">
        <v>-0.14793297648429871</v>
      </c>
      <c r="BI420" s="86">
        <v>-0.13026662170886993</v>
      </c>
      <c r="BJ420" s="86">
        <v>-0.12088970839977264</v>
      </c>
      <c r="BK420" s="86">
        <v>-0.14022436738014221</v>
      </c>
      <c r="BL420" s="86">
        <v>-0.11375036090612411</v>
      </c>
      <c r="BM420" s="86">
        <v>-0.18910734355449677</v>
      </c>
      <c r="BN420" s="86">
        <v>-0.14675553143024445</v>
      </c>
      <c r="BO420" s="86">
        <v>-0.15207375586032867</v>
      </c>
      <c r="BP420" s="86">
        <v>-0.12474923580884933</v>
      </c>
      <c r="BQ420" s="86">
        <v>-0.10906935483217239</v>
      </c>
      <c r="BR420" s="86">
        <v>-0.13322363793849945</v>
      </c>
      <c r="BS420" s="86">
        <v>-0.10344374924898148</v>
      </c>
      <c r="BT420" s="86">
        <v>-9.1558970510959625E-2</v>
      </c>
      <c r="BU420" s="86">
        <v>-1.5885146334767342E-2</v>
      </c>
      <c r="BV420" s="86">
        <v>-2.8251761570572853E-2</v>
      </c>
      <c r="BW420" s="86">
        <v>-1.9650831818580627E-2</v>
      </c>
      <c r="BX420" s="86">
        <v>1.4946924522519112E-2</v>
      </c>
      <c r="BY420" s="86">
        <v>-2.9668244533240795E-3</v>
      </c>
      <c r="BZ420" s="86">
        <v>-0.13365626335144043</v>
      </c>
      <c r="CA420" s="86">
        <v>-0.19868278503417969</v>
      </c>
      <c r="CB420" s="86">
        <v>-0.25985708832740784</v>
      </c>
      <c r="CC420" s="86">
        <v>-0.20378942787647247</v>
      </c>
      <c r="CD420" s="86">
        <v>-0.18486258387565613</v>
      </c>
      <c r="CE420" s="86">
        <v>-0.1686822772026062</v>
      </c>
      <c r="CF420" s="86">
        <v>-0.1083478108048439</v>
      </c>
      <c r="CG420" s="86">
        <v>-9.0527951717376709E-2</v>
      </c>
      <c r="CH420" s="86">
        <v>-7.6360516250133514E-2</v>
      </c>
      <c r="CI420" s="86">
        <v>-9.3301616609096527E-2</v>
      </c>
      <c r="CJ420" s="86">
        <v>-6.6464141011238098E-2</v>
      </c>
      <c r="CK420" s="86">
        <v>-0.14023452997207642</v>
      </c>
      <c r="CL420" s="86">
        <v>-0.1017708033323288</v>
      </c>
      <c r="CM420" s="86">
        <v>-0.10759790241718292</v>
      </c>
      <c r="CN420" s="86">
        <v>-8.3566412329673767E-2</v>
      </c>
      <c r="CO420" s="86">
        <v>-6.9358192384243011E-2</v>
      </c>
      <c r="CP420" s="86">
        <v>-9.2533804476261139E-2</v>
      </c>
      <c r="CQ420" s="86">
        <v>-6.4069494605064392E-2</v>
      </c>
      <c r="CR420" s="86">
        <v>-5.1420025527477264E-2</v>
      </c>
      <c r="CS420" s="86">
        <v>2.366969920694828E-2</v>
      </c>
      <c r="CT420" s="86">
        <v>1.2823943048715591E-2</v>
      </c>
      <c r="CU420" s="86">
        <v>2.507062628865242E-2</v>
      </c>
      <c r="CV420" s="86">
        <v>5.9296555817127228E-2</v>
      </c>
      <c r="CW420" s="86">
        <v>4.2384892702102661E-2</v>
      </c>
      <c r="CX420" s="86">
        <v>-8.8315039873123169E-2</v>
      </c>
      <c r="CY420" s="86">
        <v>-0.15372861921787262</v>
      </c>
      <c r="CZ420" s="86">
        <v>-0.21526636183261871</v>
      </c>
      <c r="DA420" s="86">
        <v>-0.16162419319152832</v>
      </c>
      <c r="DB420" s="86">
        <v>-0.14405082166194916</v>
      </c>
      <c r="DC420" s="86">
        <v>-0.12861157953739166</v>
      </c>
      <c r="DD420" s="86">
        <v>-6.8762645125389099E-2</v>
      </c>
      <c r="DE420" s="86">
        <v>-5.0789285451173782E-2</v>
      </c>
      <c r="DF420" s="86">
        <v>-3.1831312924623489E-2</v>
      </c>
      <c r="DG420" s="86">
        <v>-4.6378869563341141E-2</v>
      </c>
      <c r="DH420" s="86">
        <v>-1.9177909940481186E-2</v>
      </c>
      <c r="DI420" s="86">
        <v>-9.1361731290817261E-2</v>
      </c>
      <c r="DJ420" s="86">
        <v>-5.6786075234413147E-2</v>
      </c>
      <c r="DK420" s="86">
        <v>-6.3122063875198364E-2</v>
      </c>
      <c r="DL420" s="86">
        <v>-4.2383588850498199E-2</v>
      </c>
      <c r="DM420" s="86">
        <v>-2.9647020623087883E-2</v>
      </c>
      <c r="DN420" s="86">
        <v>-5.1843952387571335E-2</v>
      </c>
      <c r="DO420" s="86">
        <v>-2.4695226922631264E-2</v>
      </c>
      <c r="DP420" s="86">
        <v>-1.1281082406640053E-2</v>
      </c>
      <c r="DQ420" s="86">
        <v>6.3224539160728455E-2</v>
      </c>
      <c r="DR420" s="86">
        <v>5.3899645805358887E-2</v>
      </c>
      <c r="DS420" s="86">
        <v>6.9792084395885468E-2</v>
      </c>
      <c r="DT420" s="86">
        <v>0.10364618897438049</v>
      </c>
      <c r="DU420" s="86">
        <v>8.7736614048480988E-2</v>
      </c>
      <c r="DV420" s="86">
        <v>-4.2973823845386505E-2</v>
      </c>
      <c r="DW420" s="86">
        <v>-0.10877446085214615</v>
      </c>
      <c r="DX420" s="86">
        <v>-0.17067565023899078</v>
      </c>
      <c r="DY420" s="86">
        <v>-0.10074429959058762</v>
      </c>
      <c r="DZ420" s="86">
        <v>-8.5125111043453217E-2</v>
      </c>
      <c r="EA420" s="86">
        <v>-7.0755846798419952E-2</v>
      </c>
      <c r="EB420" s="86">
        <v>-1.1607958003878593E-2</v>
      </c>
      <c r="EC420" s="86">
        <v>6.5870438702404499E-3</v>
      </c>
      <c r="ED420" s="86">
        <v>3.2461773604154587E-2</v>
      </c>
      <c r="EE420" s="86">
        <v>2.1370124071836472E-2</v>
      </c>
      <c r="EF420" s="86">
        <v>4.9095895141363144E-2</v>
      </c>
      <c r="EG420" s="86">
        <v>-2.0797153934836388E-2</v>
      </c>
      <c r="EH420" s="86">
        <v>8.1647224724292755E-3</v>
      </c>
      <c r="EI420" s="86">
        <v>1.0939893545582891E-3</v>
      </c>
      <c r="EJ420" s="86">
        <v>1.7077861353754997E-2</v>
      </c>
      <c r="EK420" s="86">
        <v>2.7689594775438309E-2</v>
      </c>
      <c r="EL420" s="86">
        <v>6.9057252258062363E-3</v>
      </c>
      <c r="EM420" s="86">
        <v>3.2154954969882965E-2</v>
      </c>
      <c r="EN420" s="86">
        <v>4.6673174947500229E-2</v>
      </c>
      <c r="EO420" s="86">
        <v>0.12033545970916748</v>
      </c>
      <c r="EP420" s="86">
        <v>0.11320644617080688</v>
      </c>
      <c r="EQ420" s="86">
        <v>0.13436277210712433</v>
      </c>
      <c r="ER420" s="86">
        <v>0.16767999529838562</v>
      </c>
      <c r="ES420" s="86">
        <v>0.15321728587150574</v>
      </c>
      <c r="ET420" s="86">
        <v>2.2491699084639549E-2</v>
      </c>
      <c r="EU420" s="86">
        <v>-4.3867796659469604E-2</v>
      </c>
      <c r="EV420" s="86">
        <v>-0.10629372298717499</v>
      </c>
      <c r="EW420" s="86">
        <v>50.855964660644531</v>
      </c>
      <c r="EX420" s="86">
        <v>50.329208374023438</v>
      </c>
      <c r="EY420" s="86">
        <v>49.740737915039063</v>
      </c>
      <c r="EZ420" s="86">
        <v>49.325782775878906</v>
      </c>
      <c r="FA420" s="86">
        <v>48.887550354003906</v>
      </c>
      <c r="FB420" s="86">
        <v>48.730804443359375</v>
      </c>
      <c r="FC420" s="86">
        <v>48.693267822265625</v>
      </c>
      <c r="FD420" s="86">
        <v>49.118526458740234</v>
      </c>
      <c r="FE420" s="86">
        <v>50.479881286621094</v>
      </c>
      <c r="FF420" s="86">
        <v>51.712741851806641</v>
      </c>
      <c r="FG420" s="86">
        <v>52.41046142578125</v>
      </c>
      <c r="FH420" s="86">
        <v>53.148330688476563</v>
      </c>
      <c r="FI420" s="86">
        <v>53.929092407226563</v>
      </c>
      <c r="FJ420" s="86">
        <v>53.677791595458984</v>
      </c>
      <c r="FK420" s="86">
        <v>53.330848693847656</v>
      </c>
      <c r="FL420" s="86">
        <v>53.110511779785156</v>
      </c>
      <c r="FM420" s="86">
        <v>52.050739288330078</v>
      </c>
      <c r="FN420" s="86">
        <v>50.747161865234375</v>
      </c>
      <c r="FO420" s="86">
        <v>49.757366180419922</v>
      </c>
      <c r="FP420" s="86">
        <v>48.9071044921875</v>
      </c>
      <c r="FQ420" s="86">
        <v>48.008350372314453</v>
      </c>
      <c r="FR420" s="86">
        <v>47.639625549316406</v>
      </c>
      <c r="FS420" s="86">
        <v>47.209194183349609</v>
      </c>
      <c r="FT420" s="86">
        <v>46.578723907470703</v>
      </c>
      <c r="FU420" s="86">
        <v>4.0470540523529053E-2</v>
      </c>
      <c r="FV420" s="86">
        <v>5.1147472113370895E-2</v>
      </c>
      <c r="FW420" s="86">
        <v>4.305698350071907E-2</v>
      </c>
      <c r="FX420" s="86">
        <v>1843</v>
      </c>
      <c r="FY420" s="86">
        <v>1</v>
      </c>
    </row>
    <row r="421" spans="1:181" x14ac:dyDescent="0.25">
      <c r="A421" t="s">
        <v>186</v>
      </c>
      <c r="B421" t="s">
        <v>236</v>
      </c>
      <c r="C421" t="s">
        <v>194</v>
      </c>
      <c r="D421" t="s">
        <v>203</v>
      </c>
      <c r="E421" t="s">
        <v>204</v>
      </c>
      <c r="F421" t="s">
        <v>1</v>
      </c>
      <c r="G421" t="s">
        <v>200</v>
      </c>
      <c r="H421" s="86">
        <v>5340</v>
      </c>
      <c r="I421" s="86">
        <v>1.4353687763214111</v>
      </c>
      <c r="J421" s="86">
        <v>1.3039573431015015</v>
      </c>
      <c r="K421" s="86">
        <v>1.2618060111999512</v>
      </c>
      <c r="L421" s="86">
        <v>1.2666683197021484</v>
      </c>
      <c r="M421" s="86">
        <v>1.2387714385986328</v>
      </c>
      <c r="N421" s="86">
        <v>1.2890610694885254</v>
      </c>
      <c r="O421" s="86">
        <v>1.5029685497283936</v>
      </c>
      <c r="P421" s="86">
        <v>1.5859639644622803</v>
      </c>
      <c r="Q421" s="86">
        <v>1.3734039068222046</v>
      </c>
      <c r="R421" s="86">
        <v>1.3802306652069092</v>
      </c>
      <c r="S421" s="86">
        <v>1.4244157075881958</v>
      </c>
      <c r="T421" s="86">
        <v>1.3449255228042603</v>
      </c>
      <c r="U421" s="86">
        <v>1.3102881908416748</v>
      </c>
      <c r="V421" s="86">
        <v>1.3148363828659058</v>
      </c>
      <c r="W421" s="86">
        <v>1.273577094078064</v>
      </c>
      <c r="X421" s="86">
        <v>1.2889068126678467</v>
      </c>
      <c r="Y421" s="86">
        <v>1.411718487739563</v>
      </c>
      <c r="Z421" s="86">
        <v>1.5546821355819702</v>
      </c>
      <c r="AA421" s="86">
        <v>1.8250470161437988</v>
      </c>
      <c r="AB421" s="86">
        <v>1.9572628736495972</v>
      </c>
      <c r="AC421" s="86">
        <v>1.8825356960296631</v>
      </c>
      <c r="AD421" s="86">
        <v>1.84267258644104</v>
      </c>
      <c r="AE421" s="86">
        <v>1.7723445892333984</v>
      </c>
      <c r="AF421" s="86">
        <v>1.6169264316558838</v>
      </c>
      <c r="AG421" s="86">
        <v>-0.10818511992692947</v>
      </c>
      <c r="AH421" s="86">
        <v>-0.13696354627609253</v>
      </c>
      <c r="AI421" s="86">
        <v>-0.10507914423942566</v>
      </c>
      <c r="AJ421" s="86">
        <v>-0.12599486112594604</v>
      </c>
      <c r="AK421" s="86">
        <v>-0.16857586801052094</v>
      </c>
      <c r="AL421" s="86">
        <v>-0.14618000388145447</v>
      </c>
      <c r="AM421" s="86">
        <v>-0.17018029093742371</v>
      </c>
      <c r="AN421" s="86">
        <v>-0.27853086590766907</v>
      </c>
      <c r="AO421" s="86">
        <v>-0.29661524295806885</v>
      </c>
      <c r="AP421" s="86">
        <v>-0.28612956404685974</v>
      </c>
      <c r="AQ421" s="86">
        <v>-0.18009665608406067</v>
      </c>
      <c r="AR421" s="86">
        <v>-0.21214598417282104</v>
      </c>
      <c r="AS421" s="86">
        <v>-0.24113523960113525</v>
      </c>
      <c r="AT421" s="86">
        <v>-0.21020281314849854</v>
      </c>
      <c r="AU421" s="86">
        <v>-0.24561373889446259</v>
      </c>
      <c r="AV421" s="86">
        <v>-0.21290130913257599</v>
      </c>
      <c r="AW421" s="86">
        <v>-0.12556770443916321</v>
      </c>
      <c r="AX421" s="86">
        <v>-0.19702114164829254</v>
      </c>
      <c r="AY421" s="86">
        <v>-0.11278204619884491</v>
      </c>
      <c r="AZ421" s="86">
        <v>-4.5377660542726517E-2</v>
      </c>
      <c r="BA421" s="86">
        <v>-0.12761172652244568</v>
      </c>
      <c r="BB421" s="86">
        <v>-0.22391633689403534</v>
      </c>
      <c r="BC421" s="86">
        <v>-0.21049641072750092</v>
      </c>
      <c r="BD421" s="86">
        <v>-0.18696917593479156</v>
      </c>
      <c r="BE421" s="86">
        <v>-3.3772662281990051E-2</v>
      </c>
      <c r="BF421" s="86">
        <v>-6.8617738783359528E-2</v>
      </c>
      <c r="BG421" s="86">
        <v>-3.3048752695322037E-2</v>
      </c>
      <c r="BH421" s="86">
        <v>-5.0589870661497116E-2</v>
      </c>
      <c r="BI421" s="86">
        <v>-9.2910647392272949E-2</v>
      </c>
      <c r="BJ421" s="86">
        <v>-6.8456098437309265E-2</v>
      </c>
      <c r="BK421" s="86">
        <v>-8.69879350066185E-2</v>
      </c>
      <c r="BL421" s="86">
        <v>-0.19297327101230621</v>
      </c>
      <c r="BM421" s="86">
        <v>-0.21911455690860748</v>
      </c>
      <c r="BN421" s="86">
        <v>-0.20832395553588867</v>
      </c>
      <c r="BO421" s="86">
        <v>-0.1028614342212677</v>
      </c>
      <c r="BP421" s="86">
        <v>-0.14139436185359955</v>
      </c>
      <c r="BQ421" s="86">
        <v>-0.17158704996109009</v>
      </c>
      <c r="BR421" s="86">
        <v>-0.13701434433460236</v>
      </c>
      <c r="BS421" s="86">
        <v>-0.17549091577529907</v>
      </c>
      <c r="BT421" s="86">
        <v>-0.1479344367980957</v>
      </c>
      <c r="BU421" s="86">
        <v>-6.0664162039756775E-2</v>
      </c>
      <c r="BV421" s="86">
        <v>-0.1299615204334259</v>
      </c>
      <c r="BW421" s="86">
        <v>-3.9248012006282806E-2</v>
      </c>
      <c r="BX421" s="86">
        <v>3.1431153416633606E-2</v>
      </c>
      <c r="BY421" s="86">
        <v>-5.5267192423343658E-2</v>
      </c>
      <c r="BZ421" s="86">
        <v>-0.14695462584495544</v>
      </c>
      <c r="CA421" s="86">
        <v>-0.13045284152030945</v>
      </c>
      <c r="CB421" s="86">
        <v>-0.10771113634109497</v>
      </c>
      <c r="CC421" s="86">
        <v>1.7765181139111519E-2</v>
      </c>
      <c r="CD421" s="86">
        <v>-2.1281646564602852E-2</v>
      </c>
      <c r="CE421" s="86">
        <v>1.6839280724525452E-2</v>
      </c>
      <c r="CF421" s="86">
        <v>1.6353899845853448E-3</v>
      </c>
      <c r="CG421" s="86">
        <v>-4.0505155920982361E-2</v>
      </c>
      <c r="CH421" s="86">
        <v>-1.4624764211475849E-2</v>
      </c>
      <c r="CI421" s="86">
        <v>-2.9369169846177101E-2</v>
      </c>
      <c r="CJ421" s="86">
        <v>-0.13371634483337402</v>
      </c>
      <c r="CK421" s="86">
        <v>-0.16543781757354736</v>
      </c>
      <c r="CL421" s="86">
        <v>-0.15443602204322815</v>
      </c>
      <c r="CM421" s="86">
        <v>-4.9368556588888168E-2</v>
      </c>
      <c r="CN421" s="86">
        <v>-9.2392019927501678E-2</v>
      </c>
      <c r="CO421" s="86">
        <v>-0.1234181821346283</v>
      </c>
      <c r="CP421" s="86">
        <v>-8.6324237287044525E-2</v>
      </c>
      <c r="CQ421" s="86">
        <v>-0.126924067735672</v>
      </c>
      <c r="CR421" s="86">
        <v>-0.10293859988451004</v>
      </c>
      <c r="CS421" s="86">
        <v>-1.5712175518274307E-2</v>
      </c>
      <c r="CT421" s="86">
        <v>-8.3516232669353485E-2</v>
      </c>
      <c r="CU421" s="86">
        <v>1.1681440286338329E-2</v>
      </c>
      <c r="CV421" s="86">
        <v>8.4628701210021973E-2</v>
      </c>
      <c r="CW421" s="86">
        <v>-5.1615866832435131E-3</v>
      </c>
      <c r="CX421" s="86">
        <v>-9.3651182949542999E-2</v>
      </c>
      <c r="CY421" s="86">
        <v>-7.501489669084549E-2</v>
      </c>
      <c r="CZ421" s="86">
        <v>-5.2817277610301971E-2</v>
      </c>
      <c r="DA421" s="86">
        <v>6.9303020834922791E-2</v>
      </c>
      <c r="DB421" s="86">
        <v>2.6054449379444122E-2</v>
      </c>
      <c r="DC421" s="86">
        <v>6.6727310419082642E-2</v>
      </c>
      <c r="DD421" s="86">
        <v>5.3860653191804886E-2</v>
      </c>
      <c r="DE421" s="86">
        <v>1.1900340206921101E-2</v>
      </c>
      <c r="DF421" s="86">
        <v>3.9206575602293015E-2</v>
      </c>
      <c r="DG421" s="86">
        <v>2.8249599039554596E-2</v>
      </c>
      <c r="DH421" s="86">
        <v>-7.4459411203861237E-2</v>
      </c>
      <c r="DI421" s="86">
        <v>-0.11176107078790665</v>
      </c>
      <c r="DJ421" s="86">
        <v>-0.10054810345172882</v>
      </c>
      <c r="DK421" s="86">
        <v>4.1243168525397778E-3</v>
      </c>
      <c r="DL421" s="86">
        <v>-4.3389670550823212E-2</v>
      </c>
      <c r="DM421" s="86">
        <v>-7.5249321758747101E-2</v>
      </c>
      <c r="DN421" s="86">
        <v>-3.5634133964776993E-2</v>
      </c>
      <c r="DO421" s="86">
        <v>-7.8357227146625519E-2</v>
      </c>
      <c r="DP421" s="86">
        <v>-5.7942740619182587E-2</v>
      </c>
      <c r="DQ421" s="86">
        <v>2.923981286585331E-2</v>
      </c>
      <c r="DR421" s="86">
        <v>-3.7070944905281067E-2</v>
      </c>
      <c r="DS421" s="86">
        <v>6.2610886991024017E-2</v>
      </c>
      <c r="DT421" s="86">
        <v>0.13782624900341034</v>
      </c>
      <c r="DU421" s="86">
        <v>4.4944014400243759E-2</v>
      </c>
      <c r="DV421" s="86">
        <v>-4.0347743779420853E-2</v>
      </c>
      <c r="DW421" s="86">
        <v>-1.9576966762542725E-2</v>
      </c>
      <c r="DX421" s="86">
        <v>2.0765911322087049E-3</v>
      </c>
      <c r="DY421" s="86">
        <v>0.14371548593044281</v>
      </c>
      <c r="DZ421" s="86">
        <v>9.4400256872177124E-2</v>
      </c>
      <c r="EA421" s="86">
        <v>0.13875770568847656</v>
      </c>
      <c r="EB421" s="86">
        <v>0.12926563620567322</v>
      </c>
      <c r="EC421" s="86">
        <v>8.7565548717975616E-2</v>
      </c>
      <c r="ED421" s="86">
        <v>0.11693047732114792</v>
      </c>
      <c r="EE421" s="86">
        <v>0.1114419549703598</v>
      </c>
      <c r="EF421" s="86">
        <v>1.1098177172243595E-2</v>
      </c>
      <c r="EG421" s="86">
        <v>-3.4260399639606476E-2</v>
      </c>
      <c r="EH421" s="86">
        <v>-2.2742496803402901E-2</v>
      </c>
      <c r="EI421" s="86">
        <v>8.1359535455703735E-2</v>
      </c>
      <c r="EJ421" s="86">
        <v>2.7361936867237091E-2</v>
      </c>
      <c r="EK421" s="86">
        <v>-5.7011260651051998E-3</v>
      </c>
      <c r="EL421" s="86">
        <v>3.7554327398538589E-2</v>
      </c>
      <c r="EM421" s="86">
        <v>-8.2344142720103264E-3</v>
      </c>
      <c r="EN421" s="86">
        <v>7.0241237990558147E-3</v>
      </c>
      <c r="EO421" s="86">
        <v>9.41433385014534E-2</v>
      </c>
      <c r="EP421" s="86">
        <v>2.998868003487587E-2</v>
      </c>
      <c r="EQ421" s="86">
        <v>0.13614492118358612</v>
      </c>
      <c r="ER421" s="86">
        <v>0.21463505923748016</v>
      </c>
      <c r="ES421" s="86">
        <v>0.11728854477405548</v>
      </c>
      <c r="ET421" s="86">
        <v>3.6613959819078445E-2</v>
      </c>
      <c r="EU421" s="86">
        <v>6.0466606169939041E-2</v>
      </c>
      <c r="EV421" s="86">
        <v>8.1334620714187622E-2</v>
      </c>
      <c r="EW421" s="86">
        <v>50.971366882324219</v>
      </c>
      <c r="EX421" s="86">
        <v>50.587165832519531</v>
      </c>
      <c r="EY421" s="86">
        <v>50.054328918457031</v>
      </c>
      <c r="EZ421" s="86">
        <v>49.311004638671875</v>
      </c>
      <c r="FA421" s="86">
        <v>48.860176086425781</v>
      </c>
      <c r="FB421" s="86">
        <v>48.615577697753906</v>
      </c>
      <c r="FC421" s="86">
        <v>48.384681701660156</v>
      </c>
      <c r="FD421" s="86">
        <v>49.094734191894531</v>
      </c>
      <c r="FE421" s="86">
        <v>50.729564666748047</v>
      </c>
      <c r="FF421" s="86">
        <v>51.924335479736328</v>
      </c>
      <c r="FG421" s="86">
        <v>53.072303771972656</v>
      </c>
      <c r="FH421" s="86">
        <v>53.982166290283203</v>
      </c>
      <c r="FI421" s="86">
        <v>54.63092041015625</v>
      </c>
      <c r="FJ421" s="86">
        <v>54.368778228759766</v>
      </c>
      <c r="FK421" s="86">
        <v>54.312980651855469</v>
      </c>
      <c r="FL421" s="86">
        <v>53.9947509765625</v>
      </c>
      <c r="FM421" s="86">
        <v>52.626819610595703</v>
      </c>
      <c r="FN421" s="86">
        <v>51.151145935058594</v>
      </c>
      <c r="FO421" s="86">
        <v>50.168899536132813</v>
      </c>
      <c r="FP421" s="86">
        <v>49.017139434814453</v>
      </c>
      <c r="FQ421" s="86">
        <v>48.133441925048828</v>
      </c>
      <c r="FR421" s="86">
        <v>47.646251678466797</v>
      </c>
      <c r="FS421" s="86">
        <v>47.355384826660156</v>
      </c>
      <c r="FT421" s="86">
        <v>46.514236450195313</v>
      </c>
      <c r="FU421" s="86">
        <v>4.4264458119869232E-2</v>
      </c>
      <c r="FV421" s="86">
        <v>5.2974052727222443E-2</v>
      </c>
      <c r="FW421" s="86">
        <v>4.8859201371669769E-2</v>
      </c>
      <c r="FX421" s="86">
        <v>743</v>
      </c>
      <c r="FY421" s="86">
        <v>1</v>
      </c>
    </row>
    <row r="422" spans="1:181" x14ac:dyDescent="0.25">
      <c r="A422" t="s">
        <v>186</v>
      </c>
      <c r="B422" t="s">
        <v>236</v>
      </c>
      <c r="C422" t="s">
        <v>194</v>
      </c>
      <c r="D422" t="s">
        <v>203</v>
      </c>
      <c r="E422" t="s">
        <v>204</v>
      </c>
      <c r="F422" t="s">
        <v>1</v>
      </c>
      <c r="G422" t="s">
        <v>1</v>
      </c>
      <c r="H422" s="86">
        <v>30075</v>
      </c>
      <c r="I422" s="86">
        <v>1.3982170820236206</v>
      </c>
      <c r="J422" s="86">
        <v>1.3210233449935913</v>
      </c>
      <c r="K422" s="86">
        <v>1.288709282875061</v>
      </c>
      <c r="L422" s="86">
        <v>1.2949144840240479</v>
      </c>
      <c r="M422" s="86">
        <v>1.3011903762817383</v>
      </c>
      <c r="N422" s="86">
        <v>1.4285480976104736</v>
      </c>
      <c r="O422" s="86">
        <v>1.6405484676361084</v>
      </c>
      <c r="P422" s="86">
        <v>1.7473084926605225</v>
      </c>
      <c r="Q422" s="86">
        <v>1.6185262203216553</v>
      </c>
      <c r="R422" s="86">
        <v>1.6092225313186646</v>
      </c>
      <c r="S422" s="86">
        <v>1.5734924077987671</v>
      </c>
      <c r="T422" s="86">
        <v>1.5323412418365479</v>
      </c>
      <c r="U422" s="86">
        <v>1.4952925443649292</v>
      </c>
      <c r="V422" s="86">
        <v>1.4593709707260132</v>
      </c>
      <c r="W422" s="86">
        <v>1.4193929433822632</v>
      </c>
      <c r="X422" s="86">
        <v>1.4486498832702637</v>
      </c>
      <c r="Y422" s="86">
        <v>1.5338047742843628</v>
      </c>
      <c r="Z422" s="86">
        <v>1.7303029298782349</v>
      </c>
      <c r="AA422" s="86">
        <v>1.9943423271179199</v>
      </c>
      <c r="AB422" s="86">
        <v>2.0876095294952393</v>
      </c>
      <c r="AC422" s="86">
        <v>2.0645551681518555</v>
      </c>
      <c r="AD422" s="86">
        <v>1.9644838571548462</v>
      </c>
      <c r="AE422" s="86">
        <v>1.8022072315216064</v>
      </c>
      <c r="AF422" s="86">
        <v>1.6251257658004761</v>
      </c>
      <c r="AG422" s="86">
        <v>-0.25210082530975342</v>
      </c>
      <c r="AH422" s="86">
        <v>-0.24037881195545197</v>
      </c>
      <c r="AI422" s="86">
        <v>-0.21913927793502808</v>
      </c>
      <c r="AJ422" s="86">
        <v>-0.17154707014560699</v>
      </c>
      <c r="AK422" s="86">
        <v>-0.16469171643257141</v>
      </c>
      <c r="AL422" s="86">
        <v>-0.15789708495140076</v>
      </c>
      <c r="AM422" s="86">
        <v>-0.17951883375644684</v>
      </c>
      <c r="AN422" s="86">
        <v>-0.17686358094215393</v>
      </c>
      <c r="AO422" s="86">
        <v>-0.24566362798213959</v>
      </c>
      <c r="AP422" s="86">
        <v>-0.20451231300830841</v>
      </c>
      <c r="AQ422" s="86">
        <v>-0.18961629271507263</v>
      </c>
      <c r="AR422" s="86">
        <v>-0.17059510946273804</v>
      </c>
      <c r="AS422" s="86">
        <v>-0.16146455705165863</v>
      </c>
      <c r="AT422" s="86">
        <v>-0.17612084746360779</v>
      </c>
      <c r="AU422" s="86">
        <v>-0.157126784324646</v>
      </c>
      <c r="AV422" s="86">
        <v>-0.14357258379459381</v>
      </c>
      <c r="AW422" s="86">
        <v>-6.5182797610759735E-2</v>
      </c>
      <c r="AX422" s="86">
        <v>-8.9265055954456329E-2</v>
      </c>
      <c r="AY422" s="86">
        <v>-6.9870129227638245E-2</v>
      </c>
      <c r="AZ422" s="86">
        <v>-2.8285212814807892E-2</v>
      </c>
      <c r="BA422" s="86">
        <v>-5.9767745435237885E-2</v>
      </c>
      <c r="BB422" s="86">
        <v>-0.18328413367271423</v>
      </c>
      <c r="BC422" s="86">
        <v>-0.23325428366661072</v>
      </c>
      <c r="BD422" s="86">
        <v>-0.27915772795677185</v>
      </c>
      <c r="BE422" s="86">
        <v>-0.20031662285327911</v>
      </c>
      <c r="BF422" s="86">
        <v>-0.19041948020458221</v>
      </c>
      <c r="BG422" s="86">
        <v>-0.16986736655235291</v>
      </c>
      <c r="BH422" s="86">
        <v>-0.12267103046178818</v>
      </c>
      <c r="BI422" s="86">
        <v>-0.11562769114971161</v>
      </c>
      <c r="BJ422" s="86">
        <v>-0.10324843972921371</v>
      </c>
      <c r="BK422" s="86">
        <v>-0.12187438458204269</v>
      </c>
      <c r="BL422" s="86">
        <v>-0.11869356036186218</v>
      </c>
      <c r="BM422" s="86">
        <v>-0.18601910769939423</v>
      </c>
      <c r="BN422" s="86">
        <v>-0.14933647215366364</v>
      </c>
      <c r="BO422" s="86">
        <v>-0.13505080342292786</v>
      </c>
      <c r="BP422" s="86">
        <v>-0.12010367214679718</v>
      </c>
      <c r="BQ422" s="86">
        <v>-0.11271834373474121</v>
      </c>
      <c r="BR422" s="86">
        <v>-0.1260855495929718</v>
      </c>
      <c r="BS422" s="86">
        <v>-0.10874132812023163</v>
      </c>
      <c r="BT422" s="86">
        <v>-9.4532482326030731E-2</v>
      </c>
      <c r="BU422" s="86">
        <v>-1.6819242388010025E-2</v>
      </c>
      <c r="BV422" s="86">
        <v>-3.9056289941072464E-2</v>
      </c>
      <c r="BW422" s="86">
        <v>-1.5182907693088055E-2</v>
      </c>
      <c r="BX422" s="86">
        <v>2.6116188615560532E-2</v>
      </c>
      <c r="BY422" s="86">
        <v>-4.4028372503817081E-3</v>
      </c>
      <c r="BZ422" s="86">
        <v>-0.12773540616035461</v>
      </c>
      <c r="CA422" s="86">
        <v>-0.17801268398761749</v>
      </c>
      <c r="CB422" s="86">
        <v>-0.22436900436878204</v>
      </c>
      <c r="CC422" s="86">
        <v>-0.16445104777812958</v>
      </c>
      <c r="CD422" s="86">
        <v>-0.15581779181957245</v>
      </c>
      <c r="CE422" s="86">
        <v>-0.13574181497097015</v>
      </c>
      <c r="CF422" s="86">
        <v>-8.8819622993469238E-2</v>
      </c>
      <c r="CG422" s="86">
        <v>-8.164609968662262E-2</v>
      </c>
      <c r="CH422" s="86">
        <v>-6.5398953855037689E-2</v>
      </c>
      <c r="CI422" s="86">
        <v>-8.1950023770332336E-2</v>
      </c>
      <c r="CJ422" s="86">
        <v>-7.8405179083347321E-2</v>
      </c>
      <c r="CK422" s="86">
        <v>-0.14470952749252319</v>
      </c>
      <c r="CL422" s="86">
        <v>-0.11112184077501297</v>
      </c>
      <c r="CM422" s="86">
        <v>-9.7258925437927246E-2</v>
      </c>
      <c r="CN422" s="86">
        <v>-8.5133455693721771E-2</v>
      </c>
      <c r="CO422" s="86">
        <v>-7.8956864774227142E-2</v>
      </c>
      <c r="CP422" s="86">
        <v>-9.1431252658367157E-2</v>
      </c>
      <c r="CQ422" s="86">
        <v>-7.52297043800354E-2</v>
      </c>
      <c r="CR422" s="86">
        <v>-6.0567457228899002E-2</v>
      </c>
      <c r="CS422" s="86">
        <v>1.6677208244800568E-2</v>
      </c>
      <c r="CT422" s="86">
        <v>-4.2818449437618256E-3</v>
      </c>
      <c r="CU422" s="86">
        <v>2.2693295031785965E-2</v>
      </c>
      <c r="CV422" s="86">
        <v>6.3794434070587158E-2</v>
      </c>
      <c r="CW422" s="86">
        <v>3.3942729234695435E-2</v>
      </c>
      <c r="CX422" s="86">
        <v>-8.9262500405311584E-2</v>
      </c>
      <c r="CY422" s="86">
        <v>-0.13975252211093903</v>
      </c>
      <c r="CZ422" s="86">
        <v>-0.18642254173755646</v>
      </c>
      <c r="DA422" s="86">
        <v>-0.12858548760414124</v>
      </c>
      <c r="DB422" s="86">
        <v>-0.12121612578630447</v>
      </c>
      <c r="DC422" s="86">
        <v>-0.10161623358726501</v>
      </c>
      <c r="DD422" s="86">
        <v>-5.4968219250440598E-2</v>
      </c>
      <c r="DE422" s="86">
        <v>-4.7664511948823929E-2</v>
      </c>
      <c r="DF422" s="86">
        <v>-2.7549462392926216E-2</v>
      </c>
      <c r="DG422" s="86">
        <v>-4.2025651782751083E-2</v>
      </c>
      <c r="DH422" s="86">
        <v>-3.8116797804832458E-2</v>
      </c>
      <c r="DI422" s="86">
        <v>-0.10339993238449097</v>
      </c>
      <c r="DJ422" s="86">
        <v>-7.2907209396362305E-2</v>
      </c>
      <c r="DK422" s="86">
        <v>-5.9467040002346039E-2</v>
      </c>
      <c r="DL422" s="86">
        <v>-5.0163231790065765E-2</v>
      </c>
      <c r="DM422" s="86">
        <v>-4.5195389539003372E-2</v>
      </c>
      <c r="DN422" s="86">
        <v>-5.6776959449052811E-2</v>
      </c>
      <c r="DO422" s="86">
        <v>-4.1718084365129471E-2</v>
      </c>
      <c r="DP422" s="86">
        <v>-2.6602437719702721E-2</v>
      </c>
      <c r="DQ422" s="86">
        <v>5.0173655152320862E-2</v>
      </c>
      <c r="DR422" s="86">
        <v>3.0492598190903664E-2</v>
      </c>
      <c r="DS422" s="86">
        <v>6.0569498687982559E-2</v>
      </c>
      <c r="DT422" s="86">
        <v>0.10147267580032349</v>
      </c>
      <c r="DU422" s="86">
        <v>7.2288289666175842E-2</v>
      </c>
      <c r="DV422" s="86">
        <v>-5.0789609551429749E-2</v>
      </c>
      <c r="DW422" s="86">
        <v>-0.10149233788251877</v>
      </c>
      <c r="DX422" s="86">
        <v>-0.14847607910633087</v>
      </c>
      <c r="DY422" s="86">
        <v>-7.6801292598247528E-2</v>
      </c>
      <c r="DZ422" s="86">
        <v>-7.1256786584854126E-2</v>
      </c>
      <c r="EA422" s="86">
        <v>-5.2344333380460739E-2</v>
      </c>
      <c r="EB422" s="86">
        <v>-6.0921637341380119E-3</v>
      </c>
      <c r="EC422" s="86">
        <v>1.3995097251608968E-3</v>
      </c>
      <c r="ED422" s="86">
        <v>2.7099192142486572E-2</v>
      </c>
      <c r="EE422" s="86">
        <v>1.5618790872395039E-2</v>
      </c>
      <c r="EF422" s="86">
        <v>2.0053224638104439E-2</v>
      </c>
      <c r="EG422" s="86">
        <v>-4.3755438178777695E-2</v>
      </c>
      <c r="EH422" s="86">
        <v>-1.7731359228491783E-2</v>
      </c>
      <c r="EI422" s="86">
        <v>-4.9015614204108715E-3</v>
      </c>
      <c r="EJ422" s="86">
        <v>3.2821498461998999E-4</v>
      </c>
      <c r="EK422" s="86">
        <v>3.5508177243173122E-3</v>
      </c>
      <c r="EL422" s="86">
        <v>-6.7416606470942497E-3</v>
      </c>
      <c r="EM422" s="86">
        <v>6.6673681139945984E-3</v>
      </c>
      <c r="EN422" s="86">
        <v>2.243766188621521E-2</v>
      </c>
      <c r="EO422" s="86">
        <v>9.8537199199199677E-2</v>
      </c>
      <c r="EP422" s="86">
        <v>8.0701373517513275E-2</v>
      </c>
      <c r="EQ422" s="86">
        <v>0.11525671929121017</v>
      </c>
      <c r="ER422" s="86">
        <v>0.15587407350540161</v>
      </c>
      <c r="ES422" s="86">
        <v>0.12765319645404816</v>
      </c>
      <c r="ET422" s="86">
        <v>4.7591356560587883E-3</v>
      </c>
      <c r="EU422" s="86">
        <v>-4.6250738203525543E-2</v>
      </c>
      <c r="EV422" s="86">
        <v>-9.3687385320663452E-2</v>
      </c>
      <c r="EW422" s="86">
        <v>50.874553680419922</v>
      </c>
      <c r="EX422" s="86">
        <v>50.370307922363281</v>
      </c>
      <c r="EY422" s="86">
        <v>49.789402008056641</v>
      </c>
      <c r="EZ422" s="86">
        <v>49.323383331298828</v>
      </c>
      <c r="FA422" s="86">
        <v>48.883052825927734</v>
      </c>
      <c r="FB422" s="86">
        <v>48.712947845458984</v>
      </c>
      <c r="FC422" s="86">
        <v>48.644523620605469</v>
      </c>
      <c r="FD422" s="86">
        <v>49.114547729492188</v>
      </c>
      <c r="FE422" s="86">
        <v>50.518573760986328</v>
      </c>
      <c r="FF422" s="86">
        <v>51.746253967285156</v>
      </c>
      <c r="FG422" s="86">
        <v>52.514122009277344</v>
      </c>
      <c r="FH422" s="86">
        <v>53.279891967773438</v>
      </c>
      <c r="FI422" s="86">
        <v>54.042583465576172</v>
      </c>
      <c r="FJ422" s="86">
        <v>53.788642883300781</v>
      </c>
      <c r="FK422" s="86">
        <v>53.494251251220703</v>
      </c>
      <c r="FL422" s="86">
        <v>53.255306243896484</v>
      </c>
      <c r="FM422" s="86">
        <v>52.146976470947266</v>
      </c>
      <c r="FN422" s="86">
        <v>50.814903259277344</v>
      </c>
      <c r="FO422" s="86">
        <v>49.824569702148438</v>
      </c>
      <c r="FP422" s="86">
        <v>48.925182342529297</v>
      </c>
      <c r="FQ422" s="86">
        <v>48.028999328613281</v>
      </c>
      <c r="FR422" s="86">
        <v>47.640735626220703</v>
      </c>
      <c r="FS422" s="86">
        <v>47.23388671875</v>
      </c>
      <c r="FT422" s="86">
        <v>46.568172454833984</v>
      </c>
      <c r="FU422" s="86">
        <v>3.4200072288513184E-2</v>
      </c>
      <c r="FV422" s="86">
        <v>4.3104670941829681E-2</v>
      </c>
      <c r="FW422" s="86">
        <v>3.6459106951951981E-2</v>
      </c>
      <c r="FX422" s="86">
        <v>2586</v>
      </c>
      <c r="FY422" s="86">
        <v>1</v>
      </c>
    </row>
    <row r="423" spans="1:181" x14ac:dyDescent="0.25">
      <c r="A423" t="s">
        <v>186</v>
      </c>
      <c r="B423" t="s">
        <v>236</v>
      </c>
      <c r="C423" t="s">
        <v>194</v>
      </c>
      <c r="D423" t="s">
        <v>203</v>
      </c>
      <c r="E423" t="s">
        <v>204</v>
      </c>
      <c r="F423" t="s">
        <v>178</v>
      </c>
      <c r="G423" t="s">
        <v>1</v>
      </c>
      <c r="H423" s="86">
        <v>16592</v>
      </c>
      <c r="I423" s="86">
        <v>1.2494549751281738</v>
      </c>
      <c r="J423" s="86">
        <v>1.1804724931716919</v>
      </c>
      <c r="K423" s="86">
        <v>1.110206127166748</v>
      </c>
      <c r="L423" s="86">
        <v>1.0871566534042358</v>
      </c>
      <c r="M423" s="86">
        <v>1.1047370433807373</v>
      </c>
      <c r="N423" s="86">
        <v>1.1807053089141846</v>
      </c>
      <c r="O423" s="86">
        <v>1.3860877752304077</v>
      </c>
      <c r="P423" s="86">
        <v>1.5095450878143311</v>
      </c>
      <c r="Q423" s="86">
        <v>1.4273993968963623</v>
      </c>
      <c r="R423" s="86">
        <v>1.4294847249984741</v>
      </c>
      <c r="S423" s="86">
        <v>1.3881633281707764</v>
      </c>
      <c r="T423" s="86">
        <v>1.3953177928924561</v>
      </c>
      <c r="U423" s="86">
        <v>1.3822509050369263</v>
      </c>
      <c r="V423" s="86">
        <v>1.3391587734222412</v>
      </c>
      <c r="W423" s="86">
        <v>1.2820585966110229</v>
      </c>
      <c r="X423" s="86">
        <v>1.2811641693115234</v>
      </c>
      <c r="Y423" s="86">
        <v>1.3758208751678467</v>
      </c>
      <c r="Z423" s="86">
        <v>1.5867469310760498</v>
      </c>
      <c r="AA423" s="86">
        <v>1.8207544088363647</v>
      </c>
      <c r="AB423" s="86">
        <v>1.8847835063934326</v>
      </c>
      <c r="AC423" s="86">
        <v>1.8954041004180908</v>
      </c>
      <c r="AD423" s="86">
        <v>1.8040988445281982</v>
      </c>
      <c r="AE423" s="86">
        <v>1.6264545917510986</v>
      </c>
      <c r="AF423" s="86">
        <v>1.4436886310577393</v>
      </c>
      <c r="AG423" s="86">
        <v>-0.19939061999320984</v>
      </c>
      <c r="AH423" s="86">
        <v>-0.16644327342510223</v>
      </c>
      <c r="AI423" s="86">
        <v>-0.17786756157875061</v>
      </c>
      <c r="AJ423" s="86">
        <v>-0.13336858153343201</v>
      </c>
      <c r="AK423" s="86">
        <v>-0.11010320484638214</v>
      </c>
      <c r="AL423" s="86">
        <v>-0.12634502351284027</v>
      </c>
      <c r="AM423" s="86">
        <v>-9.7981221973896027E-2</v>
      </c>
      <c r="AN423" s="86">
        <v>-0.12221283465623856</v>
      </c>
      <c r="AO423" s="86">
        <v>-0.12840385735034943</v>
      </c>
      <c r="AP423" s="86">
        <v>-0.13671813905239105</v>
      </c>
      <c r="AQ423" s="86">
        <v>-0.17161278426647186</v>
      </c>
      <c r="AR423" s="86">
        <v>-0.12872752547264099</v>
      </c>
      <c r="AS423" s="86">
        <v>-0.13367415964603424</v>
      </c>
      <c r="AT423" s="86">
        <v>-0.11765856295824051</v>
      </c>
      <c r="AU423" s="86">
        <v>-0.10246314853429794</v>
      </c>
      <c r="AV423" s="86">
        <v>-0.14792144298553467</v>
      </c>
      <c r="AW423" s="86">
        <v>-8.2518137991428375E-2</v>
      </c>
      <c r="AX423" s="86">
        <v>-8.6607538163661957E-2</v>
      </c>
      <c r="AY423" s="86">
        <v>-6.9412596523761749E-2</v>
      </c>
      <c r="AZ423" s="86">
        <v>-9.0660274028778076E-2</v>
      </c>
      <c r="BA423" s="86">
        <v>-7.0266269147396088E-2</v>
      </c>
      <c r="BB423" s="86">
        <v>-0.17808184027671814</v>
      </c>
      <c r="BC423" s="86">
        <v>-0.23945002257823944</v>
      </c>
      <c r="BD423" s="86">
        <v>-0.26691359281539917</v>
      </c>
      <c r="BE423" s="86">
        <v>-0.15191845595836639</v>
      </c>
      <c r="BF423" s="86">
        <v>-0.12015104293823242</v>
      </c>
      <c r="BG423" s="86">
        <v>-0.13449518382549286</v>
      </c>
      <c r="BH423" s="86">
        <v>-9.1853559017181396E-2</v>
      </c>
      <c r="BI423" s="86">
        <v>-6.9894149899482727E-2</v>
      </c>
      <c r="BJ423" s="86">
        <v>-8.529142290353775E-2</v>
      </c>
      <c r="BK423" s="86">
        <v>-5.3204517811536789E-2</v>
      </c>
      <c r="BL423" s="86">
        <v>-7.610640674829483E-2</v>
      </c>
      <c r="BM423" s="86">
        <v>-8.4367826581001282E-2</v>
      </c>
      <c r="BN423" s="86">
        <v>-9.1117270290851593E-2</v>
      </c>
      <c r="BO423" s="86">
        <v>-0.12326067686080933</v>
      </c>
      <c r="BP423" s="86">
        <v>-8.1215761601924896E-2</v>
      </c>
      <c r="BQ423" s="86">
        <v>-8.7299831211566925E-2</v>
      </c>
      <c r="BR423" s="86">
        <v>-7.3978587985038757E-2</v>
      </c>
      <c r="BS423" s="86">
        <v>-6.1996106058359146E-2</v>
      </c>
      <c r="BT423" s="86">
        <v>-0.10489044338464737</v>
      </c>
      <c r="BU423" s="86">
        <v>-3.7535309791564941E-2</v>
      </c>
      <c r="BV423" s="86">
        <v>-3.8371365517377853E-2</v>
      </c>
      <c r="BW423" s="86">
        <v>-2.1520450711250305E-2</v>
      </c>
      <c r="BX423" s="86">
        <v>-4.2343955487012863E-2</v>
      </c>
      <c r="BY423" s="86">
        <v>-2.2952962666749954E-2</v>
      </c>
      <c r="BZ423" s="86">
        <v>-0.13193732500076294</v>
      </c>
      <c r="CA423" s="86">
        <v>-0.18946164846420288</v>
      </c>
      <c r="CB423" s="86">
        <v>-0.2166774570941925</v>
      </c>
      <c r="CC423" s="86">
        <v>-0.1190393790602684</v>
      </c>
      <c r="CD423" s="86">
        <v>-8.8089168071746826E-2</v>
      </c>
      <c r="CE423" s="86">
        <v>-0.10445563495159149</v>
      </c>
      <c r="CF423" s="86">
        <v>-6.3100382685661316E-2</v>
      </c>
      <c r="CG423" s="86">
        <v>-4.2045481503009796E-2</v>
      </c>
      <c r="CH423" s="86">
        <v>-5.685783177614212E-2</v>
      </c>
      <c r="CI423" s="86">
        <v>-2.2192304953932762E-2</v>
      </c>
      <c r="CJ423" s="86">
        <v>-4.4173244386911392E-2</v>
      </c>
      <c r="CK423" s="86">
        <v>-5.3868614137172699E-2</v>
      </c>
      <c r="CL423" s="86">
        <v>-5.953424796462059E-2</v>
      </c>
      <c r="CM423" s="86">
        <v>-8.9772127568721771E-2</v>
      </c>
      <c r="CN423" s="86">
        <v>-4.8309255391359329E-2</v>
      </c>
      <c r="CO423" s="86">
        <v>-5.5181108415126801E-2</v>
      </c>
      <c r="CP423" s="86">
        <v>-4.3725971132516861E-2</v>
      </c>
      <c r="CQ423" s="86">
        <v>-3.3968757838010788E-2</v>
      </c>
      <c r="CR423" s="86">
        <v>-7.5087308883666992E-2</v>
      </c>
      <c r="CS423" s="86">
        <v>-6.3803410157561302E-3</v>
      </c>
      <c r="CT423" s="86">
        <v>-4.9631437286734581E-3</v>
      </c>
      <c r="CU423" s="86">
        <v>1.1649506166577339E-2</v>
      </c>
      <c r="CV423" s="86">
        <v>-8.8802184909582138E-3</v>
      </c>
      <c r="CW423" s="86">
        <v>9.8160849884152412E-3</v>
      </c>
      <c r="CX423" s="86">
        <v>-9.9977768957614899E-2</v>
      </c>
      <c r="CY423" s="86">
        <v>-0.15483982861042023</v>
      </c>
      <c r="CZ423" s="86">
        <v>-0.18188406527042389</v>
      </c>
      <c r="DA423" s="86">
        <v>-8.6160317063331604E-2</v>
      </c>
      <c r="DB423" s="86">
        <v>-5.6027300655841827E-2</v>
      </c>
      <c r="DC423" s="86">
        <v>-7.4416063725948334E-2</v>
      </c>
      <c r="DD423" s="86">
        <v>-3.4347202628850937E-2</v>
      </c>
      <c r="DE423" s="86">
        <v>-1.4196813106536865E-2</v>
      </c>
      <c r="DF423" s="86">
        <v>-2.842424064874649E-2</v>
      </c>
      <c r="DG423" s="86">
        <v>8.8199079036712646E-3</v>
      </c>
      <c r="DH423" s="86">
        <v>-1.2240082025527954E-2</v>
      </c>
      <c r="DI423" s="86">
        <v>-2.3369396105408669E-2</v>
      </c>
      <c r="DJ423" s="86">
        <v>-2.795122005045414E-2</v>
      </c>
      <c r="DK423" s="86">
        <v>-5.6283585727214813E-2</v>
      </c>
      <c r="DL423" s="86">
        <v>-1.5402749180793762E-2</v>
      </c>
      <c r="DM423" s="86">
        <v>-2.3062391206622124E-2</v>
      </c>
      <c r="DN423" s="86">
        <v>-1.3473352417349815E-2</v>
      </c>
      <c r="DO423" s="86">
        <v>-5.941405426710844E-3</v>
      </c>
      <c r="DP423" s="86">
        <v>-4.5284174382686615E-2</v>
      </c>
      <c r="DQ423" s="86">
        <v>2.4774627760052681E-2</v>
      </c>
      <c r="DR423" s="86">
        <v>2.8445079922676086E-2</v>
      </c>
      <c r="DS423" s="86">
        <v>4.4819463044404984E-2</v>
      </c>
      <c r="DT423" s="86">
        <v>2.4583516642451286E-2</v>
      </c>
      <c r="DU423" s="86">
        <v>4.2585130780935287E-2</v>
      </c>
      <c r="DV423" s="86">
        <v>-6.8018220365047455E-2</v>
      </c>
      <c r="DW423" s="86">
        <v>-0.12021803110837936</v>
      </c>
      <c r="DX423" s="86">
        <v>-0.14709067344665527</v>
      </c>
      <c r="DY423" s="86">
        <v>-3.8688156753778458E-2</v>
      </c>
      <c r="DZ423" s="86">
        <v>-9.7350496798753738E-3</v>
      </c>
      <c r="EA423" s="86">
        <v>-3.1043699011206627E-2</v>
      </c>
      <c r="EB423" s="86">
        <v>7.1678240783512592E-3</v>
      </c>
      <c r="EC423" s="86">
        <v>2.60122399777174E-2</v>
      </c>
      <c r="ED423" s="86">
        <v>1.262934971600771E-2</v>
      </c>
      <c r="EE423" s="86">
        <v>5.3596615791320801E-2</v>
      </c>
      <c r="EF423" s="86">
        <v>3.3866338431835175E-2</v>
      </c>
      <c r="EG423" s="86">
        <v>2.0666629076004028E-2</v>
      </c>
      <c r="EH423" s="86">
        <v>1.764964684844017E-2</v>
      </c>
      <c r="EI423" s="86">
        <v>-7.9314569011330605E-3</v>
      </c>
      <c r="EJ423" s="86">
        <v>3.2109018415212631E-2</v>
      </c>
      <c r="EK423" s="86">
        <v>2.3311933502554893E-2</v>
      </c>
      <c r="EL423" s="86">
        <v>3.0206622555851936E-2</v>
      </c>
      <c r="EM423" s="86">
        <v>3.4525636583566666E-2</v>
      </c>
      <c r="EN423" s="86">
        <v>-2.2531782742589712E-3</v>
      </c>
      <c r="EO423" s="86">
        <v>6.9757461547851563E-2</v>
      </c>
      <c r="EP423" s="86">
        <v>7.6681241393089294E-2</v>
      </c>
      <c r="EQ423" s="86">
        <v>9.2711612582206726E-2</v>
      </c>
      <c r="ER423" s="86">
        <v>7.289983332157135E-2</v>
      </c>
      <c r="ES423" s="86">
        <v>8.9898429811000824E-2</v>
      </c>
      <c r="ET423" s="86">
        <v>-2.1873699501156807E-2</v>
      </c>
      <c r="EU423" s="86">
        <v>-7.0229634642601013E-2</v>
      </c>
      <c r="EV423" s="86">
        <v>-9.6854530274868011E-2</v>
      </c>
      <c r="EW423" s="86">
        <v>51.77734375</v>
      </c>
      <c r="EX423" s="86">
        <v>51.225009918212891</v>
      </c>
      <c r="EY423" s="86">
        <v>50.774871826171875</v>
      </c>
      <c r="EZ423" s="86">
        <v>50.788898468017578</v>
      </c>
      <c r="FA423" s="86">
        <v>50.476043701171875</v>
      </c>
      <c r="FB423" s="86">
        <v>50.381534576416016</v>
      </c>
      <c r="FC423" s="86">
        <v>50.499103546142578</v>
      </c>
      <c r="FD423" s="86">
        <v>50.625602722167969</v>
      </c>
      <c r="FE423" s="86">
        <v>51.723964691162109</v>
      </c>
      <c r="FF423" s="86">
        <v>52.614688873291016</v>
      </c>
      <c r="FG423" s="86">
        <v>53.043148040771484</v>
      </c>
      <c r="FH423" s="86">
        <v>53.584243774414063</v>
      </c>
      <c r="FI423" s="86">
        <v>54.084758758544922</v>
      </c>
      <c r="FJ423" s="86">
        <v>53.738502502441406</v>
      </c>
      <c r="FK423" s="86">
        <v>53.799530029296875</v>
      </c>
      <c r="FL423" s="86">
        <v>53.541721343994141</v>
      </c>
      <c r="FM423" s="86">
        <v>52.585922241210938</v>
      </c>
      <c r="FN423" s="86">
        <v>51.358848571777344</v>
      </c>
      <c r="FO423" s="86">
        <v>50.305538177490234</v>
      </c>
      <c r="FP423" s="86">
        <v>49.336299896240234</v>
      </c>
      <c r="FQ423" s="86">
        <v>48.714057922363281</v>
      </c>
      <c r="FR423" s="86">
        <v>48.580390930175781</v>
      </c>
      <c r="FS423" s="86">
        <v>48.290241241455078</v>
      </c>
      <c r="FT423" s="86">
        <v>47.764549255371094</v>
      </c>
      <c r="FU423" s="86">
        <v>2.6947768405079842E-2</v>
      </c>
      <c r="FV423" s="86">
        <v>3.7673275917768478E-2</v>
      </c>
      <c r="FW423" s="86">
        <v>2.8032850474119186E-2</v>
      </c>
      <c r="FX423" s="86">
        <v>1684</v>
      </c>
      <c r="FY423" s="86">
        <v>1</v>
      </c>
    </row>
    <row r="424" spans="1:181" x14ac:dyDescent="0.25">
      <c r="A424" t="s">
        <v>186</v>
      </c>
      <c r="B424" t="s">
        <v>236</v>
      </c>
      <c r="C424" t="s">
        <v>194</v>
      </c>
      <c r="D424" t="s">
        <v>203</v>
      </c>
      <c r="E424" t="s">
        <v>204</v>
      </c>
      <c r="F424" t="s">
        <v>179</v>
      </c>
      <c r="G424" t="s">
        <v>1</v>
      </c>
      <c r="H424" s="86">
        <v>2022</v>
      </c>
      <c r="I424" s="86">
        <v>1.0792744159698486</v>
      </c>
      <c r="J424" s="86">
        <v>1.1566010713577271</v>
      </c>
      <c r="K424" s="86">
        <v>1.2097467184066772</v>
      </c>
      <c r="L424" s="86">
        <v>1.3122128248214722</v>
      </c>
      <c r="M424" s="86">
        <v>1.2912999391555786</v>
      </c>
      <c r="N424" s="86">
        <v>1.6443023681640625</v>
      </c>
      <c r="O424" s="86">
        <v>1.5812437534332275</v>
      </c>
      <c r="P424" s="86">
        <v>1.456657886505127</v>
      </c>
      <c r="Q424" s="86">
        <v>1.2026439905166626</v>
      </c>
      <c r="R424" s="86">
        <v>1.5082476139068604</v>
      </c>
      <c r="S424" s="86">
        <v>1.3818849325180054</v>
      </c>
      <c r="T424" s="86">
        <v>1.2063702344894409</v>
      </c>
      <c r="U424" s="86">
        <v>1.1980453729629517</v>
      </c>
      <c r="V424" s="86">
        <v>1.2720566987991333</v>
      </c>
      <c r="W424" s="86">
        <v>1.2054808139801025</v>
      </c>
      <c r="X424" s="86">
        <v>1.1931904554367065</v>
      </c>
      <c r="Y424" s="86">
        <v>1.2416218519210815</v>
      </c>
      <c r="Z424" s="86">
        <v>1.4479497671127319</v>
      </c>
      <c r="AA424" s="86">
        <v>1.9627658128738403</v>
      </c>
      <c r="AB424" s="86">
        <v>2.0483238697052002</v>
      </c>
      <c r="AC424" s="86">
        <v>2.0812559127807617</v>
      </c>
      <c r="AD424" s="86">
        <v>1.7630022764205933</v>
      </c>
      <c r="AE424" s="86">
        <v>1.7292065620422363</v>
      </c>
      <c r="AF424" s="86">
        <v>1.6125836372375488</v>
      </c>
      <c r="AG424" s="86">
        <v>-1.1520004272460938</v>
      </c>
      <c r="AH424" s="86">
        <v>-1.0669251680374146</v>
      </c>
      <c r="AI424" s="86">
        <v>-0.9058992862701416</v>
      </c>
      <c r="AJ424" s="86">
        <v>-0.87024170160293579</v>
      </c>
      <c r="AK424" s="86">
        <v>-0.91417902708053589</v>
      </c>
      <c r="AL424" s="86">
        <v>-0.89581561088562012</v>
      </c>
      <c r="AM424" s="86">
        <v>-1.2357137203216553</v>
      </c>
      <c r="AN424" s="86">
        <v>-1.0678870677947998</v>
      </c>
      <c r="AO424" s="86">
        <v>-1.2273112535476685</v>
      </c>
      <c r="AP424" s="86">
        <v>-0.69385206699371338</v>
      </c>
      <c r="AQ424" s="86">
        <v>-0.6520918607711792</v>
      </c>
      <c r="AR424" s="86">
        <v>-0.70607942342758179</v>
      </c>
      <c r="AS424" s="86">
        <v>-0.64178359508514404</v>
      </c>
      <c r="AT424" s="86">
        <v>-0.51006549596786499</v>
      </c>
      <c r="AU424" s="86">
        <v>-0.43695074319839478</v>
      </c>
      <c r="AV424" s="86">
        <v>-0.5969347357749939</v>
      </c>
      <c r="AW424" s="86">
        <v>-0.39685019850730896</v>
      </c>
      <c r="AX424" s="86">
        <v>-0.41220495104789734</v>
      </c>
      <c r="AY424" s="86">
        <v>-0.25839051604270935</v>
      </c>
      <c r="AZ424" s="86">
        <v>-0.24889697134494781</v>
      </c>
      <c r="BA424" s="86">
        <v>-0.33850181102752686</v>
      </c>
      <c r="BB424" s="86">
        <v>-0.88844013214111328</v>
      </c>
      <c r="BC424" s="86">
        <v>-0.79849809408187866</v>
      </c>
      <c r="BD424" s="86">
        <v>-0.78632068634033203</v>
      </c>
      <c r="BE424" s="86">
        <v>-0.79249900579452515</v>
      </c>
      <c r="BF424" s="86">
        <v>-0.72341573238372803</v>
      </c>
      <c r="BG424" s="86">
        <v>-0.56837773323059082</v>
      </c>
      <c r="BH424" s="86">
        <v>-0.52081143856048584</v>
      </c>
      <c r="BI424" s="86">
        <v>-0.55193281173706055</v>
      </c>
      <c r="BJ424" s="86">
        <v>-0.47623461484909058</v>
      </c>
      <c r="BK424" s="86">
        <v>-0.8682970404624939</v>
      </c>
      <c r="BL424" s="86">
        <v>-0.68265140056610107</v>
      </c>
      <c r="BM424" s="86">
        <v>-0.8671574592590332</v>
      </c>
      <c r="BN424" s="86">
        <v>-0.45513916015625</v>
      </c>
      <c r="BO424" s="86">
        <v>-0.45420271158218384</v>
      </c>
      <c r="BP424" s="86">
        <v>-0.5153546929359436</v>
      </c>
      <c r="BQ424" s="86">
        <v>-0.42790955305099487</v>
      </c>
      <c r="BR424" s="86">
        <v>-0.29382660984992981</v>
      </c>
      <c r="BS424" s="86">
        <v>-0.24440844357013702</v>
      </c>
      <c r="BT424" s="86">
        <v>-0.41129699349403381</v>
      </c>
      <c r="BU424" s="86">
        <v>-0.23596085608005524</v>
      </c>
      <c r="BV424" s="86">
        <v>-0.20950450003147125</v>
      </c>
      <c r="BW424" s="86">
        <v>-3.7872295826673508E-2</v>
      </c>
      <c r="BX424" s="86">
        <v>-1.7789861187338829E-2</v>
      </c>
      <c r="BY424" s="86">
        <v>-0.13281571865081787</v>
      </c>
      <c r="BZ424" s="86">
        <v>-0.60125875473022461</v>
      </c>
      <c r="CA424" s="86">
        <v>-0.44135573506355286</v>
      </c>
      <c r="CB424" s="86">
        <v>-0.44312676787376404</v>
      </c>
      <c r="CC424" s="86">
        <v>-0.54350942373275757</v>
      </c>
      <c r="CD424" s="86">
        <v>-0.48550215363502502</v>
      </c>
      <c r="CE424" s="86">
        <v>-0.33461141586303711</v>
      </c>
      <c r="CF424" s="86">
        <v>-0.27879703044891357</v>
      </c>
      <c r="CG424" s="86">
        <v>-0.3010421097278595</v>
      </c>
      <c r="CH424" s="86">
        <v>-0.18563412129878998</v>
      </c>
      <c r="CI424" s="86">
        <v>-0.61382538080215454</v>
      </c>
      <c r="CJ424" s="86">
        <v>-0.41583839058876038</v>
      </c>
      <c r="CK424" s="86">
        <v>-0.61771619319915771</v>
      </c>
      <c r="CL424" s="86">
        <v>-0.28980726003646851</v>
      </c>
      <c r="CM424" s="86">
        <v>-0.31714525818824768</v>
      </c>
      <c r="CN424" s="86">
        <v>-0.3832593560218811</v>
      </c>
      <c r="CO424" s="86">
        <v>-0.2797810435295105</v>
      </c>
      <c r="CP424" s="86">
        <v>-0.14406019449234009</v>
      </c>
      <c r="CQ424" s="86">
        <v>-0.11105423420667648</v>
      </c>
      <c r="CR424" s="86">
        <v>-0.28272482752799988</v>
      </c>
      <c r="CS424" s="86">
        <v>-0.12452938407659531</v>
      </c>
      <c r="CT424" s="86">
        <v>-6.9114796817302704E-2</v>
      </c>
      <c r="CU424" s="86">
        <v>0.11485795676708221</v>
      </c>
      <c r="CV424" s="86">
        <v>0.14227421581745148</v>
      </c>
      <c r="CW424" s="86">
        <v>9.6418187022209167E-3</v>
      </c>
      <c r="CX424" s="86">
        <v>-0.40235784649848938</v>
      </c>
      <c r="CY424" s="86">
        <v>-0.19400003552436829</v>
      </c>
      <c r="CZ424" s="86">
        <v>-0.20543171465396881</v>
      </c>
      <c r="DA424" s="86">
        <v>-0.29451990127563477</v>
      </c>
      <c r="DB424" s="86">
        <v>-0.24758855998516083</v>
      </c>
      <c r="DC424" s="86">
        <v>-0.10084507614374161</v>
      </c>
      <c r="DD424" s="86">
        <v>-3.6782663315534592E-2</v>
      </c>
      <c r="DE424" s="86">
        <v>-5.0151452422142029E-2</v>
      </c>
      <c r="DF424" s="86">
        <v>0.10496639460325241</v>
      </c>
      <c r="DG424" s="86">
        <v>-0.35935372114181519</v>
      </c>
      <c r="DH424" s="86">
        <v>-0.14902535080909729</v>
      </c>
      <c r="DI424" s="86">
        <v>-0.36827483773231506</v>
      </c>
      <c r="DJ424" s="86">
        <v>-0.12447541207075119</v>
      </c>
      <c r="DK424" s="86">
        <v>-0.18008783459663391</v>
      </c>
      <c r="DL424" s="86">
        <v>-0.2511640191078186</v>
      </c>
      <c r="DM424" s="86">
        <v>-0.13165248930454254</v>
      </c>
      <c r="DN424" s="86">
        <v>5.7062213309109211E-3</v>
      </c>
      <c r="DO424" s="86">
        <v>2.2299973294138908E-2</v>
      </c>
      <c r="DP424" s="86">
        <v>-0.15415266156196594</v>
      </c>
      <c r="DQ424" s="86">
        <v>-1.3097915798425674E-2</v>
      </c>
      <c r="DR424" s="86">
        <v>7.1274921298027039E-2</v>
      </c>
      <c r="DS424" s="86">
        <v>0.26758822798728943</v>
      </c>
      <c r="DT424" s="86">
        <v>0.30233830213546753</v>
      </c>
      <c r="DU424" s="86">
        <v>0.1520993709564209</v>
      </c>
      <c r="DV424" s="86">
        <v>-0.20345687866210938</v>
      </c>
      <c r="DW424" s="86">
        <v>5.3355686366558075E-2</v>
      </c>
      <c r="DX424" s="86">
        <v>3.2263357192277908E-2</v>
      </c>
      <c r="DY424" s="86">
        <v>6.4981453120708466E-2</v>
      </c>
      <c r="DZ424" s="86">
        <v>9.5920883119106293E-2</v>
      </c>
      <c r="EA424" s="86">
        <v>0.23667639493942261</v>
      </c>
      <c r="EB424" s="86">
        <v>0.31264764070510864</v>
      </c>
      <c r="EC424" s="86">
        <v>0.31209480762481689</v>
      </c>
      <c r="ED424" s="86">
        <v>0.52454733848571777</v>
      </c>
      <c r="EE424" s="86">
        <v>8.0629531294107437E-3</v>
      </c>
      <c r="EF424" s="86">
        <v>0.23621030151844025</v>
      </c>
      <c r="EG424" s="86">
        <v>-8.1211775541305542E-3</v>
      </c>
      <c r="EH424" s="86">
        <v>0.11423753947019577</v>
      </c>
      <c r="EI424" s="86">
        <v>1.7801312729716301E-2</v>
      </c>
      <c r="EJ424" s="86">
        <v>-6.0439314693212509E-2</v>
      </c>
      <c r="EK424" s="86">
        <v>8.222159743309021E-2</v>
      </c>
      <c r="EL424" s="86">
        <v>0.2219451367855072</v>
      </c>
      <c r="EM424" s="86">
        <v>0.21484227478504181</v>
      </c>
      <c r="EN424" s="86">
        <v>3.1485117971897125E-2</v>
      </c>
      <c r="EO424" s="86">
        <v>0.14779141545295715</v>
      </c>
      <c r="EP424" s="86">
        <v>0.27397537231445313</v>
      </c>
      <c r="EQ424" s="86">
        <v>0.48810642957687378</v>
      </c>
      <c r="ER424" s="86">
        <v>0.53344541788101196</v>
      </c>
      <c r="ES424" s="86">
        <v>0.35778546333312988</v>
      </c>
      <c r="ET424" s="86">
        <v>8.3724498748779297E-2</v>
      </c>
      <c r="EU424" s="86">
        <v>0.41049802303314209</v>
      </c>
      <c r="EV424" s="86">
        <v>0.3754572868347168</v>
      </c>
      <c r="EW424" s="86">
        <v>51.795780181884766</v>
      </c>
      <c r="EX424" s="86">
        <v>51.558326721191406</v>
      </c>
      <c r="EY424" s="86">
        <v>49.806980133056641</v>
      </c>
      <c r="EZ424" s="86">
        <v>48.215438842773438</v>
      </c>
      <c r="FA424" s="86">
        <v>47.495811462402344</v>
      </c>
      <c r="FB424" s="86">
        <v>48.56591796875</v>
      </c>
      <c r="FC424" s="86">
        <v>48.250743865966797</v>
      </c>
      <c r="FD424" s="86">
        <v>49.744747161865234</v>
      </c>
      <c r="FE424" s="86">
        <v>52.708526611328125</v>
      </c>
      <c r="FF424" s="86">
        <v>54.722858428955078</v>
      </c>
      <c r="FG424" s="86">
        <v>56.503108978271484</v>
      </c>
      <c r="FH424" s="86">
        <v>57.523830413818359</v>
      </c>
      <c r="FI424" s="86">
        <v>58.782203674316406</v>
      </c>
      <c r="FJ424" s="86">
        <v>58.027362823486328</v>
      </c>
      <c r="FK424" s="86">
        <v>58.103218078613281</v>
      </c>
      <c r="FL424" s="86">
        <v>56.277305603027344</v>
      </c>
      <c r="FM424" s="86">
        <v>54.755680084228516</v>
      </c>
      <c r="FN424" s="86">
        <v>52.064697265625</v>
      </c>
      <c r="FO424" s="86">
        <v>51.091495513916016</v>
      </c>
      <c r="FP424" s="86">
        <v>50.435070037841797</v>
      </c>
      <c r="FQ424" s="86">
        <v>49.489036560058594</v>
      </c>
      <c r="FR424" s="86">
        <v>48.669589996337891</v>
      </c>
      <c r="FS424" s="86">
        <v>48.396835327148438</v>
      </c>
      <c r="FT424" s="86">
        <v>47.871486663818359</v>
      </c>
      <c r="FU424" s="86">
        <v>0.20027981698513031</v>
      </c>
      <c r="FV424" s="86">
        <v>0.15241461992263794</v>
      </c>
      <c r="FW424" s="86">
        <v>0.23782895505428314</v>
      </c>
      <c r="FX424" s="86">
        <v>132</v>
      </c>
      <c r="FY424" s="86">
        <v>1</v>
      </c>
    </row>
    <row r="425" spans="1:181" x14ac:dyDescent="0.25">
      <c r="A425" t="s">
        <v>186</v>
      </c>
      <c r="B425" t="s">
        <v>236</v>
      </c>
      <c r="C425" t="s">
        <v>194</v>
      </c>
      <c r="D425" t="s">
        <v>203</v>
      </c>
      <c r="E425" t="s">
        <v>204</v>
      </c>
      <c r="F425" t="s">
        <v>180</v>
      </c>
      <c r="G425" t="s">
        <v>1</v>
      </c>
      <c r="H425" s="86">
        <v>1167</v>
      </c>
      <c r="I425" s="86">
        <v>2.7088720798492432</v>
      </c>
      <c r="J425" s="86">
        <v>2.5172007083892822</v>
      </c>
      <c r="K425" s="86">
        <v>2.573714017868042</v>
      </c>
      <c r="L425" s="86">
        <v>2.6677021980285645</v>
      </c>
      <c r="M425" s="86">
        <v>2.6037421226501465</v>
      </c>
      <c r="N425" s="86">
        <v>2.8614077568054199</v>
      </c>
      <c r="O425" s="86">
        <v>2.96994948387146</v>
      </c>
      <c r="P425" s="86">
        <v>2.9225502014160156</v>
      </c>
      <c r="Q425" s="86">
        <v>2.7986133098602295</v>
      </c>
      <c r="R425" s="86">
        <v>2.3623843193054199</v>
      </c>
      <c r="S425" s="86">
        <v>2.1460165977478027</v>
      </c>
      <c r="T425" s="86">
        <v>2.0379273891448975</v>
      </c>
      <c r="U425" s="86">
        <v>1.7909777164459229</v>
      </c>
      <c r="V425" s="86">
        <v>1.8698656558990479</v>
      </c>
      <c r="W425" s="86">
        <v>1.8963984251022339</v>
      </c>
      <c r="X425" s="86">
        <v>1.8879506587982178</v>
      </c>
      <c r="Y425" s="86">
        <v>2.3381466865539551</v>
      </c>
      <c r="Z425" s="86">
        <v>2.3827354907989502</v>
      </c>
      <c r="AA425" s="86">
        <v>2.819265604019165</v>
      </c>
      <c r="AB425" s="86">
        <v>3.3246417045593262</v>
      </c>
      <c r="AC425" s="86">
        <v>3.6907041072845459</v>
      </c>
      <c r="AD425" s="86">
        <v>3.6373791694641113</v>
      </c>
      <c r="AE425" s="86">
        <v>3.2896237373352051</v>
      </c>
      <c r="AF425" s="86">
        <v>2.9453918933868408</v>
      </c>
      <c r="AG425" s="86">
        <v>-1.0421683788299561</v>
      </c>
      <c r="AH425" s="86">
        <v>-1.0975340604782104</v>
      </c>
      <c r="AI425" s="86">
        <v>-1.1204304695129395</v>
      </c>
      <c r="AJ425" s="86">
        <v>-0.99815577268600464</v>
      </c>
      <c r="AK425" s="86">
        <v>-0.96618396043777466</v>
      </c>
      <c r="AL425" s="86">
        <v>-0.80318307876586914</v>
      </c>
      <c r="AM425" s="86">
        <v>-1.0340039730072021</v>
      </c>
      <c r="AN425" s="86">
        <v>-1.2285009622573853</v>
      </c>
      <c r="AO425" s="86">
        <v>-1.2341631650924683</v>
      </c>
      <c r="AP425" s="86">
        <v>-0.85479277372360229</v>
      </c>
      <c r="AQ425" s="86">
        <v>-0.95282644033432007</v>
      </c>
      <c r="AR425" s="86">
        <v>-1.1029903888702393</v>
      </c>
      <c r="AS425" s="86">
        <v>-0.86014902591705322</v>
      </c>
      <c r="AT425" s="86">
        <v>-0.77672958374023438</v>
      </c>
      <c r="AU425" s="86">
        <v>-0.64370369911193848</v>
      </c>
      <c r="AV425" s="86">
        <v>-0.53144687414169312</v>
      </c>
      <c r="AW425" s="86">
        <v>-0.26613271236419678</v>
      </c>
      <c r="AX425" s="86">
        <v>-0.62417340278625488</v>
      </c>
      <c r="AY425" s="86">
        <v>-0.67259049415588379</v>
      </c>
      <c r="AZ425" s="86">
        <v>-0.30487513542175293</v>
      </c>
      <c r="BA425" s="86">
        <v>-0.24895800650119781</v>
      </c>
      <c r="BB425" s="86">
        <v>-0.58007305860519409</v>
      </c>
      <c r="BC425" s="86">
        <v>-0.94340258836746216</v>
      </c>
      <c r="BD425" s="86">
        <v>-1.0194822549819946</v>
      </c>
      <c r="BE425" s="86">
        <v>-0.59968316555023193</v>
      </c>
      <c r="BF425" s="86">
        <v>-0.65823346376419067</v>
      </c>
      <c r="BG425" s="86">
        <v>-0.68607133626937866</v>
      </c>
      <c r="BH425" s="86">
        <v>-0.56183469295501709</v>
      </c>
      <c r="BI425" s="86">
        <v>-0.54947984218597412</v>
      </c>
      <c r="BJ425" s="86">
        <v>-0.34638869762420654</v>
      </c>
      <c r="BK425" s="86">
        <v>-0.54963654279708862</v>
      </c>
      <c r="BL425" s="86">
        <v>-0.74136418104171753</v>
      </c>
      <c r="BM425" s="86">
        <v>-0.76031726598739624</v>
      </c>
      <c r="BN425" s="86">
        <v>-0.54049092531204224</v>
      </c>
      <c r="BO425" s="86">
        <v>-0.6747201681137085</v>
      </c>
      <c r="BP425" s="86">
        <v>-0.81950658559799194</v>
      </c>
      <c r="BQ425" s="86">
        <v>-0.59785634279251099</v>
      </c>
      <c r="BR425" s="86">
        <v>-0.49974104762077332</v>
      </c>
      <c r="BS425" s="86">
        <v>-0.36462599039077759</v>
      </c>
      <c r="BT425" s="86">
        <v>-0.19858188927173615</v>
      </c>
      <c r="BU425" s="86">
        <v>0.15626652538776398</v>
      </c>
      <c r="BV425" s="86">
        <v>-0.23433785140514374</v>
      </c>
      <c r="BW425" s="86">
        <v>-0.29589167237281799</v>
      </c>
      <c r="BX425" s="86">
        <v>7.3672376573085785E-2</v>
      </c>
      <c r="BY425" s="86">
        <v>0.19004172086715698</v>
      </c>
      <c r="BZ425" s="86">
        <v>-0.11719357222318649</v>
      </c>
      <c r="CA425" s="86">
        <v>-0.50760585069656372</v>
      </c>
      <c r="CB425" s="86">
        <v>-0.58595651388168335</v>
      </c>
      <c r="CC425" s="86">
        <v>-0.29321923851966858</v>
      </c>
      <c r="CD425" s="86">
        <v>-0.35397520661354065</v>
      </c>
      <c r="CE425" s="86">
        <v>-0.38523554801940918</v>
      </c>
      <c r="CF425" s="86">
        <v>-0.25964000821113586</v>
      </c>
      <c r="CG425" s="86">
        <v>-0.26087185740470886</v>
      </c>
      <c r="CH425" s="86">
        <v>-3.0014293268322945E-2</v>
      </c>
      <c r="CI425" s="86">
        <v>-0.21416518092155457</v>
      </c>
      <c r="CJ425" s="86">
        <v>-0.40397477149963379</v>
      </c>
      <c r="CK425" s="86">
        <v>-0.4321330189704895</v>
      </c>
      <c r="CL425" s="86">
        <v>-0.32280635833740234</v>
      </c>
      <c r="CM425" s="86">
        <v>-0.48210448026657104</v>
      </c>
      <c r="CN425" s="86">
        <v>-0.62316662073135376</v>
      </c>
      <c r="CO425" s="86">
        <v>-0.41619324684143066</v>
      </c>
      <c r="CP425" s="86">
        <v>-0.30789965391159058</v>
      </c>
      <c r="CQ425" s="86">
        <v>-0.17133764922618866</v>
      </c>
      <c r="CR425" s="86">
        <v>3.1959373503923416E-2</v>
      </c>
      <c r="CS425" s="86">
        <v>0.44881892204284668</v>
      </c>
      <c r="CT425" s="86">
        <v>3.5661015659570694E-2</v>
      </c>
      <c r="CU425" s="86">
        <v>-3.4991178661584854E-2</v>
      </c>
      <c r="CV425" s="86">
        <v>0.3358532190322876</v>
      </c>
      <c r="CW425" s="86">
        <v>0.49409160017967224</v>
      </c>
      <c r="CX425" s="86">
        <v>0.20339535176753998</v>
      </c>
      <c r="CY425" s="86">
        <v>-0.20577424764633179</v>
      </c>
      <c r="CZ425" s="86">
        <v>-0.28569787740707397</v>
      </c>
      <c r="DA425" s="86">
        <v>1.3244680128991604E-2</v>
      </c>
      <c r="DB425" s="86">
        <v>-4.9716882407665253E-2</v>
      </c>
      <c r="DC425" s="86">
        <v>-8.4399767220020294E-2</v>
      </c>
      <c r="DD425" s="86">
        <v>4.2554669082164764E-2</v>
      </c>
      <c r="DE425" s="86">
        <v>2.7736136689782143E-2</v>
      </c>
      <c r="DF425" s="86">
        <v>0.28636008501052856</v>
      </c>
      <c r="DG425" s="86">
        <v>0.12130618840456009</v>
      </c>
      <c r="DH425" s="86">
        <v>-6.6585294902324677E-2</v>
      </c>
      <c r="DI425" s="86">
        <v>-0.10394876450300217</v>
      </c>
      <c r="DJ425" s="86">
        <v>-0.10512182116508484</v>
      </c>
      <c r="DK425" s="86">
        <v>-0.28948885202407837</v>
      </c>
      <c r="DL425" s="86">
        <v>-0.42682662606239319</v>
      </c>
      <c r="DM425" s="86">
        <v>-0.23453010618686676</v>
      </c>
      <c r="DN425" s="86">
        <v>-0.11605824530124664</v>
      </c>
      <c r="DO425" s="86">
        <v>2.1950710564851761E-2</v>
      </c>
      <c r="DP425" s="86">
        <v>0.26250064373016357</v>
      </c>
      <c r="DQ425" s="86">
        <v>0.74137133359909058</v>
      </c>
      <c r="DR425" s="86">
        <v>0.30565986037254333</v>
      </c>
      <c r="DS425" s="86">
        <v>0.22590929269790649</v>
      </c>
      <c r="DT425" s="86">
        <v>0.5980340838432312</v>
      </c>
      <c r="DU425" s="86">
        <v>0.7981414794921875</v>
      </c>
      <c r="DV425" s="86">
        <v>0.52398425340652466</v>
      </c>
      <c r="DW425" s="86">
        <v>9.6057295799255371E-2</v>
      </c>
      <c r="DX425" s="86">
        <v>1.4560728333890438E-2</v>
      </c>
      <c r="DY425" s="86">
        <v>0.45572993159294128</v>
      </c>
      <c r="DZ425" s="86">
        <v>0.38958379626274109</v>
      </c>
      <c r="EA425" s="86">
        <v>0.34995931386947632</v>
      </c>
      <c r="EB425" s="86">
        <v>0.47887581586837769</v>
      </c>
      <c r="EC425" s="86">
        <v>0.44444021582603455</v>
      </c>
      <c r="ED425" s="86">
        <v>0.74315446615219116</v>
      </c>
      <c r="EE425" s="86">
        <v>0.60567361116409302</v>
      </c>
      <c r="EF425" s="86">
        <v>0.42055147886276245</v>
      </c>
      <c r="EG425" s="86">
        <v>0.36989712715148926</v>
      </c>
      <c r="EH425" s="86">
        <v>0.2091800719499588</v>
      </c>
      <c r="EI425" s="86">
        <v>-1.1382450349628925E-2</v>
      </c>
      <c r="EJ425" s="86">
        <v>-0.14334286749362946</v>
      </c>
      <c r="EK425" s="86">
        <v>2.7762580662965775E-2</v>
      </c>
      <c r="EL425" s="86">
        <v>0.16093030571937561</v>
      </c>
      <c r="EM425" s="86">
        <v>0.30102840065956116</v>
      </c>
      <c r="EN425" s="86">
        <v>0.59536564350128174</v>
      </c>
      <c r="EO425" s="86">
        <v>1.1637705564498901</v>
      </c>
      <c r="EP425" s="86">
        <v>0.69549542665481567</v>
      </c>
      <c r="EQ425" s="86">
        <v>0.60260820388793945</v>
      </c>
      <c r="ER425" s="86">
        <v>0.97658157348632813</v>
      </c>
      <c r="ES425" s="86">
        <v>1.2371412515640259</v>
      </c>
      <c r="ET425" s="86">
        <v>0.98686373233795166</v>
      </c>
      <c r="EU425" s="86">
        <v>0.53185409307479858</v>
      </c>
      <c r="EV425" s="86">
        <v>0.44808647036552429</v>
      </c>
      <c r="EW425" s="86">
        <v>44.087150573730469</v>
      </c>
      <c r="EX425" s="86">
        <v>42.42816162109375</v>
      </c>
      <c r="EY425" s="86">
        <v>42.047950744628906</v>
      </c>
      <c r="EZ425" s="86">
        <v>41.063411712646484</v>
      </c>
      <c r="FA425" s="86">
        <v>40.106529235839844</v>
      </c>
      <c r="FB425" s="86">
        <v>39.6304931640625</v>
      </c>
      <c r="FC425" s="86">
        <v>39.669120788574219</v>
      </c>
      <c r="FD425" s="86">
        <v>40.904026031494141</v>
      </c>
      <c r="FE425" s="86">
        <v>43.151416778564453</v>
      </c>
      <c r="FF425" s="86">
        <v>44.847385406494141</v>
      </c>
      <c r="FG425" s="86">
        <v>47.325962066650391</v>
      </c>
      <c r="FH425" s="86">
        <v>49.436378479003906</v>
      </c>
      <c r="FI425" s="86">
        <v>50</v>
      </c>
      <c r="FJ425" s="86">
        <v>50.592239379882813</v>
      </c>
      <c r="FK425" s="86">
        <v>49.1854248046875</v>
      </c>
      <c r="FL425" s="86">
        <v>49.586643218994141</v>
      </c>
      <c r="FM425" s="86">
        <v>48.5782470703125</v>
      </c>
      <c r="FN425" s="86">
        <v>47.390735626220703</v>
      </c>
      <c r="FO425" s="86">
        <v>45.781318664550781</v>
      </c>
      <c r="FP425" s="86">
        <v>44.760036468505859</v>
      </c>
      <c r="FQ425" s="86">
        <v>44.019237518310547</v>
      </c>
      <c r="FR425" s="86">
        <v>42.422286987304688</v>
      </c>
      <c r="FS425" s="86">
        <v>42.130558013916016</v>
      </c>
      <c r="FT425" s="86">
        <v>41.201877593994141</v>
      </c>
      <c r="FU425" s="86">
        <v>0.30296596884727478</v>
      </c>
      <c r="FV425" s="86">
        <v>0.36189964413642883</v>
      </c>
      <c r="FW425" s="86">
        <v>0.3099154531955719</v>
      </c>
      <c r="FX425" s="86">
        <v>124</v>
      </c>
      <c r="FY425" s="86">
        <v>1</v>
      </c>
    </row>
    <row r="426" spans="1:181" x14ac:dyDescent="0.25">
      <c r="A426" t="s">
        <v>186</v>
      </c>
      <c r="B426" t="s">
        <v>236</v>
      </c>
      <c r="C426" t="s">
        <v>194</v>
      </c>
      <c r="D426" t="s">
        <v>203</v>
      </c>
      <c r="E426" t="s">
        <v>204</v>
      </c>
      <c r="F426" t="s">
        <v>181</v>
      </c>
      <c r="G426" t="s">
        <v>1</v>
      </c>
      <c r="H426" s="86">
        <v>537</v>
      </c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  <c r="AK426" s="86"/>
      <c r="AL426" s="86"/>
      <c r="AM426" s="86"/>
      <c r="AN426" s="86"/>
      <c r="AO426" s="86"/>
      <c r="AP426" s="86"/>
      <c r="AQ426" s="86"/>
      <c r="AR426" s="86"/>
      <c r="AS426" s="86"/>
      <c r="AT426" s="86"/>
      <c r="AU426" s="86"/>
      <c r="AV426" s="86"/>
      <c r="AW426" s="86"/>
      <c r="AX426" s="86"/>
      <c r="AY426" s="86"/>
      <c r="AZ426" s="86"/>
      <c r="BA426" s="86"/>
      <c r="BB426" s="86"/>
      <c r="BC426" s="86"/>
      <c r="BD426" s="86"/>
      <c r="BE426" s="86"/>
      <c r="BF426" s="86"/>
      <c r="BG426" s="86"/>
      <c r="BH426" s="86"/>
      <c r="BI426" s="86"/>
      <c r="BJ426" s="86"/>
      <c r="BK426" s="86"/>
      <c r="BL426" s="86"/>
      <c r="BM426" s="86"/>
      <c r="BN426" s="86"/>
      <c r="BO426" s="86"/>
      <c r="BP426" s="86"/>
      <c r="BQ426" s="86"/>
      <c r="BR426" s="86"/>
      <c r="BS426" s="86"/>
      <c r="BT426" s="86"/>
      <c r="BU426" s="86"/>
      <c r="BV426" s="86"/>
      <c r="BW426" s="86"/>
      <c r="BX426" s="86"/>
      <c r="BY426" s="86"/>
      <c r="BZ426" s="86"/>
      <c r="CA426" s="86"/>
      <c r="CB426" s="86"/>
      <c r="CC426" s="86"/>
      <c r="CD426" s="86"/>
      <c r="CE426" s="86"/>
      <c r="CF426" s="86"/>
      <c r="CG426" s="86"/>
      <c r="CH426" s="86"/>
      <c r="CI426" s="86"/>
      <c r="CJ426" s="86"/>
      <c r="CK426" s="86"/>
      <c r="CL426" s="86"/>
      <c r="CM426" s="86"/>
      <c r="CN426" s="86"/>
      <c r="CO426" s="86"/>
      <c r="CP426" s="86"/>
      <c r="CQ426" s="86"/>
      <c r="CR426" s="86"/>
      <c r="CS426" s="86"/>
      <c r="CT426" s="86"/>
      <c r="CU426" s="86"/>
      <c r="CV426" s="86"/>
      <c r="CW426" s="86"/>
      <c r="CX426" s="86"/>
      <c r="CY426" s="86"/>
      <c r="CZ426" s="86"/>
      <c r="DA426" s="86"/>
      <c r="DB426" s="86"/>
      <c r="DC426" s="86"/>
      <c r="DD426" s="86"/>
      <c r="DE426" s="86"/>
      <c r="DF426" s="86"/>
      <c r="DG426" s="86"/>
      <c r="DH426" s="86"/>
      <c r="DI426" s="86"/>
      <c r="DJ426" s="86"/>
      <c r="DK426" s="86"/>
      <c r="DL426" s="86"/>
      <c r="DM426" s="86"/>
      <c r="DN426" s="86"/>
      <c r="DO426" s="86"/>
      <c r="DP426" s="86"/>
      <c r="DQ426" s="86"/>
      <c r="DR426" s="86"/>
      <c r="DS426" s="86"/>
      <c r="DT426" s="86"/>
      <c r="DU426" s="86"/>
      <c r="DV426" s="86"/>
      <c r="DW426" s="86"/>
      <c r="DX426" s="86"/>
      <c r="DY426" s="86"/>
      <c r="DZ426" s="86"/>
      <c r="EA426" s="86"/>
      <c r="EB426" s="86"/>
      <c r="EC426" s="86"/>
      <c r="ED426" s="86"/>
      <c r="EE426" s="86"/>
      <c r="EF426" s="86"/>
      <c r="EG426" s="86"/>
      <c r="EH426" s="86"/>
      <c r="EI426" s="86"/>
      <c r="EJ426" s="86"/>
      <c r="EK426" s="86"/>
      <c r="EL426" s="86"/>
      <c r="EM426" s="86"/>
      <c r="EN426" s="86"/>
      <c r="EO426" s="86"/>
      <c r="EP426" s="86"/>
      <c r="EQ426" s="86"/>
      <c r="ER426" s="86"/>
      <c r="ES426" s="86"/>
      <c r="ET426" s="86"/>
      <c r="EU426" s="86"/>
      <c r="EV426" s="86"/>
      <c r="EW426" s="86"/>
      <c r="EX426" s="86"/>
      <c r="EY426" s="86"/>
      <c r="EZ426" s="86"/>
      <c r="FA426" s="86"/>
      <c r="FB426" s="86"/>
      <c r="FC426" s="86"/>
      <c r="FD426" s="86"/>
      <c r="FE426" s="86"/>
      <c r="FF426" s="86"/>
      <c r="FG426" s="86"/>
      <c r="FH426" s="86"/>
      <c r="FI426" s="86"/>
      <c r="FJ426" s="86"/>
      <c r="FK426" s="86"/>
      <c r="FL426" s="86"/>
      <c r="FM426" s="86"/>
      <c r="FN426" s="86"/>
      <c r="FO426" s="86"/>
      <c r="FP426" s="86"/>
      <c r="FQ426" s="86"/>
      <c r="FR426" s="86"/>
      <c r="FS426" s="86"/>
      <c r="FT426" s="86"/>
      <c r="FU426" s="86"/>
      <c r="FV426" s="86"/>
      <c r="FW426" s="86"/>
      <c r="FX426" s="86">
        <v>24</v>
      </c>
      <c r="FY426" s="86">
        <v>0</v>
      </c>
    </row>
    <row r="427" spans="1:181" x14ac:dyDescent="0.25">
      <c r="A427" t="s">
        <v>186</v>
      </c>
      <c r="B427" t="s">
        <v>236</v>
      </c>
      <c r="C427" t="s">
        <v>194</v>
      </c>
      <c r="D427" t="s">
        <v>203</v>
      </c>
      <c r="E427" t="s">
        <v>204</v>
      </c>
      <c r="F427" t="s">
        <v>182</v>
      </c>
      <c r="G427" t="s">
        <v>1</v>
      </c>
      <c r="H427" s="86">
        <v>2920</v>
      </c>
      <c r="I427" s="86">
        <v>1.337122917175293</v>
      </c>
      <c r="J427" s="86">
        <v>1.2553151845932007</v>
      </c>
      <c r="K427" s="86">
        <v>1.1534823179244995</v>
      </c>
      <c r="L427" s="86">
        <v>1.2124745845794678</v>
      </c>
      <c r="M427" s="86">
        <v>1.2388759851455688</v>
      </c>
      <c r="N427" s="86">
        <v>1.3708711862564087</v>
      </c>
      <c r="O427" s="86">
        <v>1.6141411066055298</v>
      </c>
      <c r="P427" s="86">
        <v>1.6688448190689087</v>
      </c>
      <c r="Q427" s="86">
        <v>1.5308705568313599</v>
      </c>
      <c r="R427" s="86">
        <v>1.5288773775100708</v>
      </c>
      <c r="S427" s="86">
        <v>1.5048750638961792</v>
      </c>
      <c r="T427" s="86">
        <v>1.5556285381317139</v>
      </c>
      <c r="U427" s="86">
        <v>1.459567666053772</v>
      </c>
      <c r="V427" s="86">
        <v>1.4000591039657593</v>
      </c>
      <c r="W427" s="86">
        <v>1.5096068382263184</v>
      </c>
      <c r="X427" s="86">
        <v>1.4909230470657349</v>
      </c>
      <c r="Y427" s="86">
        <v>1.4998983144760132</v>
      </c>
      <c r="Z427" s="86">
        <v>1.7521989345550537</v>
      </c>
      <c r="AA427" s="86">
        <v>2.0640461444854736</v>
      </c>
      <c r="AB427" s="86">
        <v>2.19814133644104</v>
      </c>
      <c r="AC427" s="86">
        <v>2.0526061058044434</v>
      </c>
      <c r="AD427" s="86">
        <v>1.8914381265640259</v>
      </c>
      <c r="AE427" s="86">
        <v>1.6958329677581787</v>
      </c>
      <c r="AF427" s="86">
        <v>1.4635652303695679</v>
      </c>
      <c r="AG427" s="86">
        <v>-0.27217966318130493</v>
      </c>
      <c r="AH427" s="86">
        <v>-0.32635217905044556</v>
      </c>
      <c r="AI427" s="86">
        <v>-0.36644113063812256</v>
      </c>
      <c r="AJ427" s="86">
        <v>-0.30237200856208801</v>
      </c>
      <c r="AK427" s="86">
        <v>-0.29914554953575134</v>
      </c>
      <c r="AL427" s="86">
        <v>-0.21857759356498718</v>
      </c>
      <c r="AM427" s="86">
        <v>-0.21276390552520752</v>
      </c>
      <c r="AN427" s="86">
        <v>-0.37653908133506775</v>
      </c>
      <c r="AO427" s="86">
        <v>-0.42925044894218445</v>
      </c>
      <c r="AP427" s="86">
        <v>-0.31240534782409668</v>
      </c>
      <c r="AQ427" s="86">
        <v>-0.41252505779266357</v>
      </c>
      <c r="AR427" s="86">
        <v>-0.21187509596347809</v>
      </c>
      <c r="AS427" s="86">
        <v>-0.24247391521930695</v>
      </c>
      <c r="AT427" s="86">
        <v>-0.21976408362388611</v>
      </c>
      <c r="AU427" s="86">
        <v>-0.14749112725257874</v>
      </c>
      <c r="AV427" s="86">
        <v>-7.1907080709934235E-2</v>
      </c>
      <c r="AW427" s="86">
        <v>-8.8833212852478027E-2</v>
      </c>
      <c r="AX427" s="86">
        <v>-0.17724151909351349</v>
      </c>
      <c r="AY427" s="86">
        <v>-0.18990065157413483</v>
      </c>
      <c r="AZ427" s="86">
        <v>-0.19352877140045166</v>
      </c>
      <c r="BA427" s="86">
        <v>-0.21082389354705811</v>
      </c>
      <c r="BB427" s="86">
        <v>-0.29499968886375427</v>
      </c>
      <c r="BC427" s="86">
        <v>-0.35889312624931335</v>
      </c>
      <c r="BD427" s="86">
        <v>-0.4958232045173645</v>
      </c>
      <c r="BE427" s="86">
        <v>-0.15246063470840454</v>
      </c>
      <c r="BF427" s="86">
        <v>-0.20987679064273834</v>
      </c>
      <c r="BG427" s="86">
        <v>-0.24996162950992584</v>
      </c>
      <c r="BH427" s="86">
        <v>-0.18647243082523346</v>
      </c>
      <c r="BI427" s="86">
        <v>-0.18358281254768372</v>
      </c>
      <c r="BJ427" s="86">
        <v>-0.10010980069637299</v>
      </c>
      <c r="BK427" s="86">
        <v>-7.855302095413208E-2</v>
      </c>
      <c r="BL427" s="86">
        <v>-0.2406010776758194</v>
      </c>
      <c r="BM427" s="86">
        <v>-0.30472487211227417</v>
      </c>
      <c r="BN427" s="86">
        <v>-0.19091956317424774</v>
      </c>
      <c r="BO427" s="86">
        <v>-0.27927672863006592</v>
      </c>
      <c r="BP427" s="86">
        <v>-8.2283399999141693E-2</v>
      </c>
      <c r="BQ427" s="86">
        <v>-0.12593254446983337</v>
      </c>
      <c r="BR427" s="86">
        <v>-0.10566428303718567</v>
      </c>
      <c r="BS427" s="86">
        <v>-2.8900567442178726E-2</v>
      </c>
      <c r="BT427" s="86">
        <v>4.1803143918514252E-2</v>
      </c>
      <c r="BU427" s="86">
        <v>2.0900189876556396E-2</v>
      </c>
      <c r="BV427" s="86">
        <v>-5.3905680775642395E-2</v>
      </c>
      <c r="BW427" s="86">
        <v>-4.7315314412117004E-2</v>
      </c>
      <c r="BX427" s="86">
        <v>-3.4644223749637604E-2</v>
      </c>
      <c r="BY427" s="86">
        <v>-5.9321459382772446E-2</v>
      </c>
      <c r="BZ427" s="86">
        <v>-0.15276914834976196</v>
      </c>
      <c r="CA427" s="86">
        <v>-0.22776608169078827</v>
      </c>
      <c r="CB427" s="86">
        <v>-0.35703900456428528</v>
      </c>
      <c r="CC427" s="86">
        <v>-6.9543592631816864E-2</v>
      </c>
      <c r="CD427" s="86">
        <v>-0.12920631468296051</v>
      </c>
      <c r="CE427" s="86">
        <v>-0.16928824782371521</v>
      </c>
      <c r="CF427" s="86">
        <v>-0.10620073229074478</v>
      </c>
      <c r="CG427" s="86">
        <v>-0.10354439914226532</v>
      </c>
      <c r="CH427" s="86">
        <v>-1.8059361726045609E-2</v>
      </c>
      <c r="CI427" s="86">
        <v>1.44010279327631E-2</v>
      </c>
      <c r="CJ427" s="86">
        <v>-0.14645080268383026</v>
      </c>
      <c r="CK427" s="86">
        <v>-0.21847882866859436</v>
      </c>
      <c r="CL427" s="86">
        <v>-0.10677887499332428</v>
      </c>
      <c r="CM427" s="86">
        <v>-0.18698932230472565</v>
      </c>
      <c r="CN427" s="86">
        <v>7.4714263901114464E-3</v>
      </c>
      <c r="CO427" s="86">
        <v>-4.521634429693222E-2</v>
      </c>
      <c r="CP427" s="86">
        <v>-2.663910761475563E-2</v>
      </c>
      <c r="CQ427" s="86">
        <v>5.3234893828630447E-2</v>
      </c>
      <c r="CR427" s="86">
        <v>0.12055850028991699</v>
      </c>
      <c r="CS427" s="86">
        <v>9.6901208162307739E-2</v>
      </c>
      <c r="CT427" s="86">
        <v>3.1516339629888535E-2</v>
      </c>
      <c r="CU427" s="86">
        <v>5.1438849419355392E-2</v>
      </c>
      <c r="CV427" s="86">
        <v>7.5398720800876617E-2</v>
      </c>
      <c r="CW427" s="86">
        <v>4.5608654618263245E-2</v>
      </c>
      <c r="CX427" s="86">
        <v>-5.4260700941085815E-2</v>
      </c>
      <c r="CY427" s="86">
        <v>-0.13694791495800018</v>
      </c>
      <c r="CZ427" s="86">
        <v>-0.26091751456260681</v>
      </c>
      <c r="DA427" s="86">
        <v>1.3373442925512791E-2</v>
      </c>
      <c r="DB427" s="86">
        <v>-4.8535816371440887E-2</v>
      </c>
      <c r="DC427" s="86">
        <v>-8.8614888489246368E-2</v>
      </c>
      <c r="DD427" s="86">
        <v>-2.59290412068367E-2</v>
      </c>
      <c r="DE427" s="86">
        <v>-2.3505991324782372E-2</v>
      </c>
      <c r="DF427" s="86">
        <v>6.3991077244281769E-2</v>
      </c>
      <c r="DG427" s="86">
        <v>0.10735508054494858</v>
      </c>
      <c r="DH427" s="86">
        <v>-5.2300568670034409E-2</v>
      </c>
      <c r="DI427" s="86">
        <v>-0.13223278522491455</v>
      </c>
      <c r="DJ427" s="86">
        <v>-2.263818122446537E-2</v>
      </c>
      <c r="DK427" s="86">
        <v>-9.4701923429965973E-2</v>
      </c>
      <c r="DL427" s="86">
        <v>9.7226247191429138E-2</v>
      </c>
      <c r="DM427" s="86">
        <v>3.5499859601259232E-2</v>
      </c>
      <c r="DN427" s="86">
        <v>5.2386060357093811E-2</v>
      </c>
      <c r="DO427" s="86">
        <v>0.13537035882472992</v>
      </c>
      <c r="DP427" s="86">
        <v>0.19931384921073914</v>
      </c>
      <c r="DQ427" s="86">
        <v>0.17290222644805908</v>
      </c>
      <c r="DR427" s="86">
        <v>0.11693835258483887</v>
      </c>
      <c r="DS427" s="86">
        <v>0.15019302070140839</v>
      </c>
      <c r="DT427" s="86">
        <v>0.18544165790081024</v>
      </c>
      <c r="DU427" s="86">
        <v>0.15053877234458923</v>
      </c>
      <c r="DV427" s="86">
        <v>4.4247742742300034E-2</v>
      </c>
      <c r="DW427" s="86">
        <v>-4.6129744499921799E-2</v>
      </c>
      <c r="DX427" s="86">
        <v>-0.16479599475860596</v>
      </c>
      <c r="DY427" s="86">
        <v>0.1330924779176712</v>
      </c>
      <c r="DZ427" s="86">
        <v>6.7939557135105133E-2</v>
      </c>
      <c r="EA427" s="86">
        <v>2.7864634990692139E-2</v>
      </c>
      <c r="EB427" s="86">
        <v>8.9970536530017853E-2</v>
      </c>
      <c r="EC427" s="86">
        <v>9.2056766152381897E-2</v>
      </c>
      <c r="ED427" s="86">
        <v>0.18245887756347656</v>
      </c>
      <c r="EE427" s="86">
        <v>0.24156597256660461</v>
      </c>
      <c r="EF427" s="86">
        <v>8.3637423813343048E-2</v>
      </c>
      <c r="EG427" s="86">
        <v>-7.7072037383913994E-3</v>
      </c>
      <c r="EH427" s="86">
        <v>9.8847620189189911E-2</v>
      </c>
      <c r="EI427" s="86">
        <v>3.8546420633792877E-2</v>
      </c>
      <c r="EJ427" s="86">
        <v>0.22681793570518494</v>
      </c>
      <c r="EK427" s="86">
        <v>0.1520412415266037</v>
      </c>
      <c r="EL427" s="86">
        <v>0.16648587584495544</v>
      </c>
      <c r="EM427" s="86">
        <v>0.25396093726158142</v>
      </c>
      <c r="EN427" s="86">
        <v>0.31302407383918762</v>
      </c>
      <c r="EO427" s="86">
        <v>0.28263562917709351</v>
      </c>
      <c r="EP427" s="86">
        <v>0.24027417600154877</v>
      </c>
      <c r="EQ427" s="86">
        <v>0.29277834296226501</v>
      </c>
      <c r="ER427" s="86">
        <v>0.3443261981010437</v>
      </c>
      <c r="ES427" s="86">
        <v>0.30204120278358459</v>
      </c>
      <c r="ET427" s="86">
        <v>0.18647827208042145</v>
      </c>
      <c r="EU427" s="86">
        <v>8.4997281432151794E-2</v>
      </c>
      <c r="EV427" s="86">
        <v>-2.6011813431978226E-2</v>
      </c>
      <c r="EW427" s="86">
        <v>49.324691772460938</v>
      </c>
      <c r="EX427" s="86">
        <v>48.667411804199219</v>
      </c>
      <c r="EY427" s="86">
        <v>48.201755523681641</v>
      </c>
      <c r="EZ427" s="86">
        <v>47.385372161865234</v>
      </c>
      <c r="FA427" s="86">
        <v>46.193569183349609</v>
      </c>
      <c r="FB427" s="86">
        <v>45.361244201660156</v>
      </c>
      <c r="FC427" s="86">
        <v>45.725456237792969</v>
      </c>
      <c r="FD427" s="86">
        <v>46.178646087646484</v>
      </c>
      <c r="FE427" s="86">
        <v>47.562030792236328</v>
      </c>
      <c r="FF427" s="86">
        <v>49.696640014648438</v>
      </c>
      <c r="FG427" s="86">
        <v>51.087879180908203</v>
      </c>
      <c r="FH427" s="86">
        <v>52.78607177734375</v>
      </c>
      <c r="FI427" s="86">
        <v>53.982719421386719</v>
      </c>
      <c r="FJ427" s="86">
        <v>54.280033111572266</v>
      </c>
      <c r="FK427" s="86">
        <v>53.672306060791016</v>
      </c>
      <c r="FL427" s="86">
        <v>52.646228790283203</v>
      </c>
      <c r="FM427" s="86">
        <v>50.985240936279297</v>
      </c>
      <c r="FN427" s="86">
        <v>49.384357452392578</v>
      </c>
      <c r="FO427" s="86">
        <v>48.014556884765625</v>
      </c>
      <c r="FP427" s="86">
        <v>47.440155029296875</v>
      </c>
      <c r="FQ427" s="86">
        <v>45.928310394287109</v>
      </c>
      <c r="FR427" s="86">
        <v>46.191787719726563</v>
      </c>
      <c r="FS427" s="86">
        <v>45.822391510009766</v>
      </c>
      <c r="FT427" s="86">
        <v>45.343238830566406</v>
      </c>
      <c r="FU427" s="86">
        <v>7.6084651052951813E-2</v>
      </c>
      <c r="FV427" s="86">
        <v>0.10792460292577744</v>
      </c>
      <c r="FW427" s="86">
        <v>7.8403383493423462E-2</v>
      </c>
      <c r="FX427" s="86">
        <v>227</v>
      </c>
      <c r="FY427" s="86">
        <v>1</v>
      </c>
    </row>
    <row r="428" spans="1:181" x14ac:dyDescent="0.25">
      <c r="A428" t="s">
        <v>186</v>
      </c>
      <c r="B428" t="s">
        <v>236</v>
      </c>
      <c r="C428" t="s">
        <v>194</v>
      </c>
      <c r="D428" t="s">
        <v>203</v>
      </c>
      <c r="E428" t="s">
        <v>204</v>
      </c>
      <c r="F428" t="s">
        <v>183</v>
      </c>
      <c r="G428" t="s">
        <v>1</v>
      </c>
      <c r="H428" s="86">
        <v>3470</v>
      </c>
      <c r="I428" s="86">
        <v>1.5612999200820923</v>
      </c>
      <c r="J428" s="86">
        <v>1.4562400579452515</v>
      </c>
      <c r="K428" s="86">
        <v>1.494052529335022</v>
      </c>
      <c r="L428" s="86">
        <v>1.5687921047210693</v>
      </c>
      <c r="M428" s="86">
        <v>1.5435851812362671</v>
      </c>
      <c r="N428" s="86">
        <v>1.627739429473877</v>
      </c>
      <c r="O428" s="86">
        <v>1.9160342216491699</v>
      </c>
      <c r="P428" s="86">
        <v>1.9118095636367798</v>
      </c>
      <c r="Q428" s="86">
        <v>1.6922791004180908</v>
      </c>
      <c r="R428" s="86">
        <v>1.5892616510391235</v>
      </c>
      <c r="S428" s="86">
        <v>1.6097023487091064</v>
      </c>
      <c r="T428" s="86">
        <v>1.4834409952163696</v>
      </c>
      <c r="U428" s="86">
        <v>1.3677655458450317</v>
      </c>
      <c r="V428" s="86">
        <v>1.3858999013900757</v>
      </c>
      <c r="W428" s="86">
        <v>1.4685665369033813</v>
      </c>
      <c r="X428" s="86">
        <v>1.5790097713470459</v>
      </c>
      <c r="Y428" s="86">
        <v>1.4936572313308716</v>
      </c>
      <c r="Z428" s="86">
        <v>1.7451064586639404</v>
      </c>
      <c r="AA428" s="86">
        <v>2.0369510650634766</v>
      </c>
      <c r="AB428" s="86">
        <v>2.1104247570037842</v>
      </c>
      <c r="AC428" s="86">
        <v>1.9993267059326172</v>
      </c>
      <c r="AD428" s="86">
        <v>2.0296387672424316</v>
      </c>
      <c r="AE428" s="86">
        <v>1.919450044631958</v>
      </c>
      <c r="AF428" s="86">
        <v>1.7501534223556519</v>
      </c>
      <c r="AG428" s="86">
        <v>-0.55353504419326782</v>
      </c>
      <c r="AH428" s="86">
        <v>-0.55245178937911987</v>
      </c>
      <c r="AI428" s="86">
        <v>-0.49534866213798523</v>
      </c>
      <c r="AJ428" s="86">
        <v>-0.36084303259849548</v>
      </c>
      <c r="AK428" s="86">
        <v>-0.41154688596725464</v>
      </c>
      <c r="AL428" s="86">
        <v>-0.65896809101104736</v>
      </c>
      <c r="AM428" s="86">
        <v>-0.72664737701416016</v>
      </c>
      <c r="AN428" s="86">
        <v>-0.763202965259552</v>
      </c>
      <c r="AO428" s="86">
        <v>-0.94630318880081177</v>
      </c>
      <c r="AP428" s="86">
        <v>-0.92050266265869141</v>
      </c>
      <c r="AQ428" s="86">
        <v>-0.63056278228759766</v>
      </c>
      <c r="AR428" s="86">
        <v>-0.58587855100631714</v>
      </c>
      <c r="AS428" s="86">
        <v>-0.62910515069961548</v>
      </c>
      <c r="AT428" s="86">
        <v>-0.78248113393783569</v>
      </c>
      <c r="AU428" s="86">
        <v>-0.64541143178939819</v>
      </c>
      <c r="AV428" s="86">
        <v>-0.48240020871162415</v>
      </c>
      <c r="AW428" s="86">
        <v>-0.45149946212768555</v>
      </c>
      <c r="AX428" s="86">
        <v>-0.35402581095695496</v>
      </c>
      <c r="AY428" s="86">
        <v>-0.35562252998352051</v>
      </c>
      <c r="AZ428" s="86">
        <v>-0.34000524878501892</v>
      </c>
      <c r="BA428" s="86">
        <v>-0.36901536583900452</v>
      </c>
      <c r="BB428" s="86">
        <v>-0.48161721229553223</v>
      </c>
      <c r="BC428" s="86">
        <v>-0.59804636240005493</v>
      </c>
      <c r="BD428" s="86">
        <v>-0.70004522800445557</v>
      </c>
      <c r="BE428" s="86">
        <v>-0.3644612729549408</v>
      </c>
      <c r="BF428" s="86">
        <v>-0.36314687132835388</v>
      </c>
      <c r="BG428" s="86">
        <v>-0.30262398719787598</v>
      </c>
      <c r="BH428" s="86">
        <v>-0.16671082377433777</v>
      </c>
      <c r="BI428" s="86">
        <v>-0.22101351618766785</v>
      </c>
      <c r="BJ428" s="86">
        <v>-0.42200294137001038</v>
      </c>
      <c r="BK428" s="86">
        <v>-0.46770238876342773</v>
      </c>
      <c r="BL428" s="86">
        <v>-0.49764358997344971</v>
      </c>
      <c r="BM428" s="86">
        <v>-0.63410848379135132</v>
      </c>
      <c r="BN428" s="86">
        <v>-0.60424184799194336</v>
      </c>
      <c r="BO428" s="86">
        <v>-0.33921536803245544</v>
      </c>
      <c r="BP428" s="86">
        <v>-0.33037126064300537</v>
      </c>
      <c r="BQ428" s="86">
        <v>-0.37646687030792236</v>
      </c>
      <c r="BR428" s="86">
        <v>-0.50161033868789673</v>
      </c>
      <c r="BS428" s="86">
        <v>-0.37514325976371765</v>
      </c>
      <c r="BT428" s="86">
        <v>-0.21511031687259674</v>
      </c>
      <c r="BU428" s="86">
        <v>-0.22659496963024139</v>
      </c>
      <c r="BV428" s="86">
        <v>-0.14258065819740295</v>
      </c>
      <c r="BW428" s="86">
        <v>-0.11211749166250229</v>
      </c>
      <c r="BX428" s="86">
        <v>-9.1174647212028503E-2</v>
      </c>
      <c r="BY428" s="86">
        <v>-0.12607903778553009</v>
      </c>
      <c r="BZ428" s="86">
        <v>-0.24567270278930664</v>
      </c>
      <c r="CA428" s="86">
        <v>-0.38297805190086365</v>
      </c>
      <c r="CB428" s="86">
        <v>-0.48949900269508362</v>
      </c>
      <c r="CC428" s="86">
        <v>-0.23350939154624939</v>
      </c>
      <c r="CD428" s="86">
        <v>-0.232034832239151</v>
      </c>
      <c r="CE428" s="86">
        <v>-0.16914348304271698</v>
      </c>
      <c r="CF428" s="86">
        <v>-3.2255485653877258E-2</v>
      </c>
      <c r="CG428" s="86">
        <v>-8.905068039894104E-2</v>
      </c>
      <c r="CH428" s="86">
        <v>-0.2578815221786499</v>
      </c>
      <c r="CI428" s="86">
        <v>-0.28835791349411011</v>
      </c>
      <c r="CJ428" s="86">
        <v>-0.31371796131134033</v>
      </c>
      <c r="CK428" s="86">
        <v>-0.41788336634635925</v>
      </c>
      <c r="CL428" s="86">
        <v>-0.3852006196975708</v>
      </c>
      <c r="CM428" s="86">
        <v>-0.13742899894714355</v>
      </c>
      <c r="CN428" s="86">
        <v>-0.1534077376127243</v>
      </c>
      <c r="CO428" s="86">
        <v>-0.20149034261703491</v>
      </c>
      <c r="CP428" s="86">
        <v>-0.30708009004592896</v>
      </c>
      <c r="CQ428" s="86">
        <v>-0.1879563182592392</v>
      </c>
      <c r="CR428" s="86">
        <v>-2.9986143112182617E-2</v>
      </c>
      <c r="CS428" s="86">
        <v>-7.0826828479766846E-2</v>
      </c>
      <c r="CT428" s="86">
        <v>3.8656098768115044E-3</v>
      </c>
      <c r="CU428" s="86">
        <v>5.6533355265855789E-2</v>
      </c>
      <c r="CV428" s="86">
        <v>8.1164650619029999E-2</v>
      </c>
      <c r="CW428" s="86">
        <v>4.2177930474281311E-2</v>
      </c>
      <c r="CX428" s="86">
        <v>-8.2258298993110657E-2</v>
      </c>
      <c r="CY428" s="86">
        <v>-0.23402242362499237</v>
      </c>
      <c r="CZ428" s="86">
        <v>-0.34367537498474121</v>
      </c>
      <c r="DA428" s="86">
        <v>-0.10255748778581619</v>
      </c>
      <c r="DB428" s="86">
        <v>-0.10092282295227051</v>
      </c>
      <c r="DC428" s="86">
        <v>-3.5662982612848282E-2</v>
      </c>
      <c r="DD428" s="86">
        <v>0.10219986736774445</v>
      </c>
      <c r="DE428" s="86">
        <v>4.2912151664495468E-2</v>
      </c>
      <c r="DF428" s="86">
        <v>-9.3760140240192413E-2</v>
      </c>
      <c r="DG428" s="86">
        <v>-0.10901337862014771</v>
      </c>
      <c r="DH428" s="86">
        <v>-0.12979236245155334</v>
      </c>
      <c r="DI428" s="86">
        <v>-0.20165824890136719</v>
      </c>
      <c r="DJ428" s="86">
        <v>-0.16615939140319824</v>
      </c>
      <c r="DK428" s="86">
        <v>6.4357340335845947E-2</v>
      </c>
      <c r="DL428" s="86">
        <v>2.3555805906653404E-2</v>
      </c>
      <c r="DM428" s="86">
        <v>-2.6513829827308655E-2</v>
      </c>
      <c r="DN428" s="86">
        <v>-0.11254985630512238</v>
      </c>
      <c r="DO428" s="86">
        <v>-7.6938228448852897E-4</v>
      </c>
      <c r="DP428" s="86">
        <v>0.15513803064823151</v>
      </c>
      <c r="DQ428" s="86">
        <v>8.49413201212883E-2</v>
      </c>
      <c r="DR428" s="86">
        <v>0.15031187236309052</v>
      </c>
      <c r="DS428" s="86">
        <v>0.22518418729305267</v>
      </c>
      <c r="DT428" s="86">
        <v>0.2535039484500885</v>
      </c>
      <c r="DU428" s="86">
        <v>0.21043488383293152</v>
      </c>
      <c r="DV428" s="86">
        <v>8.1156119704246521E-2</v>
      </c>
      <c r="DW428" s="86">
        <v>-8.5066810250282288E-2</v>
      </c>
      <c r="DX428" s="86">
        <v>-0.19785171747207642</v>
      </c>
      <c r="DY428" s="86">
        <v>8.651626855134964E-2</v>
      </c>
      <c r="DZ428" s="86">
        <v>8.838208019733429E-2</v>
      </c>
      <c r="EA428" s="86">
        <v>0.15706165134906769</v>
      </c>
      <c r="EB428" s="86">
        <v>0.29633203148841858</v>
      </c>
      <c r="EC428" s="86">
        <v>0.23344551026821136</v>
      </c>
      <c r="ED428" s="86">
        <v>0.14320507645606995</v>
      </c>
      <c r="EE428" s="86">
        <v>0.14993159472942352</v>
      </c>
      <c r="EF428" s="86">
        <v>0.13576702773571014</v>
      </c>
      <c r="EG428" s="86">
        <v>0.11053647845983505</v>
      </c>
      <c r="EH428" s="86">
        <v>0.15010136365890503</v>
      </c>
      <c r="EI428" s="86">
        <v>0.35570478439331055</v>
      </c>
      <c r="EJ428" s="86">
        <v>0.27906307578086853</v>
      </c>
      <c r="EK428" s="86">
        <v>0.22612446546554565</v>
      </c>
      <c r="EL428" s="86">
        <v>0.16832093894481659</v>
      </c>
      <c r="EM428" s="86">
        <v>0.26949882507324219</v>
      </c>
      <c r="EN428" s="86">
        <v>0.42242789268493652</v>
      </c>
      <c r="EO428" s="86">
        <v>0.30984574556350708</v>
      </c>
      <c r="EP428" s="86">
        <v>0.36175701022148132</v>
      </c>
      <c r="EQ428" s="86">
        <v>0.46868926286697388</v>
      </c>
      <c r="ER428" s="86">
        <v>0.50233447551727295</v>
      </c>
      <c r="ES428" s="86">
        <v>0.45337119698524475</v>
      </c>
      <c r="ET428" s="86">
        <v>0.31710058450698853</v>
      </c>
      <c r="EU428" s="86">
        <v>0.13000147044658661</v>
      </c>
      <c r="EV428" s="86">
        <v>1.2694480828940868E-2</v>
      </c>
      <c r="EW428" s="86">
        <v>51.749553680419922</v>
      </c>
      <c r="EX428" s="86">
        <v>51.708549499511719</v>
      </c>
      <c r="EY428" s="86">
        <v>51.194343566894531</v>
      </c>
      <c r="EZ428" s="86">
        <v>50.794246673583984</v>
      </c>
      <c r="FA428" s="86">
        <v>50.531009674072266</v>
      </c>
      <c r="FB428" s="86">
        <v>50.174724578857422</v>
      </c>
      <c r="FC428" s="86">
        <v>49.512035369873047</v>
      </c>
      <c r="FD428" s="86">
        <v>50.119911193847656</v>
      </c>
      <c r="FE428" s="86">
        <v>51.824718475341797</v>
      </c>
      <c r="FF428" s="86">
        <v>52.978126525878906</v>
      </c>
      <c r="FG428" s="86">
        <v>53.056404113769531</v>
      </c>
      <c r="FH428" s="86">
        <v>53.994319915771484</v>
      </c>
      <c r="FI428" s="86">
        <v>55.298831939697266</v>
      </c>
      <c r="FJ428" s="86">
        <v>55.501968383789063</v>
      </c>
      <c r="FK428" s="86">
        <v>54.664886474609375</v>
      </c>
      <c r="FL428" s="86">
        <v>54.526885986328125</v>
      </c>
      <c r="FM428" s="86">
        <v>52.765476226806641</v>
      </c>
      <c r="FN428" s="86">
        <v>51.298824310302734</v>
      </c>
      <c r="FO428" s="86">
        <v>50.701847076416016</v>
      </c>
      <c r="FP428" s="86">
        <v>49.734489440917969</v>
      </c>
      <c r="FQ428" s="86">
        <v>48.522163391113281</v>
      </c>
      <c r="FR428" s="86">
        <v>47.858829498291016</v>
      </c>
      <c r="FS428" s="86">
        <v>47.390594482421875</v>
      </c>
      <c r="FT428" s="86">
        <v>46.667873382568359</v>
      </c>
      <c r="FU428" s="86">
        <v>0.17026142776012421</v>
      </c>
      <c r="FV428" s="86">
        <v>0.19293951988220215</v>
      </c>
      <c r="FW428" s="86">
        <v>0.18014611303806305</v>
      </c>
      <c r="FX428" s="86">
        <v>177</v>
      </c>
      <c r="FY428" s="86">
        <v>1</v>
      </c>
    </row>
    <row r="429" spans="1:181" x14ac:dyDescent="0.25">
      <c r="A429" t="s">
        <v>186</v>
      </c>
      <c r="B429" t="s">
        <v>236</v>
      </c>
      <c r="C429" t="s">
        <v>194</v>
      </c>
      <c r="D429" t="s">
        <v>203</v>
      </c>
      <c r="E429" t="s">
        <v>204</v>
      </c>
      <c r="F429" t="s">
        <v>184</v>
      </c>
      <c r="G429" t="s">
        <v>1</v>
      </c>
      <c r="H429" s="86">
        <v>2399</v>
      </c>
      <c r="I429" s="86">
        <v>1.892892599105835</v>
      </c>
      <c r="J429" s="86">
        <v>1.790066123008728</v>
      </c>
      <c r="K429" s="86">
        <v>1.8261098861694336</v>
      </c>
      <c r="L429" s="86">
        <v>1.7495877742767334</v>
      </c>
      <c r="M429" s="86">
        <v>1.8066177368164063</v>
      </c>
      <c r="N429" s="86">
        <v>1.9069833755493164</v>
      </c>
      <c r="O429" s="86">
        <v>2.383692741394043</v>
      </c>
      <c r="P429" s="86">
        <v>2.8376550674438477</v>
      </c>
      <c r="Q429" s="86">
        <v>2.6390810012817383</v>
      </c>
      <c r="R429" s="86">
        <v>2.5642421245574951</v>
      </c>
      <c r="S429" s="86">
        <v>2.6730136871337891</v>
      </c>
      <c r="T429" s="86">
        <v>2.4668655395507813</v>
      </c>
      <c r="U429" s="86">
        <v>2.4604995250701904</v>
      </c>
      <c r="V429" s="86">
        <v>2.3308215141296387</v>
      </c>
      <c r="W429" s="86">
        <v>2.1583759784698486</v>
      </c>
      <c r="X429" s="86">
        <v>2.1788351535797119</v>
      </c>
      <c r="Y429" s="86">
        <v>2.4438140392303467</v>
      </c>
      <c r="Z429" s="86">
        <v>2.5855870246887207</v>
      </c>
      <c r="AA429" s="86">
        <v>2.7233026027679443</v>
      </c>
      <c r="AB429" s="86">
        <v>2.660283088684082</v>
      </c>
      <c r="AC429" s="86">
        <v>2.5982992649078369</v>
      </c>
      <c r="AD429" s="86">
        <v>2.5316274166107178</v>
      </c>
      <c r="AE429" s="86">
        <v>2.3917412757873535</v>
      </c>
      <c r="AF429" s="86">
        <v>2.256993293762207</v>
      </c>
      <c r="AG429" s="86">
        <v>-0.49317622184753418</v>
      </c>
      <c r="AH429" s="86">
        <v>-0.43963530659675598</v>
      </c>
      <c r="AI429" s="86">
        <v>-0.30850133299827576</v>
      </c>
      <c r="AJ429" s="86">
        <v>-0.4074425995349884</v>
      </c>
      <c r="AK429" s="86">
        <v>-0.39857089519500732</v>
      </c>
      <c r="AL429" s="86">
        <v>-0.43534240126609802</v>
      </c>
      <c r="AM429" s="86">
        <v>-0.47805905342102051</v>
      </c>
      <c r="AN429" s="86">
        <v>-0.10262385755777359</v>
      </c>
      <c r="AO429" s="86">
        <v>-0.3794873058795929</v>
      </c>
      <c r="AP429" s="86">
        <v>-0.47714918851852417</v>
      </c>
      <c r="AQ429" s="86">
        <v>-0.24753209948539734</v>
      </c>
      <c r="AR429" s="86">
        <v>-0.30286291241645813</v>
      </c>
      <c r="AS429" s="86">
        <v>-0.18724924325942993</v>
      </c>
      <c r="AT429" s="86">
        <v>-0.3748517632484436</v>
      </c>
      <c r="AU429" s="86">
        <v>-0.48534730076789856</v>
      </c>
      <c r="AV429" s="86">
        <v>-0.48210808634757996</v>
      </c>
      <c r="AW429" s="86">
        <v>-0.17493966221809387</v>
      </c>
      <c r="AX429" s="86">
        <v>-0.31665328145027161</v>
      </c>
      <c r="AY429" s="86">
        <v>-0.32820823788642883</v>
      </c>
      <c r="AZ429" s="86">
        <v>-7.30128213763237E-2</v>
      </c>
      <c r="BA429" s="86">
        <v>-9.4445377588272095E-2</v>
      </c>
      <c r="BB429" s="86">
        <v>-2.5151241570711136E-2</v>
      </c>
      <c r="BC429" s="86">
        <v>-0.13485577702522278</v>
      </c>
      <c r="BD429" s="86">
        <v>-0.32688271999359131</v>
      </c>
      <c r="BE429" s="86">
        <v>-0.23961260914802551</v>
      </c>
      <c r="BF429" s="86">
        <v>-0.21292153000831604</v>
      </c>
      <c r="BG429" s="86">
        <v>-8.3837054669857025E-2</v>
      </c>
      <c r="BH429" s="86">
        <v>-0.19033733010292053</v>
      </c>
      <c r="BI429" s="86">
        <v>-0.16415728628635406</v>
      </c>
      <c r="BJ429" s="86">
        <v>-0.20260071754455566</v>
      </c>
      <c r="BK429" s="86">
        <v>-0.18354849517345428</v>
      </c>
      <c r="BL429" s="86">
        <v>0.16005678474903107</v>
      </c>
      <c r="BM429" s="86">
        <v>-0.14508207142353058</v>
      </c>
      <c r="BN429" s="86">
        <v>-0.2865980863571167</v>
      </c>
      <c r="BO429" s="86">
        <v>-5.0349395722150803E-2</v>
      </c>
      <c r="BP429" s="86">
        <v>-0.10501731187105179</v>
      </c>
      <c r="BQ429" s="86">
        <v>-2.7784802950918674E-3</v>
      </c>
      <c r="BR429" s="86">
        <v>-0.17666582763195038</v>
      </c>
      <c r="BS429" s="86">
        <v>-0.27468574047088623</v>
      </c>
      <c r="BT429" s="86">
        <v>-0.27999588847160339</v>
      </c>
      <c r="BU429" s="86">
        <v>2.1929547190666199E-2</v>
      </c>
      <c r="BV429" s="86">
        <v>-6.8954266607761383E-2</v>
      </c>
      <c r="BW429" s="86">
        <v>-3.5445854067802429E-2</v>
      </c>
      <c r="BX429" s="86">
        <v>0.17248068749904633</v>
      </c>
      <c r="BY429" s="86">
        <v>0.14878202974796295</v>
      </c>
      <c r="BZ429" s="86">
        <v>0.21823199093341827</v>
      </c>
      <c r="CA429" s="86">
        <v>0.12043320387601852</v>
      </c>
      <c r="CB429" s="86">
        <v>-6.9979228079319E-2</v>
      </c>
      <c r="CC429" s="86">
        <v>-6.3995212316513062E-2</v>
      </c>
      <c r="CD429" s="86">
        <v>-5.5900260806083679E-2</v>
      </c>
      <c r="CE429" s="86">
        <v>7.1764737367630005E-2</v>
      </c>
      <c r="CF429" s="86">
        <v>-3.9970889687538147E-2</v>
      </c>
      <c r="CG429" s="86">
        <v>-1.8031258368864655E-3</v>
      </c>
      <c r="CH429" s="86">
        <v>-4.1404526680707932E-2</v>
      </c>
      <c r="CI429" s="86">
        <v>2.042861096560955E-2</v>
      </c>
      <c r="CJ429" s="86">
        <v>0.34198859333992004</v>
      </c>
      <c r="CK429" s="86">
        <v>1.7266295850276947E-2</v>
      </c>
      <c r="CL429" s="86">
        <v>-0.15462295711040497</v>
      </c>
      <c r="CM429" s="86">
        <v>8.6218737065792084E-2</v>
      </c>
      <c r="CN429" s="86">
        <v>3.2009948045015335E-2</v>
      </c>
      <c r="CO429" s="86">
        <v>0.12498541176319122</v>
      </c>
      <c r="CP429" s="86">
        <v>-3.9402849972248077E-2</v>
      </c>
      <c r="CQ429" s="86">
        <v>-0.12878216803073883</v>
      </c>
      <c r="CR429" s="86">
        <v>-0.14001359045505524</v>
      </c>
      <c r="CS429" s="86">
        <v>0.15828055143356323</v>
      </c>
      <c r="CT429" s="86">
        <v>0.10260133445262909</v>
      </c>
      <c r="CU429" s="86">
        <v>0.16732047498226166</v>
      </c>
      <c r="CV429" s="86">
        <v>0.34250876307487488</v>
      </c>
      <c r="CW429" s="86">
        <v>0.31724059581756592</v>
      </c>
      <c r="CX429" s="86">
        <v>0.38679847121238708</v>
      </c>
      <c r="CY429" s="86">
        <v>0.2972455620765686</v>
      </c>
      <c r="CZ429" s="86">
        <v>0.10795136541128159</v>
      </c>
      <c r="DA429" s="86">
        <v>0.11162218451499939</v>
      </c>
      <c r="DB429" s="86">
        <v>0.10112100839614868</v>
      </c>
      <c r="DC429" s="86">
        <v>0.22736653685569763</v>
      </c>
      <c r="DD429" s="86">
        <v>0.11039555072784424</v>
      </c>
      <c r="DE429" s="86">
        <v>0.16055102646350861</v>
      </c>
      <c r="DF429" s="86">
        <v>0.1197916567325592</v>
      </c>
      <c r="DG429" s="86">
        <v>0.22440572082996368</v>
      </c>
      <c r="DH429" s="86">
        <v>0.52392041683197021</v>
      </c>
      <c r="DI429" s="86">
        <v>0.17961464822292328</v>
      </c>
      <c r="DJ429" s="86">
        <v>-2.2647839039564133E-2</v>
      </c>
      <c r="DK429" s="86">
        <v>0.22278688848018646</v>
      </c>
      <c r="DL429" s="86">
        <v>0.16903720796108246</v>
      </c>
      <c r="DM429" s="86">
        <v>0.25274929404258728</v>
      </c>
      <c r="DN429" s="86">
        <v>9.786011278629303E-2</v>
      </c>
      <c r="DO429" s="86">
        <v>1.7121408134698868E-2</v>
      </c>
      <c r="DP429" s="86">
        <v>-3.1295498047256842E-5</v>
      </c>
      <c r="DQ429" s="86">
        <v>0.29463157057762146</v>
      </c>
      <c r="DR429" s="86">
        <v>0.27415695786476135</v>
      </c>
      <c r="DS429" s="86">
        <v>0.37008681893348694</v>
      </c>
      <c r="DT429" s="86">
        <v>0.51253682374954224</v>
      </c>
      <c r="DU429" s="86">
        <v>0.48569914698600769</v>
      </c>
      <c r="DV429" s="86">
        <v>0.55536496639251709</v>
      </c>
      <c r="DW429" s="86">
        <v>0.47405797243118286</v>
      </c>
      <c r="DX429" s="86">
        <v>0.28588193655014038</v>
      </c>
      <c r="DY429" s="86">
        <v>0.36518582701683044</v>
      </c>
      <c r="DZ429" s="86">
        <v>0.32783481478691101</v>
      </c>
      <c r="EA429" s="86">
        <v>0.45203080773353577</v>
      </c>
      <c r="EB429" s="86">
        <v>0.32750082015991211</v>
      </c>
      <c r="EC429" s="86">
        <v>0.39496466517448425</v>
      </c>
      <c r="ED429" s="86">
        <v>0.35253337025642395</v>
      </c>
      <c r="EE429" s="86">
        <v>0.51891630887985229</v>
      </c>
      <c r="EF429" s="86">
        <v>0.78660106658935547</v>
      </c>
      <c r="EG429" s="86">
        <v>0.41401991248130798</v>
      </c>
      <c r="EH429" s="86">
        <v>0.16790327429771423</v>
      </c>
      <c r="EI429" s="86">
        <v>0.41996955871582031</v>
      </c>
      <c r="EJ429" s="86">
        <v>0.3668828010559082</v>
      </c>
      <c r="EK429" s="86">
        <v>0.43722006678581238</v>
      </c>
      <c r="EL429" s="86">
        <v>0.29604601860046387</v>
      </c>
      <c r="EM429" s="86">
        <v>0.22778299450874329</v>
      </c>
      <c r="EN429" s="86">
        <v>0.20208092033863068</v>
      </c>
      <c r="EO429" s="86">
        <v>0.49150076508522034</v>
      </c>
      <c r="EP429" s="86">
        <v>0.52185600996017456</v>
      </c>
      <c r="EQ429" s="86">
        <v>0.66284918785095215</v>
      </c>
      <c r="ER429" s="86">
        <v>0.75803035497665405</v>
      </c>
      <c r="ES429" s="86">
        <v>0.72892653942108154</v>
      </c>
      <c r="ET429" s="86">
        <v>0.7987481951713562</v>
      </c>
      <c r="EU429" s="86">
        <v>0.72934693098068237</v>
      </c>
      <c r="EV429" s="86">
        <v>0.54278552532196045</v>
      </c>
      <c r="EW429" s="86">
        <v>49.605926513671875</v>
      </c>
      <c r="EX429" s="86">
        <v>49.337295532226563</v>
      </c>
      <c r="EY429" s="86">
        <v>49.248664855957031</v>
      </c>
      <c r="EZ429" s="86">
        <v>48.785087585449219</v>
      </c>
      <c r="FA429" s="86">
        <v>48.582859039306641</v>
      </c>
      <c r="FB429" s="86">
        <v>47.689662933349609</v>
      </c>
      <c r="FC429" s="86">
        <v>47.270484924316406</v>
      </c>
      <c r="FD429" s="86">
        <v>47.789512634277344</v>
      </c>
      <c r="FE429" s="86">
        <v>48.9649658203125</v>
      </c>
      <c r="FF429" s="86">
        <v>49.542171478271484</v>
      </c>
      <c r="FG429" s="86">
        <v>50.684593200683594</v>
      </c>
      <c r="FH429" s="86">
        <v>50.825229644775391</v>
      </c>
      <c r="FI429" s="86">
        <v>51.329387664794922</v>
      </c>
      <c r="FJ429" s="86">
        <v>50.886608123779297</v>
      </c>
      <c r="FK429" s="86">
        <v>50.407081604003906</v>
      </c>
      <c r="FL429" s="86">
        <v>50.409049987792969</v>
      </c>
      <c r="FM429" s="86">
        <v>50.148658752441406</v>
      </c>
      <c r="FN429" s="86">
        <v>49.334579467773438</v>
      </c>
      <c r="FO429" s="86">
        <v>48.282791137695313</v>
      </c>
      <c r="FP429" s="86">
        <v>47.308765411376953</v>
      </c>
      <c r="FQ429" s="86">
        <v>47.057098388671875</v>
      </c>
      <c r="FR429" s="86">
        <v>46.255428314208984</v>
      </c>
      <c r="FS429" s="86">
        <v>45.270523071289063</v>
      </c>
      <c r="FT429" s="86">
        <v>43.85345458984375</v>
      </c>
      <c r="FU429" s="86">
        <v>0.15771293640136719</v>
      </c>
      <c r="FV429" s="86">
        <v>0.20952633023262024</v>
      </c>
      <c r="FW429" s="86">
        <v>0.16521891951560974</v>
      </c>
      <c r="FX429" s="86">
        <v>166</v>
      </c>
      <c r="FY429" s="86">
        <v>1</v>
      </c>
    </row>
    <row r="430" spans="1:181" x14ac:dyDescent="0.25">
      <c r="A430" t="s">
        <v>186</v>
      </c>
      <c r="B430" t="s">
        <v>236</v>
      </c>
      <c r="C430" t="s">
        <v>194</v>
      </c>
      <c r="D430" t="s">
        <v>203</v>
      </c>
      <c r="E430" t="s">
        <v>204</v>
      </c>
      <c r="F430" t="s">
        <v>185</v>
      </c>
      <c r="G430" t="s">
        <v>1</v>
      </c>
      <c r="H430" s="86">
        <v>968</v>
      </c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  <c r="AK430" s="86"/>
      <c r="AL430" s="86"/>
      <c r="AM430" s="86"/>
      <c r="AN430" s="86"/>
      <c r="AO430" s="86"/>
      <c r="AP430" s="86"/>
      <c r="AQ430" s="86"/>
      <c r="AR430" s="86"/>
      <c r="AS430" s="86"/>
      <c r="AT430" s="86"/>
      <c r="AU430" s="86"/>
      <c r="AV430" s="86"/>
      <c r="AW430" s="86"/>
      <c r="AX430" s="86"/>
      <c r="AY430" s="86"/>
      <c r="AZ430" s="86"/>
      <c r="BA430" s="86"/>
      <c r="BB430" s="86"/>
      <c r="BC430" s="86"/>
      <c r="BD430" s="86"/>
      <c r="BE430" s="86"/>
      <c r="BF430" s="86"/>
      <c r="BG430" s="86"/>
      <c r="BH430" s="86"/>
      <c r="BI430" s="86"/>
      <c r="BJ430" s="86"/>
      <c r="BK430" s="86"/>
      <c r="BL430" s="86"/>
      <c r="BM430" s="86"/>
      <c r="BN430" s="86"/>
      <c r="BO430" s="86"/>
      <c r="BP430" s="86"/>
      <c r="BQ430" s="86"/>
      <c r="BR430" s="86"/>
      <c r="BS430" s="86"/>
      <c r="BT430" s="86"/>
      <c r="BU430" s="86"/>
      <c r="BV430" s="86"/>
      <c r="BW430" s="86"/>
      <c r="BX430" s="86"/>
      <c r="BY430" s="86"/>
      <c r="BZ430" s="86"/>
      <c r="CA430" s="86"/>
      <c r="CB430" s="86"/>
      <c r="CC430" s="86"/>
      <c r="CD430" s="86"/>
      <c r="CE430" s="86"/>
      <c r="CF430" s="86"/>
      <c r="CG430" s="86"/>
      <c r="CH430" s="86"/>
      <c r="CI430" s="86"/>
      <c r="CJ430" s="86"/>
      <c r="CK430" s="86"/>
      <c r="CL430" s="86"/>
      <c r="CM430" s="86"/>
      <c r="CN430" s="86"/>
      <c r="CO430" s="86"/>
      <c r="CP430" s="86"/>
      <c r="CQ430" s="86"/>
      <c r="CR430" s="86"/>
      <c r="CS430" s="86"/>
      <c r="CT430" s="86"/>
      <c r="CU430" s="86"/>
      <c r="CV430" s="86"/>
      <c r="CW430" s="86"/>
      <c r="CX430" s="86"/>
      <c r="CY430" s="86"/>
      <c r="CZ430" s="86"/>
      <c r="DA430" s="86"/>
      <c r="DB430" s="86"/>
      <c r="DC430" s="86"/>
      <c r="DD430" s="86"/>
      <c r="DE430" s="86"/>
      <c r="DF430" s="86"/>
      <c r="DG430" s="86"/>
      <c r="DH430" s="86"/>
      <c r="DI430" s="86"/>
      <c r="DJ430" s="86"/>
      <c r="DK430" s="86"/>
      <c r="DL430" s="86"/>
      <c r="DM430" s="86"/>
      <c r="DN430" s="86"/>
      <c r="DO430" s="86"/>
      <c r="DP430" s="86"/>
      <c r="DQ430" s="86"/>
      <c r="DR430" s="86"/>
      <c r="DS430" s="86"/>
      <c r="DT430" s="86"/>
      <c r="DU430" s="86"/>
      <c r="DV430" s="86"/>
      <c r="DW430" s="86"/>
      <c r="DX430" s="86"/>
      <c r="DY430" s="86"/>
      <c r="DZ430" s="86"/>
      <c r="EA430" s="86"/>
      <c r="EB430" s="86"/>
      <c r="EC430" s="86"/>
      <c r="ED430" s="86"/>
      <c r="EE430" s="86"/>
      <c r="EF430" s="86"/>
      <c r="EG430" s="86"/>
      <c r="EH430" s="86"/>
      <c r="EI430" s="86"/>
      <c r="EJ430" s="86"/>
      <c r="EK430" s="86"/>
      <c r="EL430" s="86"/>
      <c r="EM430" s="86"/>
      <c r="EN430" s="86"/>
      <c r="EO430" s="86"/>
      <c r="EP430" s="86"/>
      <c r="EQ430" s="86"/>
      <c r="ER430" s="86"/>
      <c r="ES430" s="86"/>
      <c r="ET430" s="86"/>
      <c r="EU430" s="86"/>
      <c r="EV430" s="86"/>
      <c r="EW430" s="86"/>
      <c r="EX430" s="86"/>
      <c r="EY430" s="86"/>
      <c r="EZ430" s="86"/>
      <c r="FA430" s="86"/>
      <c r="FB430" s="86"/>
      <c r="FC430" s="86"/>
      <c r="FD430" s="86"/>
      <c r="FE430" s="86"/>
      <c r="FF430" s="86"/>
      <c r="FG430" s="86"/>
      <c r="FH430" s="86"/>
      <c r="FI430" s="86"/>
      <c r="FJ430" s="86"/>
      <c r="FK430" s="86"/>
      <c r="FL430" s="86"/>
      <c r="FM430" s="86"/>
      <c r="FN430" s="86"/>
      <c r="FO430" s="86"/>
      <c r="FP430" s="86"/>
      <c r="FQ430" s="86"/>
      <c r="FR430" s="86"/>
      <c r="FS430" s="86"/>
      <c r="FT430" s="86"/>
      <c r="FU430" s="86"/>
      <c r="FV430" s="86"/>
      <c r="FW430" s="86"/>
      <c r="FX430" s="86">
        <v>52</v>
      </c>
      <c r="FY430" s="86">
        <v>0</v>
      </c>
    </row>
    <row r="431" spans="1:181" x14ac:dyDescent="0.25">
      <c r="A431" t="s">
        <v>186</v>
      </c>
      <c r="B431" t="s">
        <v>236</v>
      </c>
      <c r="C431" t="s">
        <v>194</v>
      </c>
      <c r="D431" t="s">
        <v>203</v>
      </c>
      <c r="E431" t="s">
        <v>205</v>
      </c>
      <c r="F431" t="s">
        <v>1</v>
      </c>
      <c r="G431" t="s">
        <v>198</v>
      </c>
      <c r="H431" s="86">
        <v>25580</v>
      </c>
      <c r="I431" s="86">
        <v>1.3898028135299683</v>
      </c>
      <c r="J431" s="86">
        <v>1.2763071060180664</v>
      </c>
      <c r="K431" s="86">
        <v>1.2001464366912842</v>
      </c>
      <c r="L431" s="86">
        <v>1.1693737506866455</v>
      </c>
      <c r="M431" s="86">
        <v>1.1486054658889771</v>
      </c>
      <c r="N431" s="86">
        <v>1.1879783868789673</v>
      </c>
      <c r="O431" s="86">
        <v>1.3102021217346191</v>
      </c>
      <c r="P431" s="86">
        <v>1.4475631713867188</v>
      </c>
      <c r="Q431" s="86">
        <v>1.4782227277755737</v>
      </c>
      <c r="R431" s="86">
        <v>1.4974100589752197</v>
      </c>
      <c r="S431" s="86">
        <v>1.5457419157028198</v>
      </c>
      <c r="T431" s="86">
        <v>1.5952634811401367</v>
      </c>
      <c r="U431" s="86">
        <v>1.6231977939605713</v>
      </c>
      <c r="V431" s="86">
        <v>1.6298644542694092</v>
      </c>
      <c r="W431" s="86">
        <v>1.742469310760498</v>
      </c>
      <c r="X431" s="86">
        <v>1.8374607563018799</v>
      </c>
      <c r="Y431" s="86">
        <v>1.9736737012863159</v>
      </c>
      <c r="Z431" s="86">
        <v>2.1205165386199951</v>
      </c>
      <c r="AA431" s="86">
        <v>2.2647528648376465</v>
      </c>
      <c r="AB431" s="86">
        <v>2.2880337238311768</v>
      </c>
      <c r="AC431" s="86">
        <v>2.3151438236236572</v>
      </c>
      <c r="AD431" s="86">
        <v>2.2245159149169922</v>
      </c>
      <c r="AE431" s="86">
        <v>1.8991628885269165</v>
      </c>
      <c r="AF431" s="86">
        <v>1.6172968149185181</v>
      </c>
      <c r="AG431" s="86">
        <v>-0.16647402942180634</v>
      </c>
      <c r="AH431" s="86">
        <v>-0.13870137929916382</v>
      </c>
      <c r="AI431" s="86">
        <v>-0.16015434265136719</v>
      </c>
      <c r="AJ431" s="86">
        <v>-0.14049549400806427</v>
      </c>
      <c r="AK431" s="86">
        <v>-0.14046292006969452</v>
      </c>
      <c r="AL431" s="86">
        <v>-0.13546766340732574</v>
      </c>
      <c r="AM431" s="86">
        <v>-0.12704262137413025</v>
      </c>
      <c r="AN431" s="86">
        <v>-0.13457465171813965</v>
      </c>
      <c r="AO431" s="86">
        <v>-0.14443308115005493</v>
      </c>
      <c r="AP431" s="86">
        <v>-9.7531400620937347E-2</v>
      </c>
      <c r="AQ431" s="86">
        <v>-6.3427232205867767E-2</v>
      </c>
      <c r="AR431" s="86">
        <v>-7.4376806616783142E-2</v>
      </c>
      <c r="AS431" s="86">
        <v>-0.1131226122379303</v>
      </c>
      <c r="AT431" s="86">
        <v>-0.15544410049915314</v>
      </c>
      <c r="AU431" s="86">
        <v>-9.4484411180019379E-2</v>
      </c>
      <c r="AV431" s="86">
        <v>-5.2829902619123459E-2</v>
      </c>
      <c r="AW431" s="86">
        <v>3.8498159497976303E-2</v>
      </c>
      <c r="AX431" s="86">
        <v>6.3415482640266418E-2</v>
      </c>
      <c r="AY431" s="86">
        <v>0.12090383470058441</v>
      </c>
      <c r="AZ431" s="86">
        <v>0.15763400495052338</v>
      </c>
      <c r="BA431" s="86">
        <v>0.13979111611843109</v>
      </c>
      <c r="BB431" s="86">
        <v>2.4627970531582832E-2</v>
      </c>
      <c r="BC431" s="86">
        <v>-0.11476939916610718</v>
      </c>
      <c r="BD431" s="86">
        <v>-0.14265604317188263</v>
      </c>
      <c r="BE431" s="86">
        <v>-0.1058824211359024</v>
      </c>
      <c r="BF431" s="86">
        <v>-8.1880904734134674E-2</v>
      </c>
      <c r="BG431" s="86">
        <v>-0.1048809289932251</v>
      </c>
      <c r="BH431" s="86">
        <v>-8.7203077971935272E-2</v>
      </c>
      <c r="BI431" s="86">
        <v>-9.0226568281650543E-2</v>
      </c>
      <c r="BJ431" s="86">
        <v>-8.3931878209114075E-2</v>
      </c>
      <c r="BK431" s="86">
        <v>-7.4371799826622009E-2</v>
      </c>
      <c r="BL431" s="86">
        <v>-8.1071034073829651E-2</v>
      </c>
      <c r="BM431" s="86">
        <v>-8.6418032646179199E-2</v>
      </c>
      <c r="BN431" s="86">
        <v>-4.0829252451658249E-2</v>
      </c>
      <c r="BO431" s="86">
        <v>-5.4732025600969791E-3</v>
      </c>
      <c r="BP431" s="86">
        <v>-1.7188824713230133E-2</v>
      </c>
      <c r="BQ431" s="86">
        <v>-5.7768307626247406E-2</v>
      </c>
      <c r="BR431" s="86">
        <v>-0.1000826358795166</v>
      </c>
      <c r="BS431" s="86">
        <v>-3.6692339926958084E-2</v>
      </c>
      <c r="BT431" s="86">
        <v>5.4472964257001877E-3</v>
      </c>
      <c r="BU431" s="86">
        <v>9.919469803571701E-2</v>
      </c>
      <c r="BV431" s="86">
        <v>0.13123220205307007</v>
      </c>
      <c r="BW431" s="86">
        <v>0.19009363651275635</v>
      </c>
      <c r="BX431" s="86">
        <v>0.22674471139907837</v>
      </c>
      <c r="BY431" s="86">
        <v>0.20985759794712067</v>
      </c>
      <c r="BZ431" s="86">
        <v>9.1668233275413513E-2</v>
      </c>
      <c r="CA431" s="86">
        <v>-5.1582582294940948E-2</v>
      </c>
      <c r="CB431" s="86">
        <v>-8.4160290658473969E-2</v>
      </c>
      <c r="CC431" s="86">
        <v>-6.3916854560375214E-2</v>
      </c>
      <c r="CD431" s="86">
        <v>-4.2527228593826294E-2</v>
      </c>
      <c r="CE431" s="86">
        <v>-6.659872829914093E-2</v>
      </c>
      <c r="CF431" s="86">
        <v>-5.0292912870645523E-2</v>
      </c>
      <c r="CG431" s="86">
        <v>-5.5433019995689392E-2</v>
      </c>
      <c r="CH431" s="86">
        <v>-4.8238348215818405E-2</v>
      </c>
      <c r="CI431" s="86">
        <v>-3.7892147898674011E-2</v>
      </c>
      <c r="CJ431" s="86">
        <v>-4.4014584273099899E-2</v>
      </c>
      <c r="CK431" s="86">
        <v>-4.6236980706453323E-2</v>
      </c>
      <c r="CL431" s="86">
        <v>-1.5575153520330787E-3</v>
      </c>
      <c r="CM431" s="86">
        <v>3.4665580838918686E-2</v>
      </c>
      <c r="CN431" s="86">
        <v>2.2419396787881851E-2</v>
      </c>
      <c r="CO431" s="86">
        <v>-1.9430091604590416E-2</v>
      </c>
      <c r="CP431" s="86">
        <v>-6.1739467084407806E-2</v>
      </c>
      <c r="CQ431" s="86">
        <v>3.3342714887112379E-3</v>
      </c>
      <c r="CR431" s="86">
        <v>4.5809905976057053E-2</v>
      </c>
      <c r="CS431" s="86">
        <v>0.1412329226732254</v>
      </c>
      <c r="CT431" s="86">
        <v>0.17820183932781219</v>
      </c>
      <c r="CU431" s="86">
        <v>0.23801425099372864</v>
      </c>
      <c r="CV431" s="86">
        <v>0.27461060881614685</v>
      </c>
      <c r="CW431" s="86">
        <v>0.25838541984558105</v>
      </c>
      <c r="CX431" s="86">
        <v>0.13810011744499207</v>
      </c>
      <c r="CY431" s="86">
        <v>-7.8195845708250999E-3</v>
      </c>
      <c r="CZ431" s="86">
        <v>-4.3646302074193954E-2</v>
      </c>
      <c r="DA431" s="86">
        <v>-2.195129357278347E-2</v>
      </c>
      <c r="DB431" s="86">
        <v>-3.1735459342598915E-3</v>
      </c>
      <c r="DC431" s="86">
        <v>-2.8316531330347061E-2</v>
      </c>
      <c r="DD431" s="86">
        <v>-1.338274497538805E-2</v>
      </c>
      <c r="DE431" s="86">
        <v>-2.0639475435018539E-2</v>
      </c>
      <c r="DF431" s="86">
        <v>-1.2544816359877586E-2</v>
      </c>
      <c r="DG431" s="86">
        <v>-1.4125017914921045E-3</v>
      </c>
      <c r="DH431" s="86">
        <v>-6.9581372663378716E-3</v>
      </c>
      <c r="DI431" s="86">
        <v>-6.0559255070984364E-3</v>
      </c>
      <c r="DJ431" s="86">
        <v>3.7714220583438873E-2</v>
      </c>
      <c r="DK431" s="86">
        <v>7.4804365634918213E-2</v>
      </c>
      <c r="DL431" s="86">
        <v>6.2027618288993835E-2</v>
      </c>
      <c r="DM431" s="86">
        <v>1.8908124417066574E-2</v>
      </c>
      <c r="DN431" s="86">
        <v>-2.3396298289299011E-2</v>
      </c>
      <c r="DO431" s="86">
        <v>4.3360888957977295E-2</v>
      </c>
      <c r="DP431" s="86">
        <v>8.6172521114349365E-2</v>
      </c>
      <c r="DQ431" s="86">
        <v>0.18327116966247559</v>
      </c>
      <c r="DR431" s="86">
        <v>0.22517149150371552</v>
      </c>
      <c r="DS431" s="86">
        <v>0.28593489527702332</v>
      </c>
      <c r="DT431" s="86">
        <v>0.32247650623321533</v>
      </c>
      <c r="DU431" s="86">
        <v>0.30691322684288025</v>
      </c>
      <c r="DV431" s="86">
        <v>0.18453200161457062</v>
      </c>
      <c r="DW431" s="86">
        <v>3.5943411290645599E-2</v>
      </c>
      <c r="DX431" s="86">
        <v>-3.1323174480348825E-3</v>
      </c>
      <c r="DY431" s="86">
        <v>3.8640320301055908E-2</v>
      </c>
      <c r="DZ431" s="86">
        <v>5.3646918386220932E-2</v>
      </c>
      <c r="EA431" s="86">
        <v>2.6956886053085327E-2</v>
      </c>
      <c r="EB431" s="86">
        <v>3.9909671992063522E-2</v>
      </c>
      <c r="EC431" s="86">
        <v>2.9596874490380287E-2</v>
      </c>
      <c r="ED431" s="86">
        <v>3.899097815155983E-2</v>
      </c>
      <c r="EE431" s="86">
        <v>5.1258314400911331E-2</v>
      </c>
      <c r="EF431" s="86">
        <v>4.6545490622520447E-2</v>
      </c>
      <c r="EG431" s="86">
        <v>5.195913091301918E-2</v>
      </c>
      <c r="EH431" s="86">
        <v>9.4416379928588867E-2</v>
      </c>
      <c r="EI431" s="86">
        <v>0.13275839388370514</v>
      </c>
      <c r="EJ431" s="86">
        <v>0.11921560019254684</v>
      </c>
      <c r="EK431" s="86">
        <v>7.4262417852878571E-2</v>
      </c>
      <c r="EL431" s="86">
        <v>3.1965151429176331E-2</v>
      </c>
      <c r="EM431" s="86">
        <v>0.10115296393632889</v>
      </c>
      <c r="EN431" s="86">
        <v>0.14444971084594727</v>
      </c>
      <c r="EO431" s="86">
        <v>0.2439676970243454</v>
      </c>
      <c r="EP431" s="86">
        <v>0.29298821091651917</v>
      </c>
      <c r="EQ431" s="86">
        <v>0.35512468218803406</v>
      </c>
      <c r="ER431" s="86">
        <v>0.39158722758293152</v>
      </c>
      <c r="ES431" s="86">
        <v>0.37697970867156982</v>
      </c>
      <c r="ET431" s="86">
        <v>0.25157228112220764</v>
      </c>
      <c r="EU431" s="86">
        <v>9.9130228161811829E-2</v>
      </c>
      <c r="EV431" s="86">
        <v>5.5363442748785019E-2</v>
      </c>
      <c r="EW431" s="86">
        <v>65.366409301757813</v>
      </c>
      <c r="EX431" s="86">
        <v>63.737903594970703</v>
      </c>
      <c r="EY431" s="86">
        <v>62.601997375488281</v>
      </c>
      <c r="EZ431" s="86">
        <v>61.432994842529297</v>
      </c>
      <c r="FA431" s="86">
        <v>60.620220184326172</v>
      </c>
      <c r="FB431" s="86">
        <v>59.907676696777344</v>
      </c>
      <c r="FC431" s="86">
        <v>59.652729034423828</v>
      </c>
      <c r="FD431" s="86">
        <v>63.58056640625</v>
      </c>
      <c r="FE431" s="86">
        <v>68.631439208984375</v>
      </c>
      <c r="FF431" s="86">
        <v>72.908180236816406</v>
      </c>
      <c r="FG431" s="86">
        <v>76.792503356933594</v>
      </c>
      <c r="FH431" s="86">
        <v>80.464424133300781</v>
      </c>
      <c r="FI431" s="86">
        <v>83.29901123046875</v>
      </c>
      <c r="FJ431" s="86">
        <v>84.797698974609375</v>
      </c>
      <c r="FK431" s="86">
        <v>85.421775817871094</v>
      </c>
      <c r="FL431" s="86">
        <v>85.419654846191406</v>
      </c>
      <c r="FM431" s="86">
        <v>84.657402038574219</v>
      </c>
      <c r="FN431" s="86">
        <v>82.194915771484375</v>
      </c>
      <c r="FO431" s="86">
        <v>79.032203674316406</v>
      </c>
      <c r="FP431" s="86">
        <v>74.133056640625</v>
      </c>
      <c r="FQ431" s="86">
        <v>69.826873779296875</v>
      </c>
      <c r="FR431" s="86">
        <v>67.47332763671875</v>
      </c>
      <c r="FS431" s="86">
        <v>65.51031494140625</v>
      </c>
      <c r="FT431" s="86">
        <v>63.696918487548828</v>
      </c>
      <c r="FU431" s="86">
        <v>4.2887169867753983E-2</v>
      </c>
      <c r="FV431" s="86">
        <v>5.9017430990934372E-2</v>
      </c>
      <c r="FW431" s="86">
        <v>4.2535562068223953E-2</v>
      </c>
      <c r="FX431" s="86">
        <v>2446</v>
      </c>
      <c r="FY431" s="86">
        <v>1</v>
      </c>
    </row>
    <row r="432" spans="1:181" x14ac:dyDescent="0.25">
      <c r="A432" t="s">
        <v>186</v>
      </c>
      <c r="B432" t="s">
        <v>236</v>
      </c>
      <c r="C432" t="s">
        <v>194</v>
      </c>
      <c r="D432" t="s">
        <v>203</v>
      </c>
      <c r="E432" t="s">
        <v>205</v>
      </c>
      <c r="F432" t="s">
        <v>1</v>
      </c>
      <c r="G432" t="s">
        <v>200</v>
      </c>
      <c r="H432" s="86">
        <v>5540</v>
      </c>
      <c r="I432" s="86">
        <v>1.1925171613693237</v>
      </c>
      <c r="J432" s="86">
        <v>1.07578444480896</v>
      </c>
      <c r="K432" s="86">
        <v>1.0118151903152466</v>
      </c>
      <c r="L432" s="86">
        <v>0.94489544630050659</v>
      </c>
      <c r="M432" s="86">
        <v>0.94384056329727173</v>
      </c>
      <c r="N432" s="86">
        <v>0.95064568519592285</v>
      </c>
      <c r="O432" s="86">
        <v>0.99765914678573608</v>
      </c>
      <c r="P432" s="86">
        <v>1.1571033000946045</v>
      </c>
      <c r="Q432" s="86">
        <v>1.1237659454345703</v>
      </c>
      <c r="R432" s="86">
        <v>1.1196194887161255</v>
      </c>
      <c r="S432" s="86">
        <v>1.2153149843215942</v>
      </c>
      <c r="T432" s="86">
        <v>1.2276788949966431</v>
      </c>
      <c r="U432" s="86">
        <v>1.4012690782546997</v>
      </c>
      <c r="V432" s="86">
        <v>1.4082942008972168</v>
      </c>
      <c r="W432" s="86">
        <v>1.6132323741912842</v>
      </c>
      <c r="X432" s="86">
        <v>1.8055737018585205</v>
      </c>
      <c r="Y432" s="86">
        <v>1.9083147048950195</v>
      </c>
      <c r="Z432" s="86">
        <v>1.9347034692764282</v>
      </c>
      <c r="AA432" s="86">
        <v>2.0009918212890625</v>
      </c>
      <c r="AB432" s="86">
        <v>1.9845662117004395</v>
      </c>
      <c r="AC432" s="86">
        <v>2.0371179580688477</v>
      </c>
      <c r="AD432" s="86">
        <v>1.9505850076675415</v>
      </c>
      <c r="AE432" s="86">
        <v>1.6914112567901611</v>
      </c>
      <c r="AF432" s="86">
        <v>1.4207155704498291</v>
      </c>
      <c r="AG432" s="86">
        <v>-0.1712578684091568</v>
      </c>
      <c r="AH432" s="86">
        <v>-0.1409086287021637</v>
      </c>
      <c r="AI432" s="86">
        <v>-0.15713939070701599</v>
      </c>
      <c r="AJ432" s="86">
        <v>-0.1987488716840744</v>
      </c>
      <c r="AK432" s="86">
        <v>-0.19568029046058655</v>
      </c>
      <c r="AL432" s="86">
        <v>-0.21372368931770325</v>
      </c>
      <c r="AM432" s="86">
        <v>-0.26724672317504883</v>
      </c>
      <c r="AN432" s="86">
        <v>-0.20316603779792786</v>
      </c>
      <c r="AO432" s="86">
        <v>-0.20347057282924652</v>
      </c>
      <c r="AP432" s="86">
        <v>-0.17432887852191925</v>
      </c>
      <c r="AQ432" s="86">
        <v>-0.16952651739120483</v>
      </c>
      <c r="AR432" s="86">
        <v>-0.24518480896949768</v>
      </c>
      <c r="AS432" s="86">
        <v>-0.15516281127929688</v>
      </c>
      <c r="AT432" s="86">
        <v>-0.19154070317745209</v>
      </c>
      <c r="AU432" s="86">
        <v>-2.8873458504676819E-2</v>
      </c>
      <c r="AV432" s="86">
        <v>6.4074568450450897E-2</v>
      </c>
      <c r="AW432" s="86">
        <v>7.2817981243133545E-2</v>
      </c>
      <c r="AX432" s="86">
        <v>6.0378693044185638E-2</v>
      </c>
      <c r="AY432" s="86">
        <v>1.8434224650263786E-2</v>
      </c>
      <c r="AZ432" s="86">
        <v>5.8884836733341217E-2</v>
      </c>
      <c r="BA432" s="86">
        <v>9.6378713846206665E-2</v>
      </c>
      <c r="BB432" s="86">
        <v>-0.11726322025060654</v>
      </c>
      <c r="BC432" s="86">
        <v>-0.19211310148239136</v>
      </c>
      <c r="BD432" s="86">
        <v>-0.20977491140365601</v>
      </c>
      <c r="BE432" s="86">
        <v>-0.11157368868589401</v>
      </c>
      <c r="BF432" s="86">
        <v>-8.2218386232852936E-2</v>
      </c>
      <c r="BG432" s="86">
        <v>-0.10032705217599869</v>
      </c>
      <c r="BH432" s="86">
        <v>-0.13935969769954681</v>
      </c>
      <c r="BI432" s="86">
        <v>-0.13871179521083832</v>
      </c>
      <c r="BJ432" s="86">
        <v>-0.15679420530796051</v>
      </c>
      <c r="BK432" s="86">
        <v>-0.20595701038837433</v>
      </c>
      <c r="BL432" s="86">
        <v>-0.14015193283557892</v>
      </c>
      <c r="BM432" s="86">
        <v>-0.13951411843299866</v>
      </c>
      <c r="BN432" s="86">
        <v>-0.11527994275093079</v>
      </c>
      <c r="BO432" s="86">
        <v>-0.10532516241073608</v>
      </c>
      <c r="BP432" s="86">
        <v>-0.17757667601108551</v>
      </c>
      <c r="BQ432" s="86">
        <v>-8.5387535393238068E-2</v>
      </c>
      <c r="BR432" s="86">
        <v>-0.12381158024072647</v>
      </c>
      <c r="BS432" s="86">
        <v>4.4137109071016312E-2</v>
      </c>
      <c r="BT432" s="86">
        <v>0.13467627763748169</v>
      </c>
      <c r="BU432" s="86">
        <v>0.14529643952846527</v>
      </c>
      <c r="BV432" s="86">
        <v>0.13065448403358459</v>
      </c>
      <c r="BW432" s="86">
        <v>8.9555948972702026E-2</v>
      </c>
      <c r="BX432" s="86">
        <v>0.12951645255088806</v>
      </c>
      <c r="BY432" s="86">
        <v>0.16792106628417969</v>
      </c>
      <c r="BZ432" s="86">
        <v>-4.3498571962118149E-2</v>
      </c>
      <c r="CA432" s="86">
        <v>-0.12278226763010025</v>
      </c>
      <c r="CB432" s="86">
        <v>-0.14459998905658722</v>
      </c>
      <c r="CC432" s="86">
        <v>-7.0236608386039734E-2</v>
      </c>
      <c r="CD432" s="86">
        <v>-4.1569694876670837E-2</v>
      </c>
      <c r="CE432" s="86">
        <v>-6.0978993773460388E-2</v>
      </c>
      <c r="CF432" s="86">
        <v>-9.8226927220821381E-2</v>
      </c>
      <c r="CG432" s="86">
        <v>-9.9255576729774475E-2</v>
      </c>
      <c r="CH432" s="86">
        <v>-0.11736504733562469</v>
      </c>
      <c r="CI432" s="86">
        <v>-0.16350793838500977</v>
      </c>
      <c r="CJ432" s="86">
        <v>-9.6508532762527466E-2</v>
      </c>
      <c r="CK432" s="86">
        <v>-9.5218062400817871E-2</v>
      </c>
      <c r="CL432" s="86">
        <v>-7.4382826685905457E-2</v>
      </c>
      <c r="CM432" s="86">
        <v>-6.0859505087137222E-2</v>
      </c>
      <c r="CN432" s="86">
        <v>-0.13075147569179535</v>
      </c>
      <c r="CO432" s="86">
        <v>-3.7061400711536407E-2</v>
      </c>
      <c r="CP432" s="86">
        <v>-7.6902605593204498E-2</v>
      </c>
      <c r="CQ432" s="86">
        <v>9.4704002141952515E-2</v>
      </c>
      <c r="CR432" s="86">
        <v>0.18357479572296143</v>
      </c>
      <c r="CS432" s="86">
        <v>0.19549480080604553</v>
      </c>
      <c r="CT432" s="86">
        <v>0.17932729423046112</v>
      </c>
      <c r="CU432" s="86">
        <v>0.13881462812423706</v>
      </c>
      <c r="CV432" s="86">
        <v>0.17843569815158844</v>
      </c>
      <c r="CW432" s="86">
        <v>0.21747107803821564</v>
      </c>
      <c r="CX432" s="86">
        <v>7.5905993580818176E-3</v>
      </c>
      <c r="CY432" s="86">
        <v>-7.4763938784599304E-2</v>
      </c>
      <c r="CZ432" s="86">
        <v>-9.946005791425705E-2</v>
      </c>
      <c r="DA432" s="86">
        <v>-2.8899529948830605E-2</v>
      </c>
      <c r="DB432" s="86">
        <v>-9.2101201880723238E-4</v>
      </c>
      <c r="DC432" s="86">
        <v>-2.1630937233567238E-2</v>
      </c>
      <c r="DD432" s="86">
        <v>-5.7094167917966843E-2</v>
      </c>
      <c r="DE432" s="86">
        <v>-5.9799369424581528E-2</v>
      </c>
      <c r="DF432" s="86">
        <v>-7.7935867011547089E-2</v>
      </c>
      <c r="DG432" s="86">
        <v>-0.12105885893106461</v>
      </c>
      <c r="DH432" s="86">
        <v>-5.2865151315927505E-2</v>
      </c>
      <c r="DI432" s="86">
        <v>-5.092201754450798E-2</v>
      </c>
      <c r="DJ432" s="86">
        <v>-3.3485721796751022E-2</v>
      </c>
      <c r="DK432" s="86">
        <v>-1.6393845900893211E-2</v>
      </c>
      <c r="DL432" s="86">
        <v>-8.3926275372505188E-2</v>
      </c>
      <c r="DM432" s="86">
        <v>1.126474142074585E-2</v>
      </c>
      <c r="DN432" s="86">
        <v>-2.9993627220392227E-2</v>
      </c>
      <c r="DO432" s="86">
        <v>0.14527089893817902</v>
      </c>
      <c r="DP432" s="86">
        <v>0.23247332870960236</v>
      </c>
      <c r="DQ432" s="86">
        <v>0.24569316208362579</v>
      </c>
      <c r="DR432" s="86">
        <v>0.22800008952617645</v>
      </c>
      <c r="DS432" s="86">
        <v>0.18807332217693329</v>
      </c>
      <c r="DT432" s="86">
        <v>0.22735494375228882</v>
      </c>
      <c r="DU432" s="86">
        <v>0.26702108979225159</v>
      </c>
      <c r="DV432" s="86">
        <v>5.8679770678281784E-2</v>
      </c>
      <c r="DW432" s="86">
        <v>-2.6745621114969254E-2</v>
      </c>
      <c r="DX432" s="86">
        <v>-5.4320111870765686E-2</v>
      </c>
      <c r="DY432" s="86">
        <v>3.0784649774432182E-2</v>
      </c>
      <c r="DZ432" s="86">
        <v>5.7769231498241425E-2</v>
      </c>
      <c r="EA432" s="86">
        <v>3.5181410610675812E-2</v>
      </c>
      <c r="EB432" s="86">
        <v>2.295010956004262E-3</v>
      </c>
      <c r="EC432" s="86">
        <v>-2.8308734763413668E-3</v>
      </c>
      <c r="ED432" s="86">
        <v>-2.1006403490900993E-2</v>
      </c>
      <c r="EE432" s="86">
        <v>-5.9769153594970703E-2</v>
      </c>
      <c r="EF432" s="86">
        <v>1.0148973204195499E-2</v>
      </c>
      <c r="EG432" s="86">
        <v>1.3034439645707607E-2</v>
      </c>
      <c r="EH432" s="86">
        <v>2.5563213974237442E-2</v>
      </c>
      <c r="EI432" s="86">
        <v>4.7807503491640091E-2</v>
      </c>
      <c r="EJ432" s="86">
        <v>-1.6318116337060928E-2</v>
      </c>
      <c r="EK432" s="86">
        <v>8.1040017306804657E-2</v>
      </c>
      <c r="EL432" s="86">
        <v>3.7735488265752792E-2</v>
      </c>
      <c r="EM432" s="86">
        <v>0.21828146278858185</v>
      </c>
      <c r="EN432" s="86">
        <v>0.30307504534721375</v>
      </c>
      <c r="EO432" s="86">
        <v>0.31817159056663513</v>
      </c>
      <c r="EP432" s="86">
        <v>0.29827591776847839</v>
      </c>
      <c r="EQ432" s="86">
        <v>0.25919505953788757</v>
      </c>
      <c r="ER432" s="86">
        <v>0.29798659682273865</v>
      </c>
      <c r="ES432" s="86">
        <v>0.33856344223022461</v>
      </c>
      <c r="ET432" s="86">
        <v>0.13244441151618958</v>
      </c>
      <c r="EU432" s="86">
        <v>4.2585212737321854E-2</v>
      </c>
      <c r="EV432" s="86">
        <v>1.0854799300432205E-2</v>
      </c>
      <c r="EW432" s="86">
        <v>67.229629516601563</v>
      </c>
      <c r="EX432" s="86">
        <v>65.469467163085938</v>
      </c>
      <c r="EY432" s="86">
        <v>64.127845764160156</v>
      </c>
      <c r="EZ432" s="86">
        <v>63.088981628417969</v>
      </c>
      <c r="FA432" s="86">
        <v>62.284275054931641</v>
      </c>
      <c r="FB432" s="86">
        <v>61.362541198730469</v>
      </c>
      <c r="FC432" s="86">
        <v>61.035240173339844</v>
      </c>
      <c r="FD432" s="86">
        <v>64.890914916992188</v>
      </c>
      <c r="FE432" s="86">
        <v>70.011543273925781</v>
      </c>
      <c r="FF432" s="86">
        <v>74.253089904785156</v>
      </c>
      <c r="FG432" s="86">
        <v>78.175880432128906</v>
      </c>
      <c r="FH432" s="86">
        <v>81.719635009765625</v>
      </c>
      <c r="FI432" s="86">
        <v>84.221214294433594</v>
      </c>
      <c r="FJ432" s="86">
        <v>85.974540710449219</v>
      </c>
      <c r="FK432" s="86">
        <v>87.153823852539063</v>
      </c>
      <c r="FL432" s="86">
        <v>87.9898681640625</v>
      </c>
      <c r="FM432" s="86">
        <v>87.194206237792969</v>
      </c>
      <c r="FN432" s="86">
        <v>85.842636108398438</v>
      </c>
      <c r="FO432" s="86">
        <v>83.001792907714844</v>
      </c>
      <c r="FP432" s="86">
        <v>78.461944580078125</v>
      </c>
      <c r="FQ432" s="86">
        <v>74.29498291015625</v>
      </c>
      <c r="FR432" s="86">
        <v>71.858436584472656</v>
      </c>
      <c r="FS432" s="86">
        <v>69.874076843261719</v>
      </c>
      <c r="FT432" s="86">
        <v>67.78338623046875</v>
      </c>
      <c r="FU432" s="86">
        <v>4.0269356220960617E-2</v>
      </c>
      <c r="FV432" s="86">
        <v>5.5565930902957916E-2</v>
      </c>
      <c r="FW432" s="86">
        <v>4.2418632656335831E-2</v>
      </c>
      <c r="FX432" s="86">
        <v>988</v>
      </c>
      <c r="FY432" s="86">
        <v>1</v>
      </c>
    </row>
    <row r="433" spans="1:181" x14ac:dyDescent="0.25">
      <c r="A433" t="s">
        <v>186</v>
      </c>
      <c r="B433" t="s">
        <v>236</v>
      </c>
      <c r="C433" t="s">
        <v>194</v>
      </c>
      <c r="D433" t="s">
        <v>203</v>
      </c>
      <c r="E433" t="s">
        <v>205</v>
      </c>
      <c r="F433" t="s">
        <v>1</v>
      </c>
      <c r="G433" t="s">
        <v>1</v>
      </c>
      <c r="H433" s="86">
        <v>31120</v>
      </c>
      <c r="I433" s="86">
        <v>1.3546819686889648</v>
      </c>
      <c r="J433" s="86">
        <v>1.2406100034713745</v>
      </c>
      <c r="K433" s="86">
        <v>1.1666195392608643</v>
      </c>
      <c r="L433" s="86">
        <v>1.1294119358062744</v>
      </c>
      <c r="M433" s="86">
        <v>1.1121530532836914</v>
      </c>
      <c r="N433" s="86">
        <v>1.1457283496856689</v>
      </c>
      <c r="O433" s="86">
        <v>1.2545630931854248</v>
      </c>
      <c r="P433" s="86">
        <v>1.3958553075790405</v>
      </c>
      <c r="Q433" s="86">
        <v>1.4151222705841064</v>
      </c>
      <c r="R433" s="86">
        <v>1.4301556348800659</v>
      </c>
      <c r="S433" s="86">
        <v>1.4869191646575928</v>
      </c>
      <c r="T433" s="86">
        <v>1.5298258066177368</v>
      </c>
      <c r="U433" s="86">
        <v>1.58368980884552</v>
      </c>
      <c r="V433" s="86">
        <v>1.5904204845428467</v>
      </c>
      <c r="W433" s="86">
        <v>1.7194623947143555</v>
      </c>
      <c r="X433" s="86">
        <v>1.8317841291427612</v>
      </c>
      <c r="Y433" s="86">
        <v>1.9620383977890015</v>
      </c>
      <c r="Z433" s="86">
        <v>2.0874378681182861</v>
      </c>
      <c r="AA433" s="86">
        <v>2.2177979946136475</v>
      </c>
      <c r="AB433" s="86">
        <v>2.2340102195739746</v>
      </c>
      <c r="AC433" s="86">
        <v>2.2656493186950684</v>
      </c>
      <c r="AD433" s="86">
        <v>2.1757504940032959</v>
      </c>
      <c r="AE433" s="86">
        <v>1.8621788024902344</v>
      </c>
      <c r="AF433" s="86">
        <v>1.5823012590408325</v>
      </c>
      <c r="AG433" s="86">
        <v>-0.15123870968818665</v>
      </c>
      <c r="AH433" s="86">
        <v>-0.12336381524801254</v>
      </c>
      <c r="AI433" s="86">
        <v>-0.14438140392303467</v>
      </c>
      <c r="AJ433" s="86">
        <v>-0.13509975373744965</v>
      </c>
      <c r="AK433" s="86">
        <v>-0.13520421087741852</v>
      </c>
      <c r="AL433" s="86">
        <v>-0.13426843285560608</v>
      </c>
      <c r="AM433" s="86">
        <v>-0.13582542538642883</v>
      </c>
      <c r="AN433" s="86">
        <v>-0.13018150627613068</v>
      </c>
      <c r="AO433" s="86">
        <v>-0.13794045150279999</v>
      </c>
      <c r="AP433" s="86">
        <v>-9.5392040908336639E-2</v>
      </c>
      <c r="AQ433" s="86">
        <v>-6.5258294343948364E-2</v>
      </c>
      <c r="AR433" s="86">
        <v>-8.6979195475578308E-2</v>
      </c>
      <c r="AS433" s="86">
        <v>-0.10240039229393005</v>
      </c>
      <c r="AT433" s="86">
        <v>-0.14411987364292145</v>
      </c>
      <c r="AU433" s="86">
        <v>-6.3760265707969666E-2</v>
      </c>
      <c r="AV433" s="86">
        <v>-1.3489397242665291E-2</v>
      </c>
      <c r="AW433" s="86">
        <v>6.3668549060821533E-2</v>
      </c>
      <c r="AX433" s="86">
        <v>8.1703200936317444E-2</v>
      </c>
      <c r="AY433" s="86">
        <v>0.12173576653003693</v>
      </c>
      <c r="AZ433" s="86">
        <v>0.15900993347167969</v>
      </c>
      <c r="BA433" s="86">
        <v>0.15126466751098633</v>
      </c>
      <c r="BB433" s="86">
        <v>1.8983257934451103E-2</v>
      </c>
      <c r="BC433" s="86">
        <v>-0.11009567975997925</v>
      </c>
      <c r="BD433" s="86">
        <v>-0.13730214536190033</v>
      </c>
      <c r="BE433" s="86">
        <v>-0.10031292587518692</v>
      </c>
      <c r="BF433" s="86">
        <v>-7.5504198670387268E-2</v>
      </c>
      <c r="BG433" s="86">
        <v>-9.7835704684257507E-2</v>
      </c>
      <c r="BH433" s="86">
        <v>-9.0036697685718536E-2</v>
      </c>
      <c r="BI433" s="86">
        <v>-9.26838219165802E-2</v>
      </c>
      <c r="BJ433" s="86">
        <v>-9.0711623430252075E-2</v>
      </c>
      <c r="BK433" s="86">
        <v>-9.1177418828010559E-2</v>
      </c>
      <c r="BL433" s="86">
        <v>-8.4794498980045319E-2</v>
      </c>
      <c r="BM433" s="86">
        <v>-8.8912926614284515E-2</v>
      </c>
      <c r="BN433" s="86">
        <v>-4.7613319009542465E-2</v>
      </c>
      <c r="BO433" s="86">
        <v>-1.626940444111824E-2</v>
      </c>
      <c r="BP433" s="86">
        <v>-3.8455512374639511E-2</v>
      </c>
      <c r="BQ433" s="86">
        <v>-5.5235262960195541E-2</v>
      </c>
      <c r="BR433" s="86">
        <v>-9.7043655812740326E-2</v>
      </c>
      <c r="BS433" s="86">
        <v>-1.4510366134345531E-2</v>
      </c>
      <c r="BT433" s="86">
        <v>3.6034669727087021E-2</v>
      </c>
      <c r="BU433" s="86">
        <v>0.11520127207040787</v>
      </c>
      <c r="BV433" s="86">
        <v>0.13883376121520996</v>
      </c>
      <c r="BW433" s="86">
        <v>0.18000063300132751</v>
      </c>
      <c r="BX433" s="86">
        <v>0.21719244122505188</v>
      </c>
      <c r="BY433" s="86">
        <v>0.21024927496910095</v>
      </c>
      <c r="BZ433" s="86">
        <v>7.5631991028785706E-2</v>
      </c>
      <c r="CA433" s="86">
        <v>-5.6711073964834213E-2</v>
      </c>
      <c r="CB433" s="86">
        <v>-8.7839774787425995E-2</v>
      </c>
      <c r="CC433" s="86">
        <v>-6.5041892230510712E-2</v>
      </c>
      <c r="CD433" s="86">
        <v>-4.2356770485639572E-2</v>
      </c>
      <c r="CE433" s="86">
        <v>-6.5598301589488983E-2</v>
      </c>
      <c r="CF433" s="86">
        <v>-5.8826152235269547E-2</v>
      </c>
      <c r="CG433" s="86">
        <v>-6.3234336674213409E-2</v>
      </c>
      <c r="CH433" s="86">
        <v>-6.0544315725564957E-2</v>
      </c>
      <c r="CI433" s="86">
        <v>-6.025434285402298E-2</v>
      </c>
      <c r="CJ433" s="86">
        <v>-5.3359586745500565E-2</v>
      </c>
      <c r="CK433" s="86">
        <v>-5.4956618696451187E-2</v>
      </c>
      <c r="CL433" s="86">
        <v>-1.4521919190883636E-2</v>
      </c>
      <c r="CM433" s="86">
        <v>1.7660152167081833E-2</v>
      </c>
      <c r="CN433" s="86">
        <v>-4.8481659032404423E-3</v>
      </c>
      <c r="CO433" s="86">
        <v>-2.2568827494978905E-2</v>
      </c>
      <c r="CP433" s="86">
        <v>-6.4438819885253906E-2</v>
      </c>
      <c r="CQ433" s="86">
        <v>1.9599959254264832E-2</v>
      </c>
      <c r="CR433" s="86">
        <v>7.0334888994693756E-2</v>
      </c>
      <c r="CS433" s="86">
        <v>0.15089266002178192</v>
      </c>
      <c r="CT433" s="86">
        <v>0.17840220034122467</v>
      </c>
      <c r="CU433" s="86">
        <v>0.22035469114780426</v>
      </c>
      <c r="CV433" s="86">
        <v>0.25748950242996216</v>
      </c>
      <c r="CW433" s="86">
        <v>0.25110182166099548</v>
      </c>
      <c r="CX433" s="86">
        <v>0.11486674100160599</v>
      </c>
      <c r="CY433" s="86">
        <v>-1.9737057387828827E-2</v>
      </c>
      <c r="CZ433" s="86">
        <v>-5.3582295775413513E-2</v>
      </c>
      <c r="DA433" s="86">
        <v>-2.9770860448479652E-2</v>
      </c>
      <c r="DB433" s="86">
        <v>-9.2093432322144508E-3</v>
      </c>
      <c r="DC433" s="86">
        <v>-3.3360902220010757E-2</v>
      </c>
      <c r="DD433" s="86">
        <v>-2.7615614235401154E-2</v>
      </c>
      <c r="DE433" s="86">
        <v>-3.3784843981266022E-2</v>
      </c>
      <c r="DF433" s="86">
        <v>-3.0377006158232689E-2</v>
      </c>
      <c r="DG433" s="86">
        <v>-2.93312668800354E-2</v>
      </c>
      <c r="DH433" s="86">
        <v>-2.1924678236246109E-2</v>
      </c>
      <c r="DI433" s="86">
        <v>-2.1000297740101814E-2</v>
      </c>
      <c r="DJ433" s="86">
        <v>1.8569478765130043E-2</v>
      </c>
      <c r="DK433" s="86">
        <v>5.1589708775281906E-2</v>
      </c>
      <c r="DL433" s="86">
        <v>2.875918336212635E-2</v>
      </c>
      <c r="DM433" s="86">
        <v>1.0097604244947433E-2</v>
      </c>
      <c r="DN433" s="86">
        <v>-3.1833983957767487E-2</v>
      </c>
      <c r="DO433" s="86">
        <v>5.3710289299488068E-2</v>
      </c>
      <c r="DP433" s="86">
        <v>0.10463511198759079</v>
      </c>
      <c r="DQ433" s="86">
        <v>0.18658405542373657</v>
      </c>
      <c r="DR433" s="86">
        <v>0.21797065436840057</v>
      </c>
      <c r="DS433" s="86">
        <v>0.26070877909660339</v>
      </c>
      <c r="DT433" s="86">
        <v>0.29778653383255005</v>
      </c>
      <c r="DU433" s="86">
        <v>0.29195436835289001</v>
      </c>
      <c r="DV433" s="86">
        <v>0.15410149097442627</v>
      </c>
      <c r="DW433" s="86">
        <v>1.723695732653141E-2</v>
      </c>
      <c r="DX433" s="86">
        <v>-1.9324811175465584E-2</v>
      </c>
      <c r="DY433" s="86">
        <v>2.1154914051294327E-2</v>
      </c>
      <c r="DZ433" s="86">
        <v>3.8650274276733398E-2</v>
      </c>
      <c r="EA433" s="86">
        <v>1.3184787705540657E-2</v>
      </c>
      <c r="EB433" s="86">
        <v>1.7447447404265404E-2</v>
      </c>
      <c r="EC433" s="86">
        <v>8.7355459108948708E-3</v>
      </c>
      <c r="ED433" s="86">
        <v>1.3179795816540718E-2</v>
      </c>
      <c r="EE433" s="86">
        <v>1.5316744334995747E-2</v>
      </c>
      <c r="EF433" s="86">
        <v>2.3462338373064995E-2</v>
      </c>
      <c r="EG433" s="86">
        <v>2.8027230873703957E-2</v>
      </c>
      <c r="EH433" s="86">
        <v>6.6348202526569366E-2</v>
      </c>
      <c r="EI433" s="86">
        <v>0.10057860612869263</v>
      </c>
      <c r="EJ433" s="86">
        <v>7.72828608751297E-2</v>
      </c>
      <c r="EK433" s="86">
        <v>5.726274847984314E-2</v>
      </c>
      <c r="EL433" s="86">
        <v>1.524222269654274E-2</v>
      </c>
      <c r="EM433" s="86">
        <v>0.10296018421649933</v>
      </c>
      <c r="EN433" s="86">
        <v>0.15415917336940765</v>
      </c>
      <c r="EO433" s="86">
        <v>0.2381167858839035</v>
      </c>
      <c r="EP433" s="86">
        <v>0.27510121464729309</v>
      </c>
      <c r="EQ433" s="86">
        <v>0.31897363066673279</v>
      </c>
      <c r="ER433" s="86">
        <v>0.35596904158592224</v>
      </c>
      <c r="ES433" s="86">
        <v>0.35093897581100464</v>
      </c>
      <c r="ET433" s="86">
        <v>0.21075023710727692</v>
      </c>
      <c r="EU433" s="86">
        <v>7.0621557533740997E-2</v>
      </c>
      <c r="EV433" s="86">
        <v>3.0137557536363602E-2</v>
      </c>
      <c r="EW433" s="86">
        <v>65.661430358886719</v>
      </c>
      <c r="EX433" s="86">
        <v>64.006362915039063</v>
      </c>
      <c r="EY433" s="86">
        <v>62.838485717773438</v>
      </c>
      <c r="EZ433" s="86">
        <v>61.691791534423828</v>
      </c>
      <c r="FA433" s="86">
        <v>60.883113861083984</v>
      </c>
      <c r="FB433" s="86">
        <v>60.136985778808594</v>
      </c>
      <c r="FC433" s="86">
        <v>59.870082855224609</v>
      </c>
      <c r="FD433" s="86">
        <v>63.7823486328125</v>
      </c>
      <c r="FE433" s="86">
        <v>68.835166931152344</v>
      </c>
      <c r="FF433" s="86">
        <v>73.106056213378906</v>
      </c>
      <c r="FG433" s="86">
        <v>77.00640869140625</v>
      </c>
      <c r="FH433" s="86">
        <v>80.662216186523438</v>
      </c>
      <c r="FI433" s="86">
        <v>83.446022033691406</v>
      </c>
      <c r="FJ433" s="86">
        <v>84.985725402832031</v>
      </c>
      <c r="FK433" s="86">
        <v>85.697219848632813</v>
      </c>
      <c r="FL433" s="86">
        <v>85.840980529785156</v>
      </c>
      <c r="FM433" s="86">
        <v>85.084487915039063</v>
      </c>
      <c r="FN433" s="86">
        <v>82.792015075683594</v>
      </c>
      <c r="FO433" s="86">
        <v>79.691017150878906</v>
      </c>
      <c r="FP433" s="86">
        <v>74.837257385253906</v>
      </c>
      <c r="FQ433" s="86">
        <v>70.545333862304688</v>
      </c>
      <c r="FR433" s="86">
        <v>68.209312438964844</v>
      </c>
      <c r="FS433" s="86">
        <v>66.2393798828125</v>
      </c>
      <c r="FT433" s="86">
        <v>64.372940063476563</v>
      </c>
      <c r="FU433" s="86">
        <v>3.5973891615867615E-2</v>
      </c>
      <c r="FV433" s="86">
        <v>4.9509365111589432E-2</v>
      </c>
      <c r="FW433" s="86">
        <v>3.5769537091255188E-2</v>
      </c>
      <c r="FX433" s="86">
        <v>3434</v>
      </c>
      <c r="FY433" s="86">
        <v>1</v>
      </c>
    </row>
    <row r="434" spans="1:181" x14ac:dyDescent="0.25">
      <c r="A434" t="s">
        <v>186</v>
      </c>
      <c r="B434" t="s">
        <v>236</v>
      </c>
      <c r="C434" t="s">
        <v>194</v>
      </c>
      <c r="D434" t="s">
        <v>203</v>
      </c>
      <c r="E434" t="s">
        <v>205</v>
      </c>
      <c r="F434" t="s">
        <v>178</v>
      </c>
      <c r="G434" t="s">
        <v>1</v>
      </c>
      <c r="H434" s="86">
        <v>17154</v>
      </c>
      <c r="I434" s="86">
        <v>1.1392258405685425</v>
      </c>
      <c r="J434" s="86">
        <v>1.0489944219589233</v>
      </c>
      <c r="K434" s="86">
        <v>0.97572916746139526</v>
      </c>
      <c r="L434" s="86">
        <v>0.93106591701507568</v>
      </c>
      <c r="M434" s="86">
        <v>0.93248909711837769</v>
      </c>
      <c r="N434" s="86">
        <v>0.94409984350204468</v>
      </c>
      <c r="O434" s="86">
        <v>1.0426521301269531</v>
      </c>
      <c r="P434" s="86">
        <v>1.1818861961364746</v>
      </c>
      <c r="Q434" s="86">
        <v>1.1773818731307983</v>
      </c>
      <c r="R434" s="86">
        <v>1.2106548547744751</v>
      </c>
      <c r="S434" s="86">
        <v>1.2497010231018066</v>
      </c>
      <c r="T434" s="86">
        <v>1.3234983682632446</v>
      </c>
      <c r="U434" s="86">
        <v>1.4066569805145264</v>
      </c>
      <c r="V434" s="86">
        <v>1.4745408296585083</v>
      </c>
      <c r="W434" s="86">
        <v>1.5547710657119751</v>
      </c>
      <c r="X434" s="86">
        <v>1.6844122409820557</v>
      </c>
      <c r="Y434" s="86">
        <v>1.7740734815597534</v>
      </c>
      <c r="Z434" s="86">
        <v>1.8687628507614136</v>
      </c>
      <c r="AA434" s="86">
        <v>1.9554286003112793</v>
      </c>
      <c r="AB434" s="86">
        <v>1.950008749961853</v>
      </c>
      <c r="AC434" s="86">
        <v>2.0086889266967773</v>
      </c>
      <c r="AD434" s="86">
        <v>1.9462634325027466</v>
      </c>
      <c r="AE434" s="86">
        <v>1.6569479703903198</v>
      </c>
      <c r="AF434" s="86">
        <v>1.3730943202972412</v>
      </c>
      <c r="AG434" s="86">
        <v>-0.21911042928695679</v>
      </c>
      <c r="AH434" s="86">
        <v>-0.17594331502914429</v>
      </c>
      <c r="AI434" s="86">
        <v>-0.16619686782360077</v>
      </c>
      <c r="AJ434" s="86">
        <v>-0.15273965895175934</v>
      </c>
      <c r="AK434" s="86">
        <v>-0.12671776115894318</v>
      </c>
      <c r="AL434" s="86">
        <v>-0.12739841639995575</v>
      </c>
      <c r="AM434" s="86">
        <v>-0.11472705751657486</v>
      </c>
      <c r="AN434" s="86">
        <v>-0.12034406512975693</v>
      </c>
      <c r="AO434" s="86">
        <v>-0.1078236997127533</v>
      </c>
      <c r="AP434" s="86">
        <v>-8.2300186157226563E-2</v>
      </c>
      <c r="AQ434" s="86">
        <v>-6.9973036646842957E-2</v>
      </c>
      <c r="AR434" s="86">
        <v>-8.3938576281070709E-2</v>
      </c>
      <c r="AS434" s="86">
        <v>-5.1746927201747894E-2</v>
      </c>
      <c r="AT434" s="86">
        <v>-5.674709752202034E-2</v>
      </c>
      <c r="AU434" s="86">
        <v>9.8079666495323181E-3</v>
      </c>
      <c r="AV434" s="86">
        <v>9.2592537403106689E-2</v>
      </c>
      <c r="AW434" s="86">
        <v>0.10436359047889709</v>
      </c>
      <c r="AX434" s="86">
        <v>9.4650216400623322E-2</v>
      </c>
      <c r="AY434" s="86">
        <v>9.3770183622837067E-2</v>
      </c>
      <c r="AZ434" s="86">
        <v>0.12049806863069534</v>
      </c>
      <c r="BA434" s="86">
        <v>0.13565747439861298</v>
      </c>
      <c r="BB434" s="86">
        <v>4.7323394566774368E-2</v>
      </c>
      <c r="BC434" s="86">
        <v>-6.9603666663169861E-2</v>
      </c>
      <c r="BD434" s="86">
        <v>-0.13946396112442017</v>
      </c>
      <c r="BE434" s="86">
        <v>-0.17745517194271088</v>
      </c>
      <c r="BF434" s="86">
        <v>-0.13612048327922821</v>
      </c>
      <c r="BG434" s="86">
        <v>-0.13146871328353882</v>
      </c>
      <c r="BH434" s="86">
        <v>-0.12004054337739944</v>
      </c>
      <c r="BI434" s="86">
        <v>-9.4906270503997803E-2</v>
      </c>
      <c r="BJ434" s="86">
        <v>-9.6180669963359833E-2</v>
      </c>
      <c r="BK434" s="86">
        <v>-8.1474639475345612E-2</v>
      </c>
      <c r="BL434" s="86">
        <v>-8.6290277540683746E-2</v>
      </c>
      <c r="BM434" s="86">
        <v>-7.3588564991950989E-2</v>
      </c>
      <c r="BN434" s="86">
        <v>-4.616156592965126E-2</v>
      </c>
      <c r="BO434" s="86">
        <v>-3.2685831189155579E-2</v>
      </c>
      <c r="BP434" s="86">
        <v>-4.6299926936626434E-2</v>
      </c>
      <c r="BQ434" s="86">
        <v>-1.2411852367222309E-2</v>
      </c>
      <c r="BR434" s="86">
        <v>-1.370582077652216E-2</v>
      </c>
      <c r="BS434" s="86">
        <v>5.361621081829071E-2</v>
      </c>
      <c r="BT434" s="86">
        <v>0.1382753849029541</v>
      </c>
      <c r="BU434" s="86">
        <v>0.15297392010688782</v>
      </c>
      <c r="BV434" s="86">
        <v>0.14646399021148682</v>
      </c>
      <c r="BW434" s="86">
        <v>0.14584825932979584</v>
      </c>
      <c r="BX434" s="86">
        <v>0.16945472359657288</v>
      </c>
      <c r="BY434" s="86">
        <v>0.18445159494876862</v>
      </c>
      <c r="BZ434" s="86">
        <v>9.4345115125179291E-2</v>
      </c>
      <c r="CA434" s="86">
        <v>-2.7280205860733986E-2</v>
      </c>
      <c r="CB434" s="86">
        <v>-0.1001788005232811</v>
      </c>
      <c r="CC434" s="86">
        <v>-0.14860489964485168</v>
      </c>
      <c r="CD434" s="86">
        <v>-0.10853931307792664</v>
      </c>
      <c r="CE434" s="86">
        <v>-0.10741609334945679</v>
      </c>
      <c r="CF434" s="86">
        <v>-9.7393251955509186E-2</v>
      </c>
      <c r="CG434" s="86">
        <v>-7.2873733937740326E-2</v>
      </c>
      <c r="CH434" s="86">
        <v>-7.4559353291988373E-2</v>
      </c>
      <c r="CI434" s="86">
        <v>-5.8444108814001083E-2</v>
      </c>
      <c r="CJ434" s="86">
        <v>-6.270473450422287E-2</v>
      </c>
      <c r="CK434" s="86">
        <v>-4.9877401441335678E-2</v>
      </c>
      <c r="CL434" s="86">
        <v>-2.1132070571184158E-2</v>
      </c>
      <c r="CM434" s="86">
        <v>-6.8608294241130352E-3</v>
      </c>
      <c r="CN434" s="86">
        <v>-2.0231517031788826E-2</v>
      </c>
      <c r="CO434" s="86">
        <v>1.4831501059234142E-2</v>
      </c>
      <c r="CP434" s="86">
        <v>1.6104437410831451E-2</v>
      </c>
      <c r="CQ434" s="86">
        <v>8.3957664668560028E-2</v>
      </c>
      <c r="CR434" s="86">
        <v>0.16991518437862396</v>
      </c>
      <c r="CS434" s="86">
        <v>0.18664130568504333</v>
      </c>
      <c r="CT434" s="86">
        <v>0.18235005438327789</v>
      </c>
      <c r="CU434" s="86">
        <v>0.18191739916801453</v>
      </c>
      <c r="CV434" s="86">
        <v>0.20336194336414337</v>
      </c>
      <c r="CW434" s="86">
        <v>0.21824625134468079</v>
      </c>
      <c r="CX434" s="86">
        <v>0.12691223621368408</v>
      </c>
      <c r="CY434" s="86">
        <v>2.0328925456851721E-3</v>
      </c>
      <c r="CZ434" s="86">
        <v>-7.2970010340213776E-2</v>
      </c>
      <c r="DA434" s="86">
        <v>-0.1197546049952507</v>
      </c>
      <c r="DB434" s="86">
        <v>-8.0958150327205658E-2</v>
      </c>
      <c r="DC434" s="86">
        <v>-8.3363465964794159E-2</v>
      </c>
      <c r="DD434" s="86">
        <v>-7.474595308303833E-2</v>
      </c>
      <c r="DE434" s="86">
        <v>-5.0841201096773148E-2</v>
      </c>
      <c r="DF434" s="86">
        <v>-5.2938025444746017E-2</v>
      </c>
      <c r="DG434" s="86">
        <v>-3.5413581877946854E-2</v>
      </c>
      <c r="DH434" s="86">
        <v>-3.9119187742471695E-2</v>
      </c>
      <c r="DI434" s="86">
        <v>-2.6166247203946114E-2</v>
      </c>
      <c r="DJ434" s="86">
        <v>3.8974275812506676E-3</v>
      </c>
      <c r="DK434" s="86">
        <v>1.8964173272252083E-2</v>
      </c>
      <c r="DL434" s="86">
        <v>5.8368933387100697E-3</v>
      </c>
      <c r="DM434" s="86">
        <v>4.2074855417013168E-2</v>
      </c>
      <c r="DN434" s="86">
        <v>4.5914694666862488E-2</v>
      </c>
      <c r="DO434" s="86">
        <v>0.11429913341999054</v>
      </c>
      <c r="DP434" s="86">
        <v>0.20155501365661621</v>
      </c>
      <c r="DQ434" s="86">
        <v>0.22030867636203766</v>
      </c>
      <c r="DR434" s="86">
        <v>0.21823610365390778</v>
      </c>
      <c r="DS434" s="86">
        <v>0.21798652410507202</v>
      </c>
      <c r="DT434" s="86">
        <v>0.23726917803287506</v>
      </c>
      <c r="DU434" s="86">
        <v>0.25204092264175415</v>
      </c>
      <c r="DV434" s="86">
        <v>0.15947932004928589</v>
      </c>
      <c r="DW434" s="86">
        <v>3.1345989555120468E-2</v>
      </c>
      <c r="DX434" s="86">
        <v>-4.5761227607727051E-2</v>
      </c>
      <c r="DY434" s="86">
        <v>-7.8099347651004791E-2</v>
      </c>
      <c r="DZ434" s="86">
        <v>-4.1135311126708984E-2</v>
      </c>
      <c r="EA434" s="86">
        <v>-4.863530769944191E-2</v>
      </c>
      <c r="EB434" s="86">
        <v>-4.2046856135129929E-2</v>
      </c>
      <c r="EC434" s="86">
        <v>-1.902971975505352E-2</v>
      </c>
      <c r="ED434" s="86">
        <v>-2.1720275282859802E-2</v>
      </c>
      <c r="EE434" s="86">
        <v>-2.1611580159515142E-3</v>
      </c>
      <c r="EF434" s="86">
        <v>-5.0653996877372265E-3</v>
      </c>
      <c r="EG434" s="86">
        <v>8.0688949674367905E-3</v>
      </c>
      <c r="EH434" s="86">
        <v>4.0036048740148544E-2</v>
      </c>
      <c r="EI434" s="86">
        <v>5.6251376867294312E-2</v>
      </c>
      <c r="EJ434" s="86">
        <v>4.347553476691246E-2</v>
      </c>
      <c r="EK434" s="86">
        <v>8.1409931182861328E-2</v>
      </c>
      <c r="EL434" s="86">
        <v>8.8955976068973541E-2</v>
      </c>
      <c r="EM434" s="86">
        <v>0.15810737013816833</v>
      </c>
      <c r="EN434" s="86">
        <v>0.24723789095878601</v>
      </c>
      <c r="EO434" s="86">
        <v>0.26891902089118958</v>
      </c>
      <c r="EP434" s="86">
        <v>0.27004989981651306</v>
      </c>
      <c r="EQ434" s="86">
        <v>0.2700645923614502</v>
      </c>
      <c r="ER434" s="86">
        <v>0.28622585535049438</v>
      </c>
      <c r="ES434" s="86">
        <v>0.3008350133895874</v>
      </c>
      <c r="ET434" s="86">
        <v>0.20650105178356171</v>
      </c>
      <c r="EU434" s="86">
        <v>7.3669448494911194E-2</v>
      </c>
      <c r="EV434" s="86">
        <v>-6.4760595560073853E-3</v>
      </c>
      <c r="EW434" s="86">
        <v>65.991188049316406</v>
      </c>
      <c r="EX434" s="86">
        <v>64.069183349609375</v>
      </c>
      <c r="EY434" s="86">
        <v>63.048744201660156</v>
      </c>
      <c r="EZ434" s="86">
        <v>61.707157135009766</v>
      </c>
      <c r="FA434" s="86">
        <v>60.914646148681641</v>
      </c>
      <c r="FB434" s="86">
        <v>60.229530334472656</v>
      </c>
      <c r="FC434" s="86">
        <v>59.887153625488281</v>
      </c>
      <c r="FD434" s="86">
        <v>63.586971282958984</v>
      </c>
      <c r="FE434" s="86">
        <v>68.564888000488281</v>
      </c>
      <c r="FF434" s="86">
        <v>72.646720886230469</v>
      </c>
      <c r="FG434" s="86">
        <v>76.772743225097656</v>
      </c>
      <c r="FH434" s="86">
        <v>80.593513488769531</v>
      </c>
      <c r="FI434" s="86">
        <v>83.2989501953125</v>
      </c>
      <c r="FJ434" s="86">
        <v>84.462615966796875</v>
      </c>
      <c r="FK434" s="86">
        <v>84.466621398925781</v>
      </c>
      <c r="FL434" s="86">
        <v>83.800804138183594</v>
      </c>
      <c r="FM434" s="86">
        <v>83.100311279296875</v>
      </c>
      <c r="FN434" s="86">
        <v>79.772628784179688</v>
      </c>
      <c r="FO434" s="86">
        <v>76.660842895507813</v>
      </c>
      <c r="FP434" s="86">
        <v>71.745063781738281</v>
      </c>
      <c r="FQ434" s="86">
        <v>67.562355041503906</v>
      </c>
      <c r="FR434" s="86">
        <v>65.207923889160156</v>
      </c>
      <c r="FS434" s="86">
        <v>63.198009490966797</v>
      </c>
      <c r="FT434" s="86">
        <v>61.526279449462891</v>
      </c>
      <c r="FU434" s="86">
        <v>2.483772486448288E-2</v>
      </c>
      <c r="FV434" s="86">
        <v>4.2149562388658524E-2</v>
      </c>
      <c r="FW434" s="86">
        <v>2.4316700175404549E-2</v>
      </c>
      <c r="FX434" s="86">
        <v>2261</v>
      </c>
      <c r="FY434" s="86">
        <v>1</v>
      </c>
    </row>
    <row r="435" spans="1:181" x14ac:dyDescent="0.25">
      <c r="A435" t="s">
        <v>186</v>
      </c>
      <c r="B435" t="s">
        <v>236</v>
      </c>
      <c r="C435" t="s">
        <v>194</v>
      </c>
      <c r="D435" t="s">
        <v>203</v>
      </c>
      <c r="E435" t="s">
        <v>205</v>
      </c>
      <c r="F435" t="s">
        <v>179</v>
      </c>
      <c r="G435" t="s">
        <v>1</v>
      </c>
      <c r="H435" s="86">
        <v>2113</v>
      </c>
      <c r="I435" s="86">
        <v>1.8043211698532104</v>
      </c>
      <c r="J435" s="86">
        <v>1.6486078500747681</v>
      </c>
      <c r="K435" s="86">
        <v>1.5268428325653076</v>
      </c>
      <c r="L435" s="86">
        <v>1.4132518768310547</v>
      </c>
      <c r="M435" s="86">
        <v>1.4759974479675293</v>
      </c>
      <c r="N435" s="86">
        <v>1.5237827301025391</v>
      </c>
      <c r="O435" s="86">
        <v>1.5030992031097412</v>
      </c>
      <c r="P435" s="86">
        <v>1.585118293762207</v>
      </c>
      <c r="Q435" s="86">
        <v>1.4713335037231445</v>
      </c>
      <c r="R435" s="86">
        <v>1.5106619596481323</v>
      </c>
      <c r="S435" s="86">
        <v>1.5296639204025269</v>
      </c>
      <c r="T435" s="86">
        <v>1.4953780174255371</v>
      </c>
      <c r="U435" s="86">
        <v>1.5350226163864136</v>
      </c>
      <c r="V435" s="86">
        <v>1.3309643268585205</v>
      </c>
      <c r="W435" s="86">
        <v>1.5452176332473755</v>
      </c>
      <c r="X435" s="86">
        <v>1.5770648717880249</v>
      </c>
      <c r="Y435" s="86">
        <v>1.8935163021087646</v>
      </c>
      <c r="Z435" s="86">
        <v>1.8558952808380127</v>
      </c>
      <c r="AA435" s="86">
        <v>2.0974118709564209</v>
      </c>
      <c r="AB435" s="86">
        <v>2.5867128372192383</v>
      </c>
      <c r="AC435" s="86">
        <v>2.8408656120300293</v>
      </c>
      <c r="AD435" s="86">
        <v>2.7068283557891846</v>
      </c>
      <c r="AE435" s="86">
        <v>2.2073493003845215</v>
      </c>
      <c r="AF435" s="86">
        <v>1.8941094875335693</v>
      </c>
      <c r="AG435" s="86">
        <v>0.1169256791472435</v>
      </c>
      <c r="AH435" s="86">
        <v>9.2110395431518555E-2</v>
      </c>
      <c r="AI435" s="86">
        <v>-1.5627797693014145E-2</v>
      </c>
      <c r="AJ435" s="86">
        <v>-9.6425369381904602E-2</v>
      </c>
      <c r="AK435" s="86">
        <v>6.3115246593952179E-3</v>
      </c>
      <c r="AL435" s="86">
        <v>1.5686580911278725E-2</v>
      </c>
      <c r="AM435" s="86">
        <v>-0.13708332180976868</v>
      </c>
      <c r="AN435" s="86">
        <v>-0.22949495911598206</v>
      </c>
      <c r="AO435" s="86">
        <v>-0.50042557716369629</v>
      </c>
      <c r="AP435" s="86">
        <v>-0.53711730241775513</v>
      </c>
      <c r="AQ435" s="86">
        <v>-0.42209541797637939</v>
      </c>
      <c r="AR435" s="86">
        <v>-0.66988688707351685</v>
      </c>
      <c r="AS435" s="86">
        <v>-0.5195387601852417</v>
      </c>
      <c r="AT435" s="86">
        <v>-0.6379895806312561</v>
      </c>
      <c r="AU435" s="86">
        <v>-0.43825775384902954</v>
      </c>
      <c r="AV435" s="86">
        <v>-0.20220758020877838</v>
      </c>
      <c r="AW435" s="86">
        <v>8.5929244756698608E-2</v>
      </c>
      <c r="AX435" s="86">
        <v>-0.25655433535575867</v>
      </c>
      <c r="AY435" s="86">
        <v>-8.7331034243106842E-2</v>
      </c>
      <c r="AZ435" s="86">
        <v>0.25816920399665833</v>
      </c>
      <c r="BA435" s="86">
        <v>0.26629641652107239</v>
      </c>
      <c r="BB435" s="86">
        <v>0.1213187500834465</v>
      </c>
      <c r="BC435" s="86">
        <v>-0.23377449810504913</v>
      </c>
      <c r="BD435" s="86">
        <v>-0.29049926996231079</v>
      </c>
      <c r="BE435" s="86">
        <v>0.37656933069229126</v>
      </c>
      <c r="BF435" s="86">
        <v>0.31425359845161438</v>
      </c>
      <c r="BG435" s="86">
        <v>0.21059755980968475</v>
      </c>
      <c r="BH435" s="86">
        <v>0.11100798845291138</v>
      </c>
      <c r="BI435" s="86">
        <v>0.20969851315021515</v>
      </c>
      <c r="BJ435" s="86">
        <v>0.23052822053432465</v>
      </c>
      <c r="BK435" s="86">
        <v>9.3679800629615784E-2</v>
      </c>
      <c r="BL435" s="86">
        <v>1.8687544390559196E-2</v>
      </c>
      <c r="BM435" s="86">
        <v>-0.25992372632026672</v>
      </c>
      <c r="BN435" s="86">
        <v>-0.29499772191047668</v>
      </c>
      <c r="BO435" s="86">
        <v>-0.17350736260414124</v>
      </c>
      <c r="BP435" s="86">
        <v>-0.39921563863754272</v>
      </c>
      <c r="BQ435" s="86">
        <v>-0.31918677687644958</v>
      </c>
      <c r="BR435" s="86">
        <v>-0.41503959894180298</v>
      </c>
      <c r="BS435" s="86">
        <v>-0.21869373321533203</v>
      </c>
      <c r="BT435" s="86">
        <v>-2.222856692969799E-2</v>
      </c>
      <c r="BU435" s="86">
        <v>0.25270628929138184</v>
      </c>
      <c r="BV435" s="86">
        <v>-4.3176427483558655E-2</v>
      </c>
      <c r="BW435" s="86">
        <v>0.13651233911514282</v>
      </c>
      <c r="BX435" s="86">
        <v>0.60201501846313477</v>
      </c>
      <c r="BY435" s="86">
        <v>0.62586605548858643</v>
      </c>
      <c r="BZ435" s="86">
        <v>0.43168270587921143</v>
      </c>
      <c r="CA435" s="86">
        <v>4.100094735622406E-2</v>
      </c>
      <c r="CB435" s="86">
        <v>-8.1876650452613831E-2</v>
      </c>
      <c r="CC435" s="86">
        <v>0.55639779567718506</v>
      </c>
      <c r="CD435" s="86">
        <v>0.46810933947563171</v>
      </c>
      <c r="CE435" s="86">
        <v>0.36728057265281677</v>
      </c>
      <c r="CF435" s="86">
        <v>0.25467568635940552</v>
      </c>
      <c r="CG435" s="86">
        <v>0.35056373476982117</v>
      </c>
      <c r="CH435" s="86">
        <v>0.37932690978050232</v>
      </c>
      <c r="CI435" s="86">
        <v>0.25350561738014221</v>
      </c>
      <c r="CJ435" s="86">
        <v>0.19057799875736237</v>
      </c>
      <c r="CK435" s="86">
        <v>-9.3352861702442169E-2</v>
      </c>
      <c r="CL435" s="86">
        <v>-0.12730652093887329</v>
      </c>
      <c r="CM435" s="86">
        <v>-1.3360250741243362E-3</v>
      </c>
      <c r="CN435" s="86">
        <v>-0.21174953877925873</v>
      </c>
      <c r="CO435" s="86">
        <v>-0.18042361736297607</v>
      </c>
      <c r="CP435" s="86">
        <v>-0.26062509417533875</v>
      </c>
      <c r="CQ435" s="86">
        <v>-6.6624350845813751E-2</v>
      </c>
      <c r="CR435" s="86">
        <v>0.10242433845996857</v>
      </c>
      <c r="CS435" s="86">
        <v>0.36821556091308594</v>
      </c>
      <c r="CT435" s="86">
        <v>0.104608453810215</v>
      </c>
      <c r="CU435" s="86">
        <v>0.291545569896698</v>
      </c>
      <c r="CV435" s="86">
        <v>0.84016150236129761</v>
      </c>
      <c r="CW435" s="86">
        <v>0.87490290403366089</v>
      </c>
      <c r="CX435" s="86">
        <v>0.64663976430892944</v>
      </c>
      <c r="CY435" s="86">
        <v>0.23130959272384644</v>
      </c>
      <c r="CZ435" s="86">
        <v>6.2614753842353821E-2</v>
      </c>
      <c r="DA435" s="86">
        <v>0.73622620105743408</v>
      </c>
      <c r="DB435" s="86">
        <v>0.62196505069732666</v>
      </c>
      <c r="DC435" s="86">
        <v>0.52396351099014282</v>
      </c>
      <c r="DD435" s="86">
        <v>0.39834341406822205</v>
      </c>
      <c r="DE435" s="86">
        <v>0.49142894148826599</v>
      </c>
      <c r="DF435" s="86">
        <v>0.5281255841255188</v>
      </c>
      <c r="DG435" s="86">
        <v>0.41333147883415222</v>
      </c>
      <c r="DH435" s="86">
        <v>0.36246845126152039</v>
      </c>
      <c r="DI435" s="86">
        <v>7.3218002915382385E-2</v>
      </c>
      <c r="DJ435" s="86">
        <v>4.0384728461503983E-2</v>
      </c>
      <c r="DK435" s="86">
        <v>0.17083530128002167</v>
      </c>
      <c r="DL435" s="86">
        <v>-2.4283468723297119E-2</v>
      </c>
      <c r="DM435" s="86">
        <v>-4.1660472750663757E-2</v>
      </c>
      <c r="DN435" s="86">
        <v>-0.10621060431003571</v>
      </c>
      <c r="DO435" s="86">
        <v>8.5445016622543335E-2</v>
      </c>
      <c r="DP435" s="86">
        <v>0.22707724571228027</v>
      </c>
      <c r="DQ435" s="86">
        <v>0.48372483253479004</v>
      </c>
      <c r="DR435" s="86">
        <v>0.25239330530166626</v>
      </c>
      <c r="DS435" s="86">
        <v>0.44657880067825317</v>
      </c>
      <c r="DT435" s="86">
        <v>1.07830810546875</v>
      </c>
      <c r="DU435" s="86">
        <v>1.1239397525787354</v>
      </c>
      <c r="DV435" s="86">
        <v>0.86159694194793701</v>
      </c>
      <c r="DW435" s="86">
        <v>0.42161822319030762</v>
      </c>
      <c r="DX435" s="86">
        <v>0.20710614323616028</v>
      </c>
      <c r="DY435" s="86">
        <v>0.99586987495422363</v>
      </c>
      <c r="DZ435" s="86">
        <v>0.8441082239151001</v>
      </c>
      <c r="EA435" s="86">
        <v>0.75018888711929321</v>
      </c>
      <c r="EB435" s="86">
        <v>0.60577672719955444</v>
      </c>
      <c r="EC435" s="86">
        <v>0.69481587409973145</v>
      </c>
      <c r="ED435" s="86">
        <v>0.74296718835830688</v>
      </c>
      <c r="EE435" s="86">
        <v>0.64409458637237549</v>
      </c>
      <c r="EF435" s="86">
        <v>0.61065095663070679</v>
      </c>
      <c r="EG435" s="86">
        <v>0.31371986865997314</v>
      </c>
      <c r="EH435" s="86">
        <v>0.28250426054000854</v>
      </c>
      <c r="EI435" s="86">
        <v>0.41942337155342102</v>
      </c>
      <c r="EJ435" s="86">
        <v>0.24638776481151581</v>
      </c>
      <c r="EK435" s="86">
        <v>0.15869146585464478</v>
      </c>
      <c r="EL435" s="86">
        <v>0.11673940718173981</v>
      </c>
      <c r="EM435" s="86">
        <v>0.30500903725624084</v>
      </c>
      <c r="EN435" s="86">
        <v>0.40705624222755432</v>
      </c>
      <c r="EO435" s="86">
        <v>0.65050184726715088</v>
      </c>
      <c r="EP435" s="86">
        <v>0.46577122807502747</v>
      </c>
      <c r="EQ435" s="86">
        <v>0.67042219638824463</v>
      </c>
      <c r="ER435" s="86">
        <v>1.4221539497375488</v>
      </c>
      <c r="ES435" s="86">
        <v>1.4835093021392822</v>
      </c>
      <c r="ET435" s="86">
        <v>1.1719609498977661</v>
      </c>
      <c r="EU435" s="86">
        <v>0.69639372825622559</v>
      </c>
      <c r="EV435" s="86">
        <v>0.41572877764701843</v>
      </c>
      <c r="EW435" s="86">
        <v>70.347053527832031</v>
      </c>
      <c r="EX435" s="86">
        <v>69.114791870117188</v>
      </c>
      <c r="EY435" s="86">
        <v>67.330589294433594</v>
      </c>
      <c r="EZ435" s="86">
        <v>65.615066528320313</v>
      </c>
      <c r="FA435" s="86">
        <v>64.042137145996094</v>
      </c>
      <c r="FB435" s="86">
        <v>63.997737884521484</v>
      </c>
      <c r="FC435" s="86">
        <v>64.002586364746094</v>
      </c>
      <c r="FD435" s="86">
        <v>68.184310913085938</v>
      </c>
      <c r="FE435" s="86">
        <v>72.547500610351563</v>
      </c>
      <c r="FF435" s="86">
        <v>76.762725830078125</v>
      </c>
      <c r="FG435" s="86">
        <v>80.544387817382813</v>
      </c>
      <c r="FH435" s="86">
        <v>84.132804870605469</v>
      </c>
      <c r="FI435" s="86">
        <v>87.549110412597656</v>
      </c>
      <c r="FJ435" s="86">
        <v>88.786270141601563</v>
      </c>
      <c r="FK435" s="86">
        <v>90.64794921875</v>
      </c>
      <c r="FL435" s="86">
        <v>92.137908935546875</v>
      </c>
      <c r="FM435" s="86">
        <v>92.34100341796875</v>
      </c>
      <c r="FN435" s="86">
        <v>91.339111328125</v>
      </c>
      <c r="FO435" s="86">
        <v>89.271537780761719</v>
      </c>
      <c r="FP435" s="86">
        <v>87.033538818359375</v>
      </c>
      <c r="FQ435" s="86">
        <v>82.792411804199219</v>
      </c>
      <c r="FR435" s="86">
        <v>81.389312744140625</v>
      </c>
      <c r="FS435" s="86">
        <v>79.727691650390625</v>
      </c>
      <c r="FT435" s="86">
        <v>76.112403869628906</v>
      </c>
      <c r="FU435" s="86">
        <v>0.15537022054195404</v>
      </c>
      <c r="FV435" s="86">
        <v>0.20395904779434204</v>
      </c>
      <c r="FW435" s="86">
        <v>0.15646764636039734</v>
      </c>
      <c r="FX435" s="86">
        <v>149</v>
      </c>
      <c r="FY435" s="86">
        <v>1</v>
      </c>
    </row>
    <row r="436" spans="1:181" x14ac:dyDescent="0.25">
      <c r="A436" t="s">
        <v>186</v>
      </c>
      <c r="B436" t="s">
        <v>236</v>
      </c>
      <c r="C436" t="s">
        <v>194</v>
      </c>
      <c r="D436" t="s">
        <v>203</v>
      </c>
      <c r="E436" t="s">
        <v>205</v>
      </c>
      <c r="F436" t="s">
        <v>180</v>
      </c>
      <c r="G436" t="s">
        <v>1</v>
      </c>
      <c r="H436" s="86">
        <v>1212</v>
      </c>
      <c r="I436" s="86">
        <v>2.5528364181518555</v>
      </c>
      <c r="J436" s="86">
        <v>2.4753215312957764</v>
      </c>
      <c r="K436" s="86">
        <v>2.4147670269012451</v>
      </c>
      <c r="L436" s="86">
        <v>2.4801900386810303</v>
      </c>
      <c r="M436" s="86">
        <v>2.4897503852844238</v>
      </c>
      <c r="N436" s="86">
        <v>2.509829044342041</v>
      </c>
      <c r="O436" s="86">
        <v>2.5769619941711426</v>
      </c>
      <c r="P436" s="86">
        <v>2.8468773365020752</v>
      </c>
      <c r="Q436" s="86">
        <v>3.0446598529815674</v>
      </c>
      <c r="R436" s="86">
        <v>2.4558882713317871</v>
      </c>
      <c r="S436" s="86">
        <v>2.4951627254486084</v>
      </c>
      <c r="T436" s="86">
        <v>2.3948843479156494</v>
      </c>
      <c r="U436" s="86">
        <v>1.9340920448303223</v>
      </c>
      <c r="V436" s="86">
        <v>1.6496731042861938</v>
      </c>
      <c r="W436" s="86">
        <v>1.6150785684585571</v>
      </c>
      <c r="X436" s="86">
        <v>1.7146881818771362</v>
      </c>
      <c r="Y436" s="86">
        <v>2.0139446258544922</v>
      </c>
      <c r="Z436" s="86">
        <v>2.5145230293273926</v>
      </c>
      <c r="AA436" s="86">
        <v>2.921489953994751</v>
      </c>
      <c r="AB436" s="86">
        <v>2.8887934684753418</v>
      </c>
      <c r="AC436" s="86">
        <v>2.9499015808105469</v>
      </c>
      <c r="AD436" s="86">
        <v>2.8801436424255371</v>
      </c>
      <c r="AE436" s="86">
        <v>2.7344315052032471</v>
      </c>
      <c r="AF436" s="86">
        <v>2.5617969036102295</v>
      </c>
      <c r="AG436" s="86">
        <v>-0.54166114330291748</v>
      </c>
      <c r="AH436" s="86">
        <v>-0.58586865663528442</v>
      </c>
      <c r="AI436" s="86">
        <v>-0.59568619728088379</v>
      </c>
      <c r="AJ436" s="86">
        <v>-0.54564476013183594</v>
      </c>
      <c r="AK436" s="86">
        <v>-0.61173528432846069</v>
      </c>
      <c r="AL436" s="86">
        <v>-0.61134797334671021</v>
      </c>
      <c r="AM436" s="86">
        <v>-0.64520049095153809</v>
      </c>
      <c r="AN436" s="86">
        <v>-0.39287957549095154</v>
      </c>
      <c r="AO436" s="86">
        <v>-0.34692192077636719</v>
      </c>
      <c r="AP436" s="86">
        <v>-0.5159032940864563</v>
      </c>
      <c r="AQ436" s="86">
        <v>-0.40173572301864624</v>
      </c>
      <c r="AR436" s="86">
        <v>-0.42030635476112366</v>
      </c>
      <c r="AS436" s="86">
        <v>-0.7145533561706543</v>
      </c>
      <c r="AT436" s="86">
        <v>-0.88753610849380493</v>
      </c>
      <c r="AU436" s="86">
        <v>-0.85335826873779297</v>
      </c>
      <c r="AV436" s="86">
        <v>-0.63137549161911011</v>
      </c>
      <c r="AW436" s="86">
        <v>-0.43970590829849243</v>
      </c>
      <c r="AX436" s="86">
        <v>-5.356881394982338E-2</v>
      </c>
      <c r="AY436" s="86">
        <v>-0.17764301598072052</v>
      </c>
      <c r="AZ436" s="86">
        <v>-0.34962543845176697</v>
      </c>
      <c r="BA436" s="86">
        <v>-0.35524901747703552</v>
      </c>
      <c r="BB436" s="86">
        <v>-0.70951628684997559</v>
      </c>
      <c r="BC436" s="86">
        <v>-0.87514173984527588</v>
      </c>
      <c r="BD436" s="86">
        <v>-0.74539172649383545</v>
      </c>
      <c r="BE436" s="86">
        <v>-0.15027521550655365</v>
      </c>
      <c r="BF436" s="86">
        <v>-0.18693067133426666</v>
      </c>
      <c r="BG436" s="86">
        <v>-0.20756718516349792</v>
      </c>
      <c r="BH436" s="86">
        <v>-0.13933335244655609</v>
      </c>
      <c r="BI436" s="86">
        <v>-0.21348454058170319</v>
      </c>
      <c r="BJ436" s="86">
        <v>-0.21069043874740601</v>
      </c>
      <c r="BK436" s="86">
        <v>-0.24176725745201111</v>
      </c>
      <c r="BL436" s="86">
        <v>7.6216692104935646E-4</v>
      </c>
      <c r="BM436" s="86">
        <v>5.3543426096439362E-2</v>
      </c>
      <c r="BN436" s="86">
        <v>-0.2156287282705307</v>
      </c>
      <c r="BO436" s="86">
        <v>-9.962887316942215E-2</v>
      </c>
      <c r="BP436" s="86">
        <v>-0.11055850237607956</v>
      </c>
      <c r="BQ436" s="86">
        <v>-0.44349363446235657</v>
      </c>
      <c r="BR436" s="86">
        <v>-0.61414355039596558</v>
      </c>
      <c r="BS436" s="86">
        <v>-0.58282971382141113</v>
      </c>
      <c r="BT436" s="86">
        <v>-0.36773034930229187</v>
      </c>
      <c r="BU436" s="86">
        <v>-0.12955157458782196</v>
      </c>
      <c r="BV436" s="86">
        <v>0.3404420018196106</v>
      </c>
      <c r="BW436" s="86">
        <v>0.26563253998756409</v>
      </c>
      <c r="BX436" s="86">
        <v>6.6137887537479401E-2</v>
      </c>
      <c r="BY436" s="86">
        <v>5.5078227072954178E-2</v>
      </c>
      <c r="BZ436" s="86">
        <v>-0.30672550201416016</v>
      </c>
      <c r="CA436" s="86">
        <v>-0.47775211930274963</v>
      </c>
      <c r="CB436" s="86">
        <v>-0.35619601607322693</v>
      </c>
      <c r="CC436" s="86">
        <v>0.12079747766256332</v>
      </c>
      <c r="CD436" s="86">
        <v>8.9372545480728149E-2</v>
      </c>
      <c r="CE436" s="86">
        <v>6.1242878437042236E-2</v>
      </c>
      <c r="CF436" s="86">
        <v>0.14207670092582703</v>
      </c>
      <c r="CG436" s="86">
        <v>6.2342725694179535E-2</v>
      </c>
      <c r="CH436" s="86">
        <v>6.6803738474845886E-2</v>
      </c>
      <c r="CI436" s="86">
        <v>3.7649374455213547E-2</v>
      </c>
      <c r="CJ436" s="86">
        <v>0.27339720726013184</v>
      </c>
      <c r="CK436" s="86">
        <v>0.33090448379516602</v>
      </c>
      <c r="CL436" s="86">
        <v>-7.6594916172325611E-3</v>
      </c>
      <c r="CM436" s="86">
        <v>0.10960939526557922</v>
      </c>
      <c r="CN436" s="86">
        <v>0.10397190600633621</v>
      </c>
      <c r="CO436" s="86">
        <v>-0.25575852394104004</v>
      </c>
      <c r="CP436" s="86">
        <v>-0.42479267716407776</v>
      </c>
      <c r="CQ436" s="86">
        <v>-0.39546254277229309</v>
      </c>
      <c r="CR436" s="86">
        <v>-0.18513056635856628</v>
      </c>
      <c r="CS436" s="86">
        <v>8.5260413587093353E-2</v>
      </c>
      <c r="CT436" s="86">
        <v>0.61333268880844116</v>
      </c>
      <c r="CU436" s="86">
        <v>0.57264387607574463</v>
      </c>
      <c r="CV436" s="86">
        <v>0.35409432649612427</v>
      </c>
      <c r="CW436" s="86">
        <v>0.33926960825920105</v>
      </c>
      <c r="CX436" s="86">
        <v>-2.775382436811924E-2</v>
      </c>
      <c r="CY436" s="86">
        <v>-0.20252129435539246</v>
      </c>
      <c r="CZ436" s="86">
        <v>-8.6640231311321259E-2</v>
      </c>
      <c r="DA436" s="86">
        <v>0.3918701708316803</v>
      </c>
      <c r="DB436" s="86">
        <v>0.36567577719688416</v>
      </c>
      <c r="DC436" s="86">
        <v>0.33005291223526001</v>
      </c>
      <c r="DD436" s="86">
        <v>0.42348676919937134</v>
      </c>
      <c r="DE436" s="86">
        <v>0.33816999197006226</v>
      </c>
      <c r="DF436" s="86">
        <v>0.34429791569709778</v>
      </c>
      <c r="DG436" s="86">
        <v>0.3170660138130188</v>
      </c>
      <c r="DH436" s="86">
        <v>0.54603224992752075</v>
      </c>
      <c r="DI436" s="86">
        <v>0.60826557874679565</v>
      </c>
      <c r="DJ436" s="86">
        <v>0.20030975341796875</v>
      </c>
      <c r="DK436" s="86">
        <v>0.31884768605232239</v>
      </c>
      <c r="DL436" s="86">
        <v>0.31850230693817139</v>
      </c>
      <c r="DM436" s="86">
        <v>-6.8023383617401123E-2</v>
      </c>
      <c r="DN436" s="86">
        <v>-0.23544178903102875</v>
      </c>
      <c r="DO436" s="86">
        <v>-0.20809532701969147</v>
      </c>
      <c r="DP436" s="86">
        <v>-2.5307810865342617E-3</v>
      </c>
      <c r="DQ436" s="86">
        <v>0.30007237195968628</v>
      </c>
      <c r="DR436" s="86">
        <v>0.88622337579727173</v>
      </c>
      <c r="DS436" s="86">
        <v>0.87965518236160278</v>
      </c>
      <c r="DT436" s="86">
        <v>0.64205068349838257</v>
      </c>
      <c r="DU436" s="86">
        <v>0.62346094846725464</v>
      </c>
      <c r="DV436" s="86">
        <v>0.25121784210205078</v>
      </c>
      <c r="DW436" s="86">
        <v>7.2709530591964722E-2</v>
      </c>
      <c r="DX436" s="86">
        <v>0.18291552364826202</v>
      </c>
      <c r="DY436" s="86">
        <v>0.78325605392456055</v>
      </c>
      <c r="DZ436" s="86">
        <v>0.76461374759674072</v>
      </c>
      <c r="EA436" s="86">
        <v>0.71817201375961304</v>
      </c>
      <c r="EB436" s="86">
        <v>0.82979816198348999</v>
      </c>
      <c r="EC436" s="86">
        <v>0.73642075061798096</v>
      </c>
      <c r="ED436" s="86">
        <v>0.74495542049407959</v>
      </c>
      <c r="EE436" s="86">
        <v>0.72049927711486816</v>
      </c>
      <c r="EF436" s="86">
        <v>0.9396740198135376</v>
      </c>
      <c r="EG436" s="86">
        <v>1.0087308883666992</v>
      </c>
      <c r="EH436" s="86">
        <v>0.50058430433273315</v>
      </c>
      <c r="EI436" s="86">
        <v>0.62095451354980469</v>
      </c>
      <c r="EJ436" s="86">
        <v>0.6282501220703125</v>
      </c>
      <c r="EK436" s="86">
        <v>0.20303632318973541</v>
      </c>
      <c r="EL436" s="86">
        <v>3.7950791418552399E-2</v>
      </c>
      <c r="EM436" s="86">
        <v>6.2433145940303802E-2</v>
      </c>
      <c r="EN436" s="86">
        <v>0.26111432909965515</v>
      </c>
      <c r="EO436" s="86">
        <v>0.61022675037384033</v>
      </c>
      <c r="EP436" s="86">
        <v>1.2802342176437378</v>
      </c>
      <c r="EQ436" s="86">
        <v>1.3229306936264038</v>
      </c>
      <c r="ER436" s="86">
        <v>1.0578141212463379</v>
      </c>
      <c r="ES436" s="86">
        <v>1.0337883234024048</v>
      </c>
      <c r="ET436" s="86">
        <v>0.65400862693786621</v>
      </c>
      <c r="EU436" s="86">
        <v>0.47009912133216858</v>
      </c>
      <c r="EV436" s="86">
        <v>0.57211124897003174</v>
      </c>
      <c r="EW436" s="86">
        <v>56.786239624023438</v>
      </c>
      <c r="EX436" s="86">
        <v>55.882900238037109</v>
      </c>
      <c r="EY436" s="86">
        <v>55.139495849609375</v>
      </c>
      <c r="EZ436" s="86">
        <v>53.953498840332031</v>
      </c>
      <c r="FA436" s="86">
        <v>53.847599029541016</v>
      </c>
      <c r="FB436" s="86">
        <v>53.019691467285156</v>
      </c>
      <c r="FC436" s="86">
        <v>52.145076751708984</v>
      </c>
      <c r="FD436" s="86">
        <v>54.474128723144531</v>
      </c>
      <c r="FE436" s="86">
        <v>57.220348358154297</v>
      </c>
      <c r="FF436" s="86">
        <v>60.335289001464844</v>
      </c>
      <c r="FG436" s="86">
        <v>63.201736450195313</v>
      </c>
      <c r="FH436" s="86">
        <v>68.036361694335938</v>
      </c>
      <c r="FI436" s="86">
        <v>70.039344787597656</v>
      </c>
      <c r="FJ436" s="86">
        <v>70.659767150878906</v>
      </c>
      <c r="FK436" s="86">
        <v>70.285926818847656</v>
      </c>
      <c r="FL436" s="86">
        <v>70.108863830566406</v>
      </c>
      <c r="FM436" s="86">
        <v>68.540672302246094</v>
      </c>
      <c r="FN436" s="86">
        <v>67.740882873535156</v>
      </c>
      <c r="FO436" s="86">
        <v>66.238685607910156</v>
      </c>
      <c r="FP436" s="86">
        <v>63.260169982910156</v>
      </c>
      <c r="FQ436" s="86">
        <v>58.666496276855469</v>
      </c>
      <c r="FR436" s="86">
        <v>56.144783020019531</v>
      </c>
      <c r="FS436" s="86">
        <v>55.402748107910156</v>
      </c>
      <c r="FT436" s="86">
        <v>54.066043853759766</v>
      </c>
      <c r="FU436" s="86">
        <v>0.29003697633743286</v>
      </c>
      <c r="FV436" s="86">
        <v>0.37016633152961731</v>
      </c>
      <c r="FW436" s="86">
        <v>0.28541252017021179</v>
      </c>
      <c r="FX436" s="86">
        <v>177</v>
      </c>
      <c r="FY436" s="86">
        <v>1</v>
      </c>
    </row>
    <row r="437" spans="1:181" x14ac:dyDescent="0.25">
      <c r="A437" t="s">
        <v>186</v>
      </c>
      <c r="B437" t="s">
        <v>236</v>
      </c>
      <c r="C437" t="s">
        <v>194</v>
      </c>
      <c r="D437" t="s">
        <v>203</v>
      </c>
      <c r="E437" t="s">
        <v>205</v>
      </c>
      <c r="F437" t="s">
        <v>181</v>
      </c>
      <c r="G437" t="s">
        <v>1</v>
      </c>
      <c r="H437" s="86">
        <v>572</v>
      </c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/>
      <c r="AY437" s="86"/>
      <c r="AZ437" s="86"/>
      <c r="BA437" s="86"/>
      <c r="BB437" s="86"/>
      <c r="BC437" s="86"/>
      <c r="BD437" s="86"/>
      <c r="BE437" s="86"/>
      <c r="BF437" s="86"/>
      <c r="BG437" s="86"/>
      <c r="BH437" s="86"/>
      <c r="BI437" s="86"/>
      <c r="BJ437" s="86"/>
      <c r="BK437" s="86"/>
      <c r="BL437" s="86"/>
      <c r="BM437" s="86"/>
      <c r="BN437" s="86"/>
      <c r="BO437" s="86"/>
      <c r="BP437" s="86"/>
      <c r="BQ437" s="86"/>
      <c r="BR437" s="86"/>
      <c r="BS437" s="86"/>
      <c r="BT437" s="86"/>
      <c r="BU437" s="86"/>
      <c r="BV437" s="86"/>
      <c r="BW437" s="86"/>
      <c r="BX437" s="86"/>
      <c r="BY437" s="86"/>
      <c r="BZ437" s="86"/>
      <c r="CA437" s="86"/>
      <c r="CB437" s="86"/>
      <c r="CC437" s="86"/>
      <c r="CD437" s="86"/>
      <c r="CE437" s="86"/>
      <c r="CF437" s="86"/>
      <c r="CG437" s="86"/>
      <c r="CH437" s="86"/>
      <c r="CI437" s="86"/>
      <c r="CJ437" s="86"/>
      <c r="CK437" s="86"/>
      <c r="CL437" s="86"/>
      <c r="CM437" s="86"/>
      <c r="CN437" s="86"/>
      <c r="CO437" s="86"/>
      <c r="CP437" s="86"/>
      <c r="CQ437" s="86"/>
      <c r="CR437" s="86"/>
      <c r="CS437" s="86"/>
      <c r="CT437" s="86"/>
      <c r="CU437" s="86"/>
      <c r="CV437" s="86"/>
      <c r="CW437" s="86"/>
      <c r="CX437" s="86"/>
      <c r="CY437" s="86"/>
      <c r="CZ437" s="86"/>
      <c r="DA437" s="86"/>
      <c r="DB437" s="86"/>
      <c r="DC437" s="86"/>
      <c r="DD437" s="86"/>
      <c r="DE437" s="86"/>
      <c r="DF437" s="86"/>
      <c r="DG437" s="86"/>
      <c r="DH437" s="86"/>
      <c r="DI437" s="86"/>
      <c r="DJ437" s="86"/>
      <c r="DK437" s="86"/>
      <c r="DL437" s="86"/>
      <c r="DM437" s="86"/>
      <c r="DN437" s="86"/>
      <c r="DO437" s="86"/>
      <c r="DP437" s="86"/>
      <c r="DQ437" s="86"/>
      <c r="DR437" s="86"/>
      <c r="DS437" s="86"/>
      <c r="DT437" s="86"/>
      <c r="DU437" s="86"/>
      <c r="DV437" s="86"/>
      <c r="DW437" s="86"/>
      <c r="DX437" s="86"/>
      <c r="DY437" s="86"/>
      <c r="DZ437" s="86"/>
      <c r="EA437" s="86"/>
      <c r="EB437" s="86"/>
      <c r="EC437" s="86"/>
      <c r="ED437" s="86"/>
      <c r="EE437" s="86"/>
      <c r="EF437" s="86"/>
      <c r="EG437" s="86"/>
      <c r="EH437" s="86"/>
      <c r="EI437" s="86"/>
      <c r="EJ437" s="86"/>
      <c r="EK437" s="86"/>
      <c r="EL437" s="86"/>
      <c r="EM437" s="86"/>
      <c r="EN437" s="86"/>
      <c r="EO437" s="86"/>
      <c r="EP437" s="86"/>
      <c r="EQ437" s="86"/>
      <c r="ER437" s="86"/>
      <c r="ES437" s="86"/>
      <c r="ET437" s="86"/>
      <c r="EU437" s="86"/>
      <c r="EV437" s="86"/>
      <c r="EW437" s="86"/>
      <c r="EX437" s="86"/>
      <c r="EY437" s="86"/>
      <c r="EZ437" s="86"/>
      <c r="FA437" s="86"/>
      <c r="FB437" s="86"/>
      <c r="FC437" s="86"/>
      <c r="FD437" s="86"/>
      <c r="FE437" s="86"/>
      <c r="FF437" s="86"/>
      <c r="FG437" s="86"/>
      <c r="FH437" s="86"/>
      <c r="FI437" s="86"/>
      <c r="FJ437" s="86"/>
      <c r="FK437" s="86"/>
      <c r="FL437" s="86"/>
      <c r="FM437" s="86"/>
      <c r="FN437" s="86"/>
      <c r="FO437" s="86"/>
      <c r="FP437" s="86"/>
      <c r="FQ437" s="86"/>
      <c r="FR437" s="86"/>
      <c r="FS437" s="86"/>
      <c r="FT437" s="86"/>
      <c r="FU437" s="86"/>
      <c r="FV437" s="86"/>
      <c r="FW437" s="86"/>
      <c r="FX437" s="86">
        <v>33</v>
      </c>
      <c r="FY437" s="86">
        <v>0</v>
      </c>
    </row>
    <row r="438" spans="1:181" x14ac:dyDescent="0.25">
      <c r="A438" t="s">
        <v>186</v>
      </c>
      <c r="B438" t="s">
        <v>236</v>
      </c>
      <c r="C438" t="s">
        <v>194</v>
      </c>
      <c r="D438" t="s">
        <v>203</v>
      </c>
      <c r="E438" t="s">
        <v>205</v>
      </c>
      <c r="F438" t="s">
        <v>182</v>
      </c>
      <c r="G438" t="s">
        <v>1</v>
      </c>
      <c r="H438" s="86">
        <v>3007</v>
      </c>
      <c r="I438" s="86">
        <v>1.1893236637115479</v>
      </c>
      <c r="J438" s="86">
        <v>1.0797132253646851</v>
      </c>
      <c r="K438" s="86">
        <v>1.0208791494369507</v>
      </c>
      <c r="L438" s="86">
        <v>1.0363538265228271</v>
      </c>
      <c r="M438" s="86">
        <v>1.0130354166030884</v>
      </c>
      <c r="N438" s="86">
        <v>1.1152757406234741</v>
      </c>
      <c r="O438" s="86">
        <v>1.2710292339324951</v>
      </c>
      <c r="P438" s="86">
        <v>1.5612313747406006</v>
      </c>
      <c r="Q438" s="86">
        <v>1.4080008268356323</v>
      </c>
      <c r="R438" s="86">
        <v>1.4135209321975708</v>
      </c>
      <c r="S438" s="86">
        <v>1.5045379400253296</v>
      </c>
      <c r="T438" s="86">
        <v>1.4091651439666748</v>
      </c>
      <c r="U438" s="86">
        <v>1.4331426620483398</v>
      </c>
      <c r="V438" s="86">
        <v>1.4490830898284912</v>
      </c>
      <c r="W438" s="86">
        <v>1.6598364114761353</v>
      </c>
      <c r="X438" s="86">
        <v>1.7320940494537354</v>
      </c>
      <c r="Y438" s="86">
        <v>1.9091129302978516</v>
      </c>
      <c r="Z438" s="86">
        <v>1.9712609052658081</v>
      </c>
      <c r="AA438" s="86">
        <v>2.1260967254638672</v>
      </c>
      <c r="AB438" s="86">
        <v>1.9730644226074219</v>
      </c>
      <c r="AC438" s="86">
        <v>2.0256965160369873</v>
      </c>
      <c r="AD438" s="86">
        <v>1.7902014255523682</v>
      </c>
      <c r="AE438" s="86">
        <v>1.5688265562057495</v>
      </c>
      <c r="AF438" s="86">
        <v>1.2401989698410034</v>
      </c>
      <c r="AG438" s="86">
        <v>-0.22941248118877411</v>
      </c>
      <c r="AH438" s="86">
        <v>-0.25384223461151123</v>
      </c>
      <c r="AI438" s="86">
        <v>-0.28391122817993164</v>
      </c>
      <c r="AJ438" s="86">
        <v>-0.20570589601993561</v>
      </c>
      <c r="AK438" s="86">
        <v>-0.25262230634689331</v>
      </c>
      <c r="AL438" s="86">
        <v>-0.20887671411037445</v>
      </c>
      <c r="AM438" s="86">
        <v>-0.21692919731140137</v>
      </c>
      <c r="AN438" s="86">
        <v>-3.1406305730342865E-2</v>
      </c>
      <c r="AO438" s="86">
        <v>-0.18775896728038788</v>
      </c>
      <c r="AP438" s="86">
        <v>-0.1559695303440094</v>
      </c>
      <c r="AQ438" s="86">
        <v>-0.11380574107170105</v>
      </c>
      <c r="AR438" s="86">
        <v>-0.17561103403568268</v>
      </c>
      <c r="AS438" s="86">
        <v>-0.23483765125274658</v>
      </c>
      <c r="AT438" s="86">
        <v>-0.3316415548324585</v>
      </c>
      <c r="AU438" s="86">
        <v>-0.20443201065063477</v>
      </c>
      <c r="AV438" s="86">
        <v>-0.1427776962518692</v>
      </c>
      <c r="AW438" s="86">
        <v>-1.1851874180138111E-2</v>
      </c>
      <c r="AX438" s="86">
        <v>-5.7375848293304443E-2</v>
      </c>
      <c r="AY438" s="86">
        <v>-8.0349579453468323E-2</v>
      </c>
      <c r="AZ438" s="86">
        <v>-0.25044912099838257</v>
      </c>
      <c r="BA438" s="86">
        <v>-8.2792803645133972E-2</v>
      </c>
      <c r="BB438" s="86">
        <v>-0.28501200675964355</v>
      </c>
      <c r="BC438" s="86">
        <v>-0.23700287938117981</v>
      </c>
      <c r="BD438" s="86">
        <v>-0.27593964338302612</v>
      </c>
      <c r="BE438" s="86">
        <v>-0.12088128179311752</v>
      </c>
      <c r="BF438" s="86">
        <v>-0.14756445586681366</v>
      </c>
      <c r="BG438" s="86">
        <v>-0.18521666526794434</v>
      </c>
      <c r="BH438" s="86">
        <v>-0.10849656909704208</v>
      </c>
      <c r="BI438" s="86">
        <v>-0.15882715582847595</v>
      </c>
      <c r="BJ438" s="86">
        <v>-0.11086338758468628</v>
      </c>
      <c r="BK438" s="86">
        <v>-0.11050859093666077</v>
      </c>
      <c r="BL438" s="86">
        <v>7.5499348342418671E-2</v>
      </c>
      <c r="BM438" s="86">
        <v>-7.5137242674827576E-2</v>
      </c>
      <c r="BN438" s="86">
        <v>-4.9560669809579849E-2</v>
      </c>
      <c r="BO438" s="86">
        <v>-1.406743424013257E-3</v>
      </c>
      <c r="BP438" s="86">
        <v>-6.6639944911003113E-2</v>
      </c>
      <c r="BQ438" s="86">
        <v>-0.12522093951702118</v>
      </c>
      <c r="BR438" s="86">
        <v>-0.21573783457279205</v>
      </c>
      <c r="BS438" s="86">
        <v>-7.6749570667743683E-2</v>
      </c>
      <c r="BT438" s="86">
        <v>-1.2676794081926346E-2</v>
      </c>
      <c r="BU438" s="86">
        <v>0.12316211313009262</v>
      </c>
      <c r="BV438" s="86">
        <v>7.8603170812129974E-2</v>
      </c>
      <c r="BW438" s="86">
        <v>5.9403713792562485E-2</v>
      </c>
      <c r="BX438" s="86">
        <v>-0.11646252870559692</v>
      </c>
      <c r="BY438" s="86">
        <v>4.7480363398790359E-2</v>
      </c>
      <c r="BZ438" s="86">
        <v>-0.14948390424251556</v>
      </c>
      <c r="CA438" s="86">
        <v>-0.12111672013998032</v>
      </c>
      <c r="CB438" s="86">
        <v>-0.16788797080516815</v>
      </c>
      <c r="CC438" s="86">
        <v>-4.5712906867265701E-2</v>
      </c>
      <c r="CD438" s="86">
        <v>-7.3956787586212158E-2</v>
      </c>
      <c r="CE438" s="86">
        <v>-0.11686111241579056</v>
      </c>
      <c r="CF438" s="86">
        <v>-4.1169695556163788E-2</v>
      </c>
      <c r="CG438" s="86">
        <v>-9.3864947557449341E-2</v>
      </c>
      <c r="CH438" s="86">
        <v>-4.2979661375284195E-2</v>
      </c>
      <c r="CI438" s="86">
        <v>-3.6802012473344803E-2</v>
      </c>
      <c r="CJ438" s="86">
        <v>0.14954188466072083</v>
      </c>
      <c r="CK438" s="86">
        <v>2.8642180841416121E-3</v>
      </c>
      <c r="CL438" s="86">
        <v>2.4137780070304871E-2</v>
      </c>
      <c r="CM438" s="86">
        <v>7.6440460979938507E-2</v>
      </c>
      <c r="CN438" s="86">
        <v>8.8330954313278198E-3</v>
      </c>
      <c r="CO438" s="86">
        <v>-4.9300741404294968E-2</v>
      </c>
      <c r="CP438" s="86">
        <v>-0.13546325266361237</v>
      </c>
      <c r="CQ438" s="86">
        <v>1.1682907119393349E-2</v>
      </c>
      <c r="CR438" s="86">
        <v>7.7430695295333862E-2</v>
      </c>
      <c r="CS438" s="86">
        <v>0.21667240560054779</v>
      </c>
      <c r="CT438" s="86">
        <v>0.17278182506561279</v>
      </c>
      <c r="CU438" s="86">
        <v>0.15619641542434692</v>
      </c>
      <c r="CV438" s="86">
        <v>-2.3663830012083054E-2</v>
      </c>
      <c r="CW438" s="86">
        <v>0.13770715892314911</v>
      </c>
      <c r="CX438" s="86">
        <v>-5.5617567151784897E-2</v>
      </c>
      <c r="CY438" s="86">
        <v>-4.0854319930076599E-2</v>
      </c>
      <c r="CZ438" s="86">
        <v>-9.3051694333553314E-2</v>
      </c>
      <c r="DA438" s="86">
        <v>2.9455471783876419E-2</v>
      </c>
      <c r="DB438" s="86">
        <v>-3.4911982947960496E-4</v>
      </c>
      <c r="DC438" s="86">
        <v>-4.8505548387765884E-2</v>
      </c>
      <c r="DD438" s="86">
        <v>2.6157176122069359E-2</v>
      </c>
      <c r="DE438" s="86">
        <v>-2.8902731835842133E-2</v>
      </c>
      <c r="DF438" s="86">
        <v>2.4904064834117889E-2</v>
      </c>
      <c r="DG438" s="86">
        <v>3.6904562264680862E-2</v>
      </c>
      <c r="DH438" s="86">
        <v>0.22358441352844238</v>
      </c>
      <c r="DI438" s="86">
        <v>8.0865673720836639E-2</v>
      </c>
      <c r="DJ438" s="86">
        <v>9.7836226224899292E-2</v>
      </c>
      <c r="DK438" s="86">
        <v>0.1542876660823822</v>
      </c>
      <c r="DL438" s="86">
        <v>8.4306135773658752E-2</v>
      </c>
      <c r="DM438" s="86">
        <v>2.6619454845786095E-2</v>
      </c>
      <c r="DN438" s="86">
        <v>-5.5188700556755066E-2</v>
      </c>
      <c r="DO438" s="86">
        <v>0.10011538863182068</v>
      </c>
      <c r="DP438" s="86">
        <v>0.16753819584846497</v>
      </c>
      <c r="DQ438" s="86">
        <v>0.31018266081809998</v>
      </c>
      <c r="DR438" s="86">
        <v>0.26696047186851501</v>
      </c>
      <c r="DS438" s="86">
        <v>0.25298911333084106</v>
      </c>
      <c r="DT438" s="86">
        <v>6.9134868681430817E-2</v>
      </c>
      <c r="DU438" s="86">
        <v>0.22793395817279816</v>
      </c>
      <c r="DV438" s="86">
        <v>3.8248773664236069E-2</v>
      </c>
      <c r="DW438" s="86">
        <v>3.9408080279827118E-2</v>
      </c>
      <c r="DX438" s="86">
        <v>-1.8215421587228775E-2</v>
      </c>
      <c r="DY438" s="86">
        <v>0.1379866749048233</v>
      </c>
      <c r="DZ438" s="86">
        <v>0.10592866688966751</v>
      </c>
      <c r="EA438" s="86">
        <v>5.0189025700092316E-2</v>
      </c>
      <c r="EB438" s="86">
        <v>0.12336649745702744</v>
      </c>
      <c r="EC438" s="86">
        <v>6.4892388880252838E-2</v>
      </c>
      <c r="ED438" s="86">
        <v>0.12291737645864487</v>
      </c>
      <c r="EE438" s="86">
        <v>0.14332516491413116</v>
      </c>
      <c r="EF438" s="86">
        <v>0.33049005270004272</v>
      </c>
      <c r="EG438" s="86">
        <v>0.19348740577697754</v>
      </c>
      <c r="EH438" s="86">
        <v>0.20424507558345795</v>
      </c>
      <c r="EI438" s="86">
        <v>0.26668667793273926</v>
      </c>
      <c r="EJ438" s="86">
        <v>0.19327722489833832</v>
      </c>
      <c r="EK438" s="86">
        <v>0.13623614609241486</v>
      </c>
      <c r="EL438" s="86">
        <v>6.0715019702911377E-2</v>
      </c>
      <c r="EM438" s="86">
        <v>0.22779783606529236</v>
      </c>
      <c r="EN438" s="86">
        <v>0.29763910174369812</v>
      </c>
      <c r="EO438" s="86">
        <v>0.44519665837287903</v>
      </c>
      <c r="EP438" s="86">
        <v>0.40293952822685242</v>
      </c>
      <c r="EQ438" s="86">
        <v>0.39274239540100098</v>
      </c>
      <c r="ER438" s="86">
        <v>0.20312145352363586</v>
      </c>
      <c r="ES438" s="86">
        <v>0.358207106590271</v>
      </c>
      <c r="ET438" s="86">
        <v>0.17377687990665436</v>
      </c>
      <c r="EU438" s="86">
        <v>0.15529423952102661</v>
      </c>
      <c r="EV438" s="86">
        <v>8.9836262166500092E-2</v>
      </c>
      <c r="EW438" s="86">
        <v>63.31890869140625</v>
      </c>
      <c r="EX438" s="86">
        <v>62.161884307861328</v>
      </c>
      <c r="EY438" s="86">
        <v>60.781204223632813</v>
      </c>
      <c r="EZ438" s="86">
        <v>59.390483856201172</v>
      </c>
      <c r="FA438" s="86">
        <v>58.521469116210938</v>
      </c>
      <c r="FB438" s="86">
        <v>57.857032775878906</v>
      </c>
      <c r="FC438" s="86">
        <v>57.049907684326172</v>
      </c>
      <c r="FD438" s="86">
        <v>60.874092102050781</v>
      </c>
      <c r="FE438" s="86">
        <v>67.654624938964844</v>
      </c>
      <c r="FF438" s="86">
        <v>73.168060302734375</v>
      </c>
      <c r="FG438" s="86">
        <v>77.176406860351563</v>
      </c>
      <c r="FH438" s="86">
        <v>80.866950988769531</v>
      </c>
      <c r="FI438" s="86">
        <v>84.708892822265625</v>
      </c>
      <c r="FJ438" s="86">
        <v>86.815238952636719</v>
      </c>
      <c r="FK438" s="86">
        <v>87.444999694824219</v>
      </c>
      <c r="FL438" s="86">
        <v>86.869613647460938</v>
      </c>
      <c r="FM438" s="86">
        <v>84.693634033203125</v>
      </c>
      <c r="FN438" s="86">
        <v>79.885795593261719</v>
      </c>
      <c r="FO438" s="86">
        <v>74.167556762695313</v>
      </c>
      <c r="FP438" s="86">
        <v>68.155815124511719</v>
      </c>
      <c r="FQ438" s="86">
        <v>63.445228576660156</v>
      </c>
      <c r="FR438" s="86">
        <v>60.644039154052734</v>
      </c>
      <c r="FS438" s="86">
        <v>58.847732543945313</v>
      </c>
      <c r="FT438" s="86">
        <v>57.486404418945313</v>
      </c>
      <c r="FU438" s="86">
        <v>7.1554705500602722E-2</v>
      </c>
      <c r="FV438" s="86">
        <v>0.11171785742044449</v>
      </c>
      <c r="FW438" s="86">
        <v>7.0838034152984619E-2</v>
      </c>
      <c r="FX438" s="86">
        <v>295</v>
      </c>
      <c r="FY438" s="86">
        <v>1</v>
      </c>
    </row>
    <row r="439" spans="1:181" x14ac:dyDescent="0.25">
      <c r="A439" t="s">
        <v>186</v>
      </c>
      <c r="B439" t="s">
        <v>236</v>
      </c>
      <c r="C439" t="s">
        <v>194</v>
      </c>
      <c r="D439" t="s">
        <v>203</v>
      </c>
      <c r="E439" t="s">
        <v>205</v>
      </c>
      <c r="F439" t="s">
        <v>183</v>
      </c>
      <c r="G439" t="s">
        <v>1</v>
      </c>
      <c r="H439" s="86">
        <v>3589</v>
      </c>
      <c r="I439" s="86">
        <v>1.4153121709823608</v>
      </c>
      <c r="J439" s="86">
        <v>1.2460356950759888</v>
      </c>
      <c r="K439" s="86">
        <v>1.1388804912567139</v>
      </c>
      <c r="L439" s="86">
        <v>1.0400307178497314</v>
      </c>
      <c r="M439" s="86">
        <v>0.93877381086349487</v>
      </c>
      <c r="N439" s="86">
        <v>1.035933256149292</v>
      </c>
      <c r="O439" s="86">
        <v>1.1906281709671021</v>
      </c>
      <c r="P439" s="86">
        <v>1.2572335004806519</v>
      </c>
      <c r="Q439" s="86">
        <v>1.2867330312728882</v>
      </c>
      <c r="R439" s="86">
        <v>1.52984619140625</v>
      </c>
      <c r="S439" s="86">
        <v>1.659328818321228</v>
      </c>
      <c r="T439" s="86">
        <v>1.7213605642318726</v>
      </c>
      <c r="U439" s="86">
        <v>1.8306571245193481</v>
      </c>
      <c r="V439" s="86">
        <v>1.8624740839004517</v>
      </c>
      <c r="W439" s="86">
        <v>2.0386607646942139</v>
      </c>
      <c r="X439" s="86">
        <v>2.0814046859741211</v>
      </c>
      <c r="Y439" s="86">
        <v>2.1363151073455811</v>
      </c>
      <c r="Z439" s="86">
        <v>2.3906295299530029</v>
      </c>
      <c r="AA439" s="86">
        <v>2.4862000942230225</v>
      </c>
      <c r="AB439" s="86">
        <v>2.3451399803161621</v>
      </c>
      <c r="AC439" s="86">
        <v>2.1671910285949707</v>
      </c>
      <c r="AD439" s="86">
        <v>2.1661505699157715</v>
      </c>
      <c r="AE439" s="86">
        <v>1.8644692897796631</v>
      </c>
      <c r="AF439" s="86">
        <v>1.6399596929550171</v>
      </c>
      <c r="AG439" s="86">
        <v>-0.72608977556228638</v>
      </c>
      <c r="AH439" s="86">
        <v>-0.6703873872756958</v>
      </c>
      <c r="AI439" s="86">
        <v>-0.70881515741348267</v>
      </c>
      <c r="AJ439" s="86">
        <v>-0.82167887687683105</v>
      </c>
      <c r="AK439" s="86">
        <v>-0.85101515054702759</v>
      </c>
      <c r="AL439" s="86">
        <v>-0.81850415468215942</v>
      </c>
      <c r="AM439" s="86">
        <v>-0.73763477802276611</v>
      </c>
      <c r="AN439" s="86">
        <v>-0.68386554718017578</v>
      </c>
      <c r="AO439" s="86">
        <v>-0.69656109809875488</v>
      </c>
      <c r="AP439" s="86">
        <v>-0.46579551696777344</v>
      </c>
      <c r="AQ439" s="86">
        <v>-0.40226686000823975</v>
      </c>
      <c r="AR439" s="86">
        <v>-0.36030519008636475</v>
      </c>
      <c r="AS439" s="86">
        <v>-0.45780336856842041</v>
      </c>
      <c r="AT439" s="86">
        <v>-0.41940322518348694</v>
      </c>
      <c r="AU439" s="86">
        <v>-0.40429064631462097</v>
      </c>
      <c r="AV439" s="86">
        <v>-0.67741543054580688</v>
      </c>
      <c r="AW439" s="86">
        <v>-0.62949132919311523</v>
      </c>
      <c r="AX439" s="86">
        <v>-0.42234861850738525</v>
      </c>
      <c r="AY439" s="86">
        <v>-0.35830673575401306</v>
      </c>
      <c r="AZ439" s="86">
        <v>-0.39990878105163574</v>
      </c>
      <c r="BA439" s="86">
        <v>-0.60025763511657715</v>
      </c>
      <c r="BB439" s="86">
        <v>-0.6036040186882019</v>
      </c>
      <c r="BC439" s="86">
        <v>-0.675384521484375</v>
      </c>
      <c r="BD439" s="86">
        <v>-0.61369270086288452</v>
      </c>
      <c r="BE439" s="86">
        <v>-0.44301062822341919</v>
      </c>
      <c r="BF439" s="86">
        <v>-0.40545856952667236</v>
      </c>
      <c r="BG439" s="86">
        <v>-0.44709685444831848</v>
      </c>
      <c r="BH439" s="86">
        <v>-0.56745684146881104</v>
      </c>
      <c r="BI439" s="86">
        <v>-0.62393820285797119</v>
      </c>
      <c r="BJ439" s="86">
        <v>-0.58696407079696655</v>
      </c>
      <c r="BK439" s="86">
        <v>-0.50909066200256348</v>
      </c>
      <c r="BL439" s="86">
        <v>-0.46624767780303955</v>
      </c>
      <c r="BM439" s="86">
        <v>-0.47301560640335083</v>
      </c>
      <c r="BN439" s="86">
        <v>-0.23327133059501648</v>
      </c>
      <c r="BO439" s="86">
        <v>-0.16090324521064758</v>
      </c>
      <c r="BP439" s="86">
        <v>-0.12312817573547363</v>
      </c>
      <c r="BQ439" s="86">
        <v>-0.20056448876857758</v>
      </c>
      <c r="BR439" s="86">
        <v>-0.18026688694953918</v>
      </c>
      <c r="BS439" s="86">
        <v>-0.14633430540561676</v>
      </c>
      <c r="BT439" s="86">
        <v>-0.41671282052993774</v>
      </c>
      <c r="BU439" s="86">
        <v>-0.37377402186393738</v>
      </c>
      <c r="BV439" s="86">
        <v>-0.13628657162189484</v>
      </c>
      <c r="BW439" s="86">
        <v>-7.0043347775936127E-2</v>
      </c>
      <c r="BX439" s="86">
        <v>-0.13552616536617279</v>
      </c>
      <c r="BY439" s="86">
        <v>-0.32014170289039612</v>
      </c>
      <c r="BZ439" s="86">
        <v>-0.32620194554328918</v>
      </c>
      <c r="CA439" s="86">
        <v>-0.3946278989315033</v>
      </c>
      <c r="CB439" s="86">
        <v>-0.34061813354492188</v>
      </c>
      <c r="CC439" s="86">
        <v>-0.24695092439651489</v>
      </c>
      <c r="CD439" s="86">
        <v>-0.22196961939334869</v>
      </c>
      <c r="CE439" s="86">
        <v>-0.26583150029182434</v>
      </c>
      <c r="CF439" s="86">
        <v>-0.39138337969779968</v>
      </c>
      <c r="CG439" s="86">
        <v>-0.46666547656059265</v>
      </c>
      <c r="CH439" s="86">
        <v>-0.4266001284122467</v>
      </c>
      <c r="CI439" s="86">
        <v>-0.35080164670944214</v>
      </c>
      <c r="CJ439" s="86">
        <v>-0.31552615761756897</v>
      </c>
      <c r="CK439" s="86">
        <v>-0.31818866729736328</v>
      </c>
      <c r="CL439" s="86">
        <v>-7.2225816547870636E-2</v>
      </c>
      <c r="CM439" s="86">
        <v>6.2644467689096928E-3</v>
      </c>
      <c r="CN439" s="86">
        <v>4.1139889508485794E-2</v>
      </c>
      <c r="CO439" s="86">
        <v>-2.2401649504899979E-2</v>
      </c>
      <c r="CP439" s="86">
        <v>-1.4641771093010902E-2</v>
      </c>
      <c r="CQ439" s="86">
        <v>3.2325476408004761E-2</v>
      </c>
      <c r="CR439" s="86">
        <v>-0.23615100979804993</v>
      </c>
      <c r="CS439" s="86">
        <v>-0.19666500389575958</v>
      </c>
      <c r="CT439" s="86">
        <v>6.1839118599891663E-2</v>
      </c>
      <c r="CU439" s="86">
        <v>0.12960699200630188</v>
      </c>
      <c r="CV439" s="86">
        <v>4.7584429383277893E-2</v>
      </c>
      <c r="CW439" s="86">
        <v>-0.12613429129123688</v>
      </c>
      <c r="CX439" s="86">
        <v>-0.13407409191131592</v>
      </c>
      <c r="CY439" s="86">
        <v>-0.20017668604850769</v>
      </c>
      <c r="CZ439" s="86">
        <v>-0.15148754417896271</v>
      </c>
      <c r="DA439" s="86">
        <v>-5.0891228020191193E-2</v>
      </c>
      <c r="DB439" s="86">
        <v>-3.8480702787637711E-2</v>
      </c>
      <c r="DC439" s="86">
        <v>-8.4566190838813782E-2</v>
      </c>
      <c r="DD439" s="86">
        <v>-0.21530996263027191</v>
      </c>
      <c r="DE439" s="86">
        <v>-0.30939269065856934</v>
      </c>
      <c r="DF439" s="86">
        <v>-0.26623615622520447</v>
      </c>
      <c r="DG439" s="86">
        <v>-0.19251266121864319</v>
      </c>
      <c r="DH439" s="86">
        <v>-0.16480466723442078</v>
      </c>
      <c r="DI439" s="86">
        <v>-0.16336172819137573</v>
      </c>
      <c r="DJ439" s="86">
        <v>8.8819719851016998E-2</v>
      </c>
      <c r="DK439" s="86">
        <v>0.17343214154243469</v>
      </c>
      <c r="DL439" s="86">
        <v>0.20540794730186462</v>
      </c>
      <c r="DM439" s="86">
        <v>0.15576119720935822</v>
      </c>
      <c r="DN439" s="86">
        <v>0.15098333358764648</v>
      </c>
      <c r="DO439" s="86">
        <v>0.21098524332046509</v>
      </c>
      <c r="DP439" s="86">
        <v>-5.5589199066162109E-2</v>
      </c>
      <c r="DQ439" s="86">
        <v>-1.955597847700119E-2</v>
      </c>
      <c r="DR439" s="86">
        <v>0.25996482372283936</v>
      </c>
      <c r="DS439" s="86">
        <v>0.32925736904144287</v>
      </c>
      <c r="DT439" s="86">
        <v>0.23069502413272858</v>
      </c>
      <c r="DU439" s="86">
        <v>6.7873157560825348E-2</v>
      </c>
      <c r="DV439" s="86">
        <v>5.805375799536705E-2</v>
      </c>
      <c r="DW439" s="86">
        <v>-5.7254722341895103E-3</v>
      </c>
      <c r="DX439" s="86">
        <v>3.7643041461706161E-2</v>
      </c>
      <c r="DY439" s="86">
        <v>0.23218783736228943</v>
      </c>
      <c r="DZ439" s="86">
        <v>0.22644816339015961</v>
      </c>
      <c r="EA439" s="86">
        <v>0.17715214192867279</v>
      </c>
      <c r="EB439" s="86">
        <v>3.8912110030651093E-2</v>
      </c>
      <c r="EC439" s="86">
        <v>-8.2315757870674133E-2</v>
      </c>
      <c r="ED439" s="86">
        <v>-3.4696094691753387E-2</v>
      </c>
      <c r="EE439" s="86">
        <v>3.6031529307365417E-2</v>
      </c>
      <c r="EF439" s="86">
        <v>5.2813250571489334E-2</v>
      </c>
      <c r="EG439" s="86">
        <v>6.018378958106041E-2</v>
      </c>
      <c r="EH439" s="86">
        <v>0.32134386897087097</v>
      </c>
      <c r="EI439" s="86">
        <v>0.41479572653770447</v>
      </c>
      <c r="EJ439" s="86">
        <v>0.44258493185043335</v>
      </c>
      <c r="EK439" s="86">
        <v>0.41300004720687866</v>
      </c>
      <c r="EL439" s="86">
        <v>0.39011970162391663</v>
      </c>
      <c r="EM439" s="86">
        <v>0.46894156932830811</v>
      </c>
      <c r="EN439" s="86">
        <v>0.20511338114738464</v>
      </c>
      <c r="EO439" s="86">
        <v>0.23616133630275726</v>
      </c>
      <c r="EP439" s="86">
        <v>0.54602688550949097</v>
      </c>
      <c r="EQ439" s="86">
        <v>0.61752068996429443</v>
      </c>
      <c r="ER439" s="86">
        <v>0.49507763981819153</v>
      </c>
      <c r="ES439" s="86">
        <v>0.34798908233642578</v>
      </c>
      <c r="ET439" s="86">
        <v>0.33545583486557007</v>
      </c>
      <c r="EU439" s="86">
        <v>0.27503117918968201</v>
      </c>
      <c r="EV439" s="86">
        <v>0.31071755290031433</v>
      </c>
      <c r="EW439" s="86">
        <v>66.987030029296875</v>
      </c>
      <c r="EX439" s="86">
        <v>65.443367004394531</v>
      </c>
      <c r="EY439" s="86">
        <v>64.047340393066406</v>
      </c>
      <c r="EZ439" s="86">
        <v>63.458049774169922</v>
      </c>
      <c r="FA439" s="86">
        <v>62.611503601074219</v>
      </c>
      <c r="FB439" s="86">
        <v>61.431705474853516</v>
      </c>
      <c r="FC439" s="86">
        <v>61.387748718261719</v>
      </c>
      <c r="FD439" s="86">
        <v>66.199455261230469</v>
      </c>
      <c r="FE439" s="86">
        <v>70.78411865234375</v>
      </c>
      <c r="FF439" s="86">
        <v>75.030540466308594</v>
      </c>
      <c r="FG439" s="86">
        <v>78.970863342285156</v>
      </c>
      <c r="FH439" s="86">
        <v>82.104591369628906</v>
      </c>
      <c r="FI439" s="86">
        <v>84.727287292480469</v>
      </c>
      <c r="FJ439" s="86">
        <v>86.545722961425781</v>
      </c>
      <c r="FK439" s="86">
        <v>87.820831298828125</v>
      </c>
      <c r="FL439" s="86">
        <v>88.523445129394531</v>
      </c>
      <c r="FM439" s="86">
        <v>88.226570129394531</v>
      </c>
      <c r="FN439" s="86">
        <v>87.346382141113281</v>
      </c>
      <c r="FO439" s="86">
        <v>85.204963684082031</v>
      </c>
      <c r="FP439" s="86">
        <v>80.586494445800781</v>
      </c>
      <c r="FQ439" s="86">
        <v>76.183334350585938</v>
      </c>
      <c r="FR439" s="86">
        <v>73.790428161621094</v>
      </c>
      <c r="FS439" s="86">
        <v>71.594078063964844</v>
      </c>
      <c r="FT439" s="86">
        <v>69.482521057128906</v>
      </c>
      <c r="FU439" s="86">
        <v>0.21361351013183594</v>
      </c>
      <c r="FV439" s="86">
        <v>0.2533155083656311</v>
      </c>
      <c r="FW439" s="86">
        <v>0.21382829546928406</v>
      </c>
      <c r="FX439" s="86">
        <v>237</v>
      </c>
      <c r="FY439" s="86">
        <v>1</v>
      </c>
    </row>
    <row r="440" spans="1:181" x14ac:dyDescent="0.25">
      <c r="A440" t="s">
        <v>186</v>
      </c>
      <c r="B440" t="s">
        <v>236</v>
      </c>
      <c r="C440" t="s">
        <v>194</v>
      </c>
      <c r="D440" t="s">
        <v>203</v>
      </c>
      <c r="E440" t="s">
        <v>205</v>
      </c>
      <c r="F440" t="s">
        <v>184</v>
      </c>
      <c r="G440" t="s">
        <v>1</v>
      </c>
      <c r="H440" s="86">
        <v>2468</v>
      </c>
      <c r="I440" s="86">
        <v>1.5947650671005249</v>
      </c>
      <c r="J440" s="86">
        <v>1.5101096630096436</v>
      </c>
      <c r="K440" s="86">
        <v>1.4865500926971436</v>
      </c>
      <c r="L440" s="86">
        <v>1.4626885652542114</v>
      </c>
      <c r="M440" s="86">
        <v>1.5454943180084229</v>
      </c>
      <c r="N440" s="86">
        <v>1.6660516262054443</v>
      </c>
      <c r="O440" s="86">
        <v>1.8620883226394653</v>
      </c>
      <c r="P440" s="86">
        <v>1.9395123720169067</v>
      </c>
      <c r="Q440" s="86">
        <v>2.0165426731109619</v>
      </c>
      <c r="R440" s="86">
        <v>1.8992444276809692</v>
      </c>
      <c r="S440" s="86">
        <v>1.9451848268508911</v>
      </c>
      <c r="T440" s="86">
        <v>1.992906928062439</v>
      </c>
      <c r="U440" s="86">
        <v>2.1119520664215088</v>
      </c>
      <c r="V440" s="86">
        <v>2.1175963878631592</v>
      </c>
      <c r="W440" s="86">
        <v>2.31048583984375</v>
      </c>
      <c r="X440" s="86">
        <v>2.4926378726959229</v>
      </c>
      <c r="Y440" s="86">
        <v>2.7220714092254639</v>
      </c>
      <c r="Z440" s="86">
        <v>2.6884269714355469</v>
      </c>
      <c r="AA440" s="86">
        <v>2.9475381374359131</v>
      </c>
      <c r="AB440" s="86">
        <v>3.1260256767272949</v>
      </c>
      <c r="AC440" s="86">
        <v>3.0873501300811768</v>
      </c>
      <c r="AD440" s="86">
        <v>2.8013536930084229</v>
      </c>
      <c r="AE440" s="86">
        <v>2.4765238761901855</v>
      </c>
      <c r="AF440" s="86">
        <v>2.1756165027618408</v>
      </c>
      <c r="AG440" s="86">
        <v>-0.36888673901557922</v>
      </c>
      <c r="AH440" s="86">
        <v>-0.1805843710899353</v>
      </c>
      <c r="AI440" s="86">
        <v>-0.2452193945646286</v>
      </c>
      <c r="AJ440" s="86">
        <v>-0.15696899592876434</v>
      </c>
      <c r="AK440" s="86">
        <v>-0.13112719357013702</v>
      </c>
      <c r="AL440" s="86">
        <v>-5.7888723909854889E-2</v>
      </c>
      <c r="AM440" s="86">
        <v>-0.11340530216693878</v>
      </c>
      <c r="AN440" s="86">
        <v>-0.43606492877006531</v>
      </c>
      <c r="AO440" s="86">
        <v>-0.37372198700904846</v>
      </c>
      <c r="AP440" s="86">
        <v>-0.39140290021896362</v>
      </c>
      <c r="AQ440" s="86">
        <v>-0.51025110483169556</v>
      </c>
      <c r="AR440" s="86">
        <v>-0.36129596829414368</v>
      </c>
      <c r="AS440" s="86">
        <v>-0.42020118236541748</v>
      </c>
      <c r="AT440" s="86">
        <v>-0.45851701498031616</v>
      </c>
      <c r="AU440" s="86">
        <v>-0.425688236951828</v>
      </c>
      <c r="AV440" s="86">
        <v>-0.29194304347038269</v>
      </c>
      <c r="AW440" s="86">
        <v>-0.15042449533939362</v>
      </c>
      <c r="AX440" s="86">
        <v>-0.43367528915405273</v>
      </c>
      <c r="AY440" s="86">
        <v>-8.4548138082027435E-2</v>
      </c>
      <c r="AZ440" s="86">
        <v>0.15690957009792328</v>
      </c>
      <c r="BA440" s="86">
        <v>-2.6364941149950027E-2</v>
      </c>
      <c r="BB440" s="86">
        <v>-0.33059310913085938</v>
      </c>
      <c r="BC440" s="86">
        <v>-0.37532520294189453</v>
      </c>
      <c r="BD440" s="86">
        <v>-0.31023547053337097</v>
      </c>
      <c r="BE440" s="86">
        <v>-0.18826697766780853</v>
      </c>
      <c r="BF440" s="86">
        <v>4.5252346899360418E-4</v>
      </c>
      <c r="BG440" s="86">
        <v>-5.0228729844093323E-2</v>
      </c>
      <c r="BH440" s="86">
        <v>2.4080937728285789E-2</v>
      </c>
      <c r="BI440" s="86">
        <v>5.2350152283906937E-2</v>
      </c>
      <c r="BJ440" s="86">
        <v>0.13905680179595947</v>
      </c>
      <c r="BK440" s="86">
        <v>8.40611532330513E-2</v>
      </c>
      <c r="BL440" s="86">
        <v>-0.2099669873714447</v>
      </c>
      <c r="BM440" s="86">
        <v>-0.13315431773662567</v>
      </c>
      <c r="BN440" s="86">
        <v>-0.18743276596069336</v>
      </c>
      <c r="BO440" s="86">
        <v>-0.30200889706611633</v>
      </c>
      <c r="BP440" s="86">
        <v>-0.16017992794513702</v>
      </c>
      <c r="BQ440" s="86">
        <v>-0.21983371675014496</v>
      </c>
      <c r="BR440" s="86">
        <v>-0.23844657838344574</v>
      </c>
      <c r="BS440" s="86">
        <v>-0.20337380468845367</v>
      </c>
      <c r="BT440" s="86">
        <v>-6.9970585405826569E-2</v>
      </c>
      <c r="BU440" s="86">
        <v>0.10009362548589706</v>
      </c>
      <c r="BV440" s="86">
        <v>-0.15107600390911102</v>
      </c>
      <c r="BW440" s="86">
        <v>0.1856091171503067</v>
      </c>
      <c r="BX440" s="86">
        <v>0.41961374878883362</v>
      </c>
      <c r="BY440" s="86">
        <v>0.21550054848194122</v>
      </c>
      <c r="BZ440" s="86">
        <v>-8.8693439960479736E-2</v>
      </c>
      <c r="CA440" s="86">
        <v>-0.1439533531665802</v>
      </c>
      <c r="CB440" s="86">
        <v>-9.5645345747470856E-2</v>
      </c>
      <c r="CC440" s="86">
        <v>-6.3170254230499268E-2</v>
      </c>
      <c r="CD440" s="86">
        <v>0.12583813071250916</v>
      </c>
      <c r="CE440" s="86">
        <v>8.4821209311485291E-2</v>
      </c>
      <c r="CF440" s="86">
        <v>0.1494755744934082</v>
      </c>
      <c r="CG440" s="86">
        <v>0.17942599952220917</v>
      </c>
      <c r="CH440" s="86">
        <v>0.27546066045761108</v>
      </c>
      <c r="CI440" s="86">
        <v>0.22082580626010895</v>
      </c>
      <c r="CJ440" s="86">
        <v>-5.3372282534837723E-2</v>
      </c>
      <c r="CK440" s="86">
        <v>3.3462125808000565E-2</v>
      </c>
      <c r="CL440" s="86">
        <v>-4.6163685619831085E-2</v>
      </c>
      <c r="CM440" s="86">
        <v>-0.15778099000453949</v>
      </c>
      <c r="CN440" s="86">
        <v>-2.0887590944766998E-2</v>
      </c>
      <c r="CO440" s="86">
        <v>-8.105979859828949E-2</v>
      </c>
      <c r="CP440" s="86">
        <v>-8.6026430130004883E-2</v>
      </c>
      <c r="CQ440" s="86">
        <v>-4.9399524927139282E-2</v>
      </c>
      <c r="CR440" s="86">
        <v>8.3766862750053406E-2</v>
      </c>
      <c r="CS440" s="86">
        <v>0.2736017107963562</v>
      </c>
      <c r="CT440" s="86">
        <v>4.4651396572589874E-2</v>
      </c>
      <c r="CU440" s="86">
        <v>0.37271919846534729</v>
      </c>
      <c r="CV440" s="86">
        <v>0.60156184434890747</v>
      </c>
      <c r="CW440" s="86">
        <v>0.38301584124565125</v>
      </c>
      <c r="CX440" s="86">
        <v>7.884553074836731E-2</v>
      </c>
      <c r="CY440" s="86">
        <v>1.62940863519907E-2</v>
      </c>
      <c r="CZ440" s="86">
        <v>5.2979137748479843E-2</v>
      </c>
      <c r="DA440" s="86">
        <v>6.1926461756229401E-2</v>
      </c>
      <c r="DB440" s="86">
        <v>0.25122374296188354</v>
      </c>
      <c r="DC440" s="86">
        <v>0.2198711484670639</v>
      </c>
      <c r="DD440" s="86">
        <v>0.27487018704414368</v>
      </c>
      <c r="DE440" s="86">
        <v>0.30650186538696289</v>
      </c>
      <c r="DF440" s="86">
        <v>0.4118645191192627</v>
      </c>
      <c r="DG440" s="86">
        <v>0.35759046673774719</v>
      </c>
      <c r="DH440" s="86">
        <v>0.10322244465351105</v>
      </c>
      <c r="DI440" s="86">
        <v>0.2000785619020462</v>
      </c>
      <c r="DJ440" s="86">
        <v>9.5105402171611786E-2</v>
      </c>
      <c r="DK440" s="86">
        <v>-1.3553066179156303E-2</v>
      </c>
      <c r="DL440" s="86">
        <v>0.11840476095676422</v>
      </c>
      <c r="DM440" s="86">
        <v>5.7714123278856277E-2</v>
      </c>
      <c r="DN440" s="86">
        <v>6.6393710672855377E-2</v>
      </c>
      <c r="DO440" s="86">
        <v>0.10457475483417511</v>
      </c>
      <c r="DP440" s="86">
        <v>0.23750430345535278</v>
      </c>
      <c r="DQ440" s="86">
        <v>0.44710981845855713</v>
      </c>
      <c r="DR440" s="86">
        <v>0.24037879705429077</v>
      </c>
      <c r="DS440" s="86">
        <v>0.55982929468154907</v>
      </c>
      <c r="DT440" s="86">
        <v>0.78350996971130371</v>
      </c>
      <c r="DU440" s="86">
        <v>0.55053114891052246</v>
      </c>
      <c r="DV440" s="86">
        <v>0.24638450145721436</v>
      </c>
      <c r="DW440" s="86">
        <v>0.1765415370464325</v>
      </c>
      <c r="DX440" s="86">
        <v>0.20160362124443054</v>
      </c>
      <c r="DY440" s="86">
        <v>0.24254624545574188</v>
      </c>
      <c r="DZ440" s="86">
        <v>0.432260662317276</v>
      </c>
      <c r="EA440" s="86">
        <v>0.41486179828643799</v>
      </c>
      <c r="EB440" s="86">
        <v>0.45592013001441956</v>
      </c>
      <c r="EC440" s="86">
        <v>0.48997923731803894</v>
      </c>
      <c r="ED440" s="86">
        <v>0.60881006717681885</v>
      </c>
      <c r="EE440" s="86">
        <v>0.55505692958831787</v>
      </c>
      <c r="EF440" s="86">
        <v>0.32932034134864807</v>
      </c>
      <c r="EG440" s="86">
        <v>0.44064623117446899</v>
      </c>
      <c r="EH440" s="86">
        <v>0.29907554388046265</v>
      </c>
      <c r="EI440" s="86">
        <v>0.19468915462493896</v>
      </c>
      <c r="EJ440" s="86">
        <v>0.31952080130577087</v>
      </c>
      <c r="EK440" s="86">
        <v>0.25808161497116089</v>
      </c>
      <c r="EL440" s="86">
        <v>0.28646421432495117</v>
      </c>
      <c r="EM440" s="86">
        <v>0.32688918709754944</v>
      </c>
      <c r="EN440" s="86">
        <v>0.45947673916816711</v>
      </c>
      <c r="EO440" s="86">
        <v>0.6976279616355896</v>
      </c>
      <c r="EP440" s="86">
        <v>0.52297806739807129</v>
      </c>
      <c r="EQ440" s="86">
        <v>0.829986572265625</v>
      </c>
      <c r="ER440" s="86">
        <v>1.0462141036987305</v>
      </c>
      <c r="ES440" s="86">
        <v>0.7923966646194458</v>
      </c>
      <c r="ET440" s="86">
        <v>0.48828417062759399</v>
      </c>
      <c r="EU440" s="86">
        <v>0.40791338682174683</v>
      </c>
      <c r="EV440" s="86">
        <v>0.41619378328323364</v>
      </c>
      <c r="EW440" s="86">
        <v>64.122184753417969</v>
      </c>
      <c r="EX440" s="86">
        <v>62.843856811523438</v>
      </c>
      <c r="EY440" s="86">
        <v>61.883495330810547</v>
      </c>
      <c r="EZ440" s="86">
        <v>61.378211975097656</v>
      </c>
      <c r="FA440" s="86">
        <v>60.945457458496094</v>
      </c>
      <c r="FB440" s="86">
        <v>59.164424896240234</v>
      </c>
      <c r="FC440" s="86">
        <v>59.424766540527344</v>
      </c>
      <c r="FD440" s="86">
        <v>64.467399597167969</v>
      </c>
      <c r="FE440" s="86">
        <v>71.205360412597656</v>
      </c>
      <c r="FF440" s="86">
        <v>75.274986267089844</v>
      </c>
      <c r="FG440" s="86">
        <v>78.396324157714844</v>
      </c>
      <c r="FH440" s="86">
        <v>81.622695922851563</v>
      </c>
      <c r="FI440" s="86">
        <v>83.4937744140625</v>
      </c>
      <c r="FJ440" s="86">
        <v>85.438331604003906</v>
      </c>
      <c r="FK440" s="86">
        <v>86.993484497070313</v>
      </c>
      <c r="FL440" s="86">
        <v>88.699981689453125</v>
      </c>
      <c r="FM440" s="86">
        <v>88.016883850097656</v>
      </c>
      <c r="FN440" s="86">
        <v>87.713203430175781</v>
      </c>
      <c r="FO440" s="86">
        <v>85.615692138671875</v>
      </c>
      <c r="FP440" s="86">
        <v>79.190185546875</v>
      </c>
      <c r="FQ440" s="86">
        <v>74.222709655761719</v>
      </c>
      <c r="FR440" s="86">
        <v>71.691925048828125</v>
      </c>
      <c r="FS440" s="86">
        <v>69.649261474609375</v>
      </c>
      <c r="FT440" s="86">
        <v>67.914840698242188</v>
      </c>
      <c r="FU440" s="86">
        <v>0.14919413626194</v>
      </c>
      <c r="FV440" s="86">
        <v>0.23155835270881653</v>
      </c>
      <c r="FW440" s="86">
        <v>0.14325869083404541</v>
      </c>
      <c r="FX440" s="86">
        <v>215</v>
      </c>
      <c r="FY440" s="86">
        <v>1</v>
      </c>
    </row>
    <row r="441" spans="1:181" x14ac:dyDescent="0.25">
      <c r="A441" t="s">
        <v>186</v>
      </c>
      <c r="B441" t="s">
        <v>236</v>
      </c>
      <c r="C441" t="s">
        <v>194</v>
      </c>
      <c r="D441" t="s">
        <v>203</v>
      </c>
      <c r="E441" t="s">
        <v>205</v>
      </c>
      <c r="F441" t="s">
        <v>185</v>
      </c>
      <c r="G441" t="s">
        <v>1</v>
      </c>
      <c r="H441" s="86">
        <v>1005</v>
      </c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6"/>
      <c r="BA441" s="86"/>
      <c r="BB441" s="86"/>
      <c r="BC441" s="86"/>
      <c r="BD441" s="86"/>
      <c r="BE441" s="86"/>
      <c r="BF441" s="86"/>
      <c r="BG441" s="86"/>
      <c r="BH441" s="86"/>
      <c r="BI441" s="86"/>
      <c r="BJ441" s="86"/>
      <c r="BK441" s="86"/>
      <c r="BL441" s="86"/>
      <c r="BM441" s="86"/>
      <c r="BN441" s="86"/>
      <c r="BO441" s="86"/>
      <c r="BP441" s="86"/>
      <c r="BQ441" s="86"/>
      <c r="BR441" s="86"/>
      <c r="BS441" s="86"/>
      <c r="BT441" s="86"/>
      <c r="BU441" s="86"/>
      <c r="BV441" s="86"/>
      <c r="BW441" s="86"/>
      <c r="BX441" s="86"/>
      <c r="BY441" s="86"/>
      <c r="BZ441" s="86"/>
      <c r="CA441" s="86"/>
      <c r="CB441" s="86"/>
      <c r="CC441" s="86"/>
      <c r="CD441" s="86"/>
      <c r="CE441" s="86"/>
      <c r="CF441" s="86"/>
      <c r="CG441" s="86"/>
      <c r="CH441" s="86"/>
      <c r="CI441" s="86"/>
      <c r="CJ441" s="86"/>
      <c r="CK441" s="86"/>
      <c r="CL441" s="86"/>
      <c r="CM441" s="86"/>
      <c r="CN441" s="86"/>
      <c r="CO441" s="86"/>
      <c r="CP441" s="86"/>
      <c r="CQ441" s="86"/>
      <c r="CR441" s="86"/>
      <c r="CS441" s="86"/>
      <c r="CT441" s="86"/>
      <c r="CU441" s="86"/>
      <c r="CV441" s="86"/>
      <c r="CW441" s="86"/>
      <c r="CX441" s="86"/>
      <c r="CY441" s="86"/>
      <c r="CZ441" s="86"/>
      <c r="DA441" s="86"/>
      <c r="DB441" s="86"/>
      <c r="DC441" s="86"/>
      <c r="DD441" s="86"/>
      <c r="DE441" s="86"/>
      <c r="DF441" s="86"/>
      <c r="DG441" s="86"/>
      <c r="DH441" s="86"/>
      <c r="DI441" s="86"/>
      <c r="DJ441" s="86"/>
      <c r="DK441" s="86"/>
      <c r="DL441" s="86"/>
      <c r="DM441" s="86"/>
      <c r="DN441" s="86"/>
      <c r="DO441" s="86"/>
      <c r="DP441" s="86"/>
      <c r="DQ441" s="86"/>
      <c r="DR441" s="86"/>
      <c r="DS441" s="86"/>
      <c r="DT441" s="86"/>
      <c r="DU441" s="86"/>
      <c r="DV441" s="86"/>
      <c r="DW441" s="86"/>
      <c r="DX441" s="86"/>
      <c r="DY441" s="86"/>
      <c r="DZ441" s="86"/>
      <c r="EA441" s="86"/>
      <c r="EB441" s="86"/>
      <c r="EC441" s="86"/>
      <c r="ED441" s="86"/>
      <c r="EE441" s="86"/>
      <c r="EF441" s="86"/>
      <c r="EG441" s="86"/>
      <c r="EH441" s="86"/>
      <c r="EI441" s="86"/>
      <c r="EJ441" s="86"/>
      <c r="EK441" s="86"/>
      <c r="EL441" s="86"/>
      <c r="EM441" s="86"/>
      <c r="EN441" s="86"/>
      <c r="EO441" s="86"/>
      <c r="EP441" s="86"/>
      <c r="EQ441" s="86"/>
      <c r="ER441" s="86"/>
      <c r="ES441" s="86"/>
      <c r="ET441" s="86"/>
      <c r="EU441" s="86"/>
      <c r="EV441" s="86"/>
      <c r="EW441" s="86"/>
      <c r="EX441" s="86"/>
      <c r="EY441" s="86"/>
      <c r="EZ441" s="86"/>
      <c r="FA441" s="86"/>
      <c r="FB441" s="86"/>
      <c r="FC441" s="86"/>
      <c r="FD441" s="86"/>
      <c r="FE441" s="86"/>
      <c r="FF441" s="86"/>
      <c r="FG441" s="86"/>
      <c r="FH441" s="86"/>
      <c r="FI441" s="86"/>
      <c r="FJ441" s="86"/>
      <c r="FK441" s="86"/>
      <c r="FL441" s="86"/>
      <c r="FM441" s="86"/>
      <c r="FN441" s="86"/>
      <c r="FO441" s="86"/>
      <c r="FP441" s="86"/>
      <c r="FQ441" s="86"/>
      <c r="FR441" s="86"/>
      <c r="FS441" s="86"/>
      <c r="FT441" s="86"/>
      <c r="FU441" s="86"/>
      <c r="FV441" s="86"/>
      <c r="FW441" s="86"/>
      <c r="FX441" s="86">
        <v>67</v>
      </c>
      <c r="FY441" s="86">
        <v>0</v>
      </c>
    </row>
    <row r="442" spans="1:181" x14ac:dyDescent="0.25">
      <c r="A442" t="s">
        <v>186</v>
      </c>
      <c r="B442" t="s">
        <v>236</v>
      </c>
      <c r="C442" t="s">
        <v>194</v>
      </c>
      <c r="D442" t="s">
        <v>203</v>
      </c>
      <c r="E442" t="s">
        <v>206</v>
      </c>
      <c r="F442" t="s">
        <v>1</v>
      </c>
      <c r="G442" t="s">
        <v>198</v>
      </c>
      <c r="H442" s="86">
        <v>26236</v>
      </c>
      <c r="I442" s="86">
        <v>1.2225277423858643</v>
      </c>
      <c r="J442" s="86">
        <v>1.1427937746047974</v>
      </c>
      <c r="K442" s="86">
        <v>1.1216601133346558</v>
      </c>
      <c r="L442" s="86">
        <v>1.0880280733108521</v>
      </c>
      <c r="M442" s="86">
        <v>1.1058924198150635</v>
      </c>
      <c r="N442" s="86">
        <v>1.176030158996582</v>
      </c>
      <c r="O442" s="86">
        <v>1.2968616485595703</v>
      </c>
      <c r="P442" s="86">
        <v>1.4070675373077393</v>
      </c>
      <c r="Q442" s="86">
        <v>1.3789803981781006</v>
      </c>
      <c r="R442" s="86">
        <v>1.3786911964416504</v>
      </c>
      <c r="S442" s="86">
        <v>1.4105716943740845</v>
      </c>
      <c r="T442" s="86">
        <v>1.406335711479187</v>
      </c>
      <c r="U442" s="86">
        <v>1.3894373178482056</v>
      </c>
      <c r="V442" s="86">
        <v>1.3800411224365234</v>
      </c>
      <c r="W442" s="86">
        <v>1.4420017004013062</v>
      </c>
      <c r="X442" s="86">
        <v>1.5062615871429443</v>
      </c>
      <c r="Y442" s="86">
        <v>1.6159465312957764</v>
      </c>
      <c r="Z442" s="86">
        <v>1.6986827850341797</v>
      </c>
      <c r="AA442" s="86">
        <v>1.7861176729202271</v>
      </c>
      <c r="AB442" s="86">
        <v>1.7918368577957153</v>
      </c>
      <c r="AC442" s="86">
        <v>1.844359278678894</v>
      </c>
      <c r="AD442" s="86">
        <v>1.8953828811645508</v>
      </c>
      <c r="AE442" s="86">
        <v>1.7297282218933105</v>
      </c>
      <c r="AF442" s="86">
        <v>1.5241597890853882</v>
      </c>
      <c r="AG442" s="86">
        <v>-0.34416303038597107</v>
      </c>
      <c r="AH442" s="86">
        <v>-0.32827916741371155</v>
      </c>
      <c r="AI442" s="86">
        <v>-0.28060066699981689</v>
      </c>
      <c r="AJ442" s="86">
        <v>-0.27490288019180298</v>
      </c>
      <c r="AK442" s="86">
        <v>-0.2482871413230896</v>
      </c>
      <c r="AL442" s="86">
        <v>-0.22346316277980804</v>
      </c>
      <c r="AM442" s="86">
        <v>-0.24499988555908203</v>
      </c>
      <c r="AN442" s="86">
        <v>-0.24453462660312653</v>
      </c>
      <c r="AO442" s="86">
        <v>-0.30547577142715454</v>
      </c>
      <c r="AP442" s="86">
        <v>-0.29421594738960266</v>
      </c>
      <c r="AQ442" s="86">
        <v>-0.27269965410232544</v>
      </c>
      <c r="AR442" s="86">
        <v>-0.30545473098754883</v>
      </c>
      <c r="AS442" s="86">
        <v>-0.33758330345153809</v>
      </c>
      <c r="AT442" s="86">
        <v>-0.315611332654953</v>
      </c>
      <c r="AU442" s="86">
        <v>-0.26583272218704224</v>
      </c>
      <c r="AV442" s="86">
        <v>-0.20527979731559753</v>
      </c>
      <c r="AW442" s="86">
        <v>-8.9841313660144806E-2</v>
      </c>
      <c r="AX442" s="86">
        <v>-4.4937621802091599E-2</v>
      </c>
      <c r="AY442" s="86">
        <v>-2.5389060378074646E-2</v>
      </c>
      <c r="AZ442" s="86">
        <v>-6.0754962265491486E-2</v>
      </c>
      <c r="BA442" s="86">
        <v>-4.4101912528276443E-2</v>
      </c>
      <c r="BB442" s="86">
        <v>-0.17590905725955963</v>
      </c>
      <c r="BC442" s="86">
        <v>-0.3219430148601532</v>
      </c>
      <c r="BD442" s="86">
        <v>-0.33066871762275696</v>
      </c>
      <c r="BE442" s="86">
        <v>-0.29240801930427551</v>
      </c>
      <c r="BF442" s="86">
        <v>-0.27714663743972778</v>
      </c>
      <c r="BG442" s="86">
        <v>-0.22917269170284271</v>
      </c>
      <c r="BH442" s="86">
        <v>-0.22595991194248199</v>
      </c>
      <c r="BI442" s="86">
        <v>-0.19983251392841339</v>
      </c>
      <c r="BJ442" s="86">
        <v>-0.17390577495098114</v>
      </c>
      <c r="BK442" s="86">
        <v>-0.19484755396842957</v>
      </c>
      <c r="BL442" s="86">
        <v>-0.19423048198223114</v>
      </c>
      <c r="BM442" s="86">
        <v>-0.25441437959671021</v>
      </c>
      <c r="BN442" s="86">
        <v>-0.24195024371147156</v>
      </c>
      <c r="BO442" s="86">
        <v>-0.22012187540531158</v>
      </c>
      <c r="BP442" s="86">
        <v>-0.25170156359672546</v>
      </c>
      <c r="BQ442" s="86">
        <v>-0.28087702393531799</v>
      </c>
      <c r="BR442" s="86">
        <v>-0.25815832614898682</v>
      </c>
      <c r="BS442" s="86">
        <v>-0.20301538705825806</v>
      </c>
      <c r="BT442" s="86">
        <v>-0.14186790585517883</v>
      </c>
      <c r="BU442" s="86">
        <v>-2.9451612383127213E-2</v>
      </c>
      <c r="BV442" s="86">
        <v>1.6457719728350639E-2</v>
      </c>
      <c r="BW442" s="86">
        <v>3.8332141935825348E-2</v>
      </c>
      <c r="BX442" s="86">
        <v>3.834025003015995E-3</v>
      </c>
      <c r="BY442" s="86">
        <v>2.0875172689557076E-2</v>
      </c>
      <c r="BZ442" s="86">
        <v>-0.1120431050658226</v>
      </c>
      <c r="CA442" s="86">
        <v>-0.26058796048164368</v>
      </c>
      <c r="CB442" s="86">
        <v>-0.27194678783416748</v>
      </c>
      <c r="CC442" s="86">
        <v>-0.25656262040138245</v>
      </c>
      <c r="CD442" s="86">
        <v>-0.24173241853713989</v>
      </c>
      <c r="CE442" s="86">
        <v>-0.19355385005474091</v>
      </c>
      <c r="CF442" s="86">
        <v>-0.1920621395111084</v>
      </c>
      <c r="CG442" s="86">
        <v>-0.16627301275730133</v>
      </c>
      <c r="CH442" s="86">
        <v>-0.13958248496055603</v>
      </c>
      <c r="CI442" s="86">
        <v>-0.16011218726634979</v>
      </c>
      <c r="CJ442" s="86">
        <v>-0.15938997268676758</v>
      </c>
      <c r="CK442" s="86">
        <v>-0.21904939413070679</v>
      </c>
      <c r="CL442" s="86">
        <v>-0.20575118064880371</v>
      </c>
      <c r="CM442" s="86">
        <v>-0.18370668590068817</v>
      </c>
      <c r="CN442" s="86">
        <v>-0.21447226405143738</v>
      </c>
      <c r="CO442" s="86">
        <v>-0.24160243570804596</v>
      </c>
      <c r="CP442" s="86">
        <v>-0.21836657822132111</v>
      </c>
      <c r="CQ442" s="86">
        <v>-0.15950830280780792</v>
      </c>
      <c r="CR442" s="86">
        <v>-9.7949005663394928E-2</v>
      </c>
      <c r="CS442" s="86">
        <v>1.2374108657240868E-2</v>
      </c>
      <c r="CT442" s="86">
        <v>5.8979947119951248E-2</v>
      </c>
      <c r="CU442" s="86">
        <v>8.2465261220932007E-2</v>
      </c>
      <c r="CV442" s="86">
        <v>4.8568163067102432E-2</v>
      </c>
      <c r="CW442" s="86">
        <v>6.5878108143806458E-2</v>
      </c>
      <c r="CX442" s="86">
        <v>-6.7809745669364929E-2</v>
      </c>
      <c r="CY442" s="86">
        <v>-0.21809364855289459</v>
      </c>
      <c r="CZ442" s="86">
        <v>-0.23127615451812744</v>
      </c>
      <c r="DA442" s="86">
        <v>-0.22071725130081177</v>
      </c>
      <c r="DB442" s="86">
        <v>-0.20631818473339081</v>
      </c>
      <c r="DC442" s="86">
        <v>-0.1579350084066391</v>
      </c>
      <c r="DD442" s="86">
        <v>-0.1581643670797348</v>
      </c>
      <c r="DE442" s="86">
        <v>-0.13271349668502808</v>
      </c>
      <c r="DF442" s="86">
        <v>-0.10525917261838913</v>
      </c>
      <c r="DG442" s="86">
        <v>-0.12537683546543121</v>
      </c>
      <c r="DH442" s="86">
        <v>-0.12454947829246521</v>
      </c>
      <c r="DI442" s="86">
        <v>-0.18368443846702576</v>
      </c>
      <c r="DJ442" s="86">
        <v>-0.16955211758613586</v>
      </c>
      <c r="DK442" s="86">
        <v>-0.14729146659374237</v>
      </c>
      <c r="DL442" s="86">
        <v>-0.17724297940731049</v>
      </c>
      <c r="DM442" s="86">
        <v>-0.20232786238193512</v>
      </c>
      <c r="DN442" s="86">
        <v>-0.17857480049133301</v>
      </c>
      <c r="DO442" s="86">
        <v>-0.11600121110677719</v>
      </c>
      <c r="DP442" s="86">
        <v>-5.403011292219162E-2</v>
      </c>
      <c r="DQ442" s="86">
        <v>5.4199825972318649E-2</v>
      </c>
      <c r="DR442" s="86">
        <v>0.1015021800994873</v>
      </c>
      <c r="DS442" s="86">
        <v>0.12659835815429688</v>
      </c>
      <c r="DT442" s="86">
        <v>9.3302294611930847E-2</v>
      </c>
      <c r="DU442" s="86">
        <v>0.11088103055953979</v>
      </c>
      <c r="DV442" s="86">
        <v>-2.3576375097036362E-2</v>
      </c>
      <c r="DW442" s="86">
        <v>-0.17559932172298431</v>
      </c>
      <c r="DX442" s="86">
        <v>-0.19060550630092621</v>
      </c>
      <c r="DY442" s="86">
        <v>-0.16896219551563263</v>
      </c>
      <c r="DZ442" s="86">
        <v>-0.15518568456172943</v>
      </c>
      <c r="EA442" s="86">
        <v>-0.10650704056024551</v>
      </c>
      <c r="EB442" s="86">
        <v>-0.10922137647867203</v>
      </c>
      <c r="EC442" s="86">
        <v>-8.4258891642093658E-2</v>
      </c>
      <c r="ED442" s="86">
        <v>-5.5701781064271927E-2</v>
      </c>
      <c r="EE442" s="86">
        <v>-7.5224503874778748E-2</v>
      </c>
      <c r="EF442" s="86">
        <v>-7.424531877040863E-2</v>
      </c>
      <c r="EG442" s="86">
        <v>-0.13262304663658142</v>
      </c>
      <c r="EH442" s="86">
        <v>-0.11728642880916595</v>
      </c>
      <c r="EI442" s="86">
        <v>-9.4713710248470306E-2</v>
      </c>
      <c r="EJ442" s="86">
        <v>-0.12348981946706772</v>
      </c>
      <c r="EK442" s="86">
        <v>-0.14562158286571503</v>
      </c>
      <c r="EL442" s="86">
        <v>-0.12112180888652802</v>
      </c>
      <c r="EM442" s="86">
        <v>-5.318387970328331E-2</v>
      </c>
      <c r="EN442" s="86">
        <v>9.3817925080657005E-3</v>
      </c>
      <c r="EO442" s="86">
        <v>0.11458951979875565</v>
      </c>
      <c r="EP442" s="86">
        <v>0.1628974974155426</v>
      </c>
      <c r="EQ442" s="86">
        <v>0.19031956791877747</v>
      </c>
      <c r="ER442" s="86">
        <v>0.15789128839969635</v>
      </c>
      <c r="ES442" s="86">
        <v>0.17585813999176025</v>
      </c>
      <c r="ET442" s="86">
        <v>4.0289577096700668E-2</v>
      </c>
      <c r="EU442" s="86">
        <v>-0.1142442524433136</v>
      </c>
      <c r="EV442" s="86">
        <v>-0.13188357651233673</v>
      </c>
      <c r="EW442" s="86">
        <v>58.224533081054688</v>
      </c>
      <c r="EX442" s="86">
        <v>57.174537658691406</v>
      </c>
      <c r="EY442" s="86">
        <v>56.878231048583984</v>
      </c>
      <c r="EZ442" s="86">
        <v>56.304134368896484</v>
      </c>
      <c r="FA442" s="86">
        <v>55.98785400390625</v>
      </c>
      <c r="FB442" s="86">
        <v>55.470199584960938</v>
      </c>
      <c r="FC442" s="86">
        <v>56.14434814453125</v>
      </c>
      <c r="FD442" s="86">
        <v>58.287174224853516</v>
      </c>
      <c r="FE442" s="86">
        <v>61.725654602050781</v>
      </c>
      <c r="FF442" s="86">
        <v>64.767829895019531</v>
      </c>
      <c r="FG442" s="86">
        <v>68.002609252929688</v>
      </c>
      <c r="FH442" s="86">
        <v>71.050979614257813</v>
      </c>
      <c r="FI442" s="86">
        <v>74.003044128417969</v>
      </c>
      <c r="FJ442" s="86">
        <v>76.147743225097656</v>
      </c>
      <c r="FK442" s="86">
        <v>77.556915283203125</v>
      </c>
      <c r="FL442" s="86">
        <v>78.209304809570313</v>
      </c>
      <c r="FM442" s="86">
        <v>77.821014404296875</v>
      </c>
      <c r="FN442" s="86">
        <v>76.713371276855469</v>
      </c>
      <c r="FO442" s="86">
        <v>74.071144104003906</v>
      </c>
      <c r="FP442" s="86">
        <v>70.518089294433594</v>
      </c>
      <c r="FQ442" s="86">
        <v>66.812759399414063</v>
      </c>
      <c r="FR442" s="86">
        <v>64.597518920898438</v>
      </c>
      <c r="FS442" s="86">
        <v>63.336021423339844</v>
      </c>
      <c r="FT442" s="86">
        <v>62.090976715087891</v>
      </c>
      <c r="FU442" s="86">
        <v>3.6447159945964813E-2</v>
      </c>
      <c r="FV442" s="86">
        <v>5.3820472210645676E-2</v>
      </c>
      <c r="FW442" s="86">
        <v>3.641919419169426E-2</v>
      </c>
      <c r="FX442" s="86">
        <v>2781</v>
      </c>
      <c r="FY442" s="86">
        <v>1</v>
      </c>
    </row>
    <row r="443" spans="1:181" x14ac:dyDescent="0.25">
      <c r="A443" t="s">
        <v>186</v>
      </c>
      <c r="B443" t="s">
        <v>236</v>
      </c>
      <c r="C443" t="s">
        <v>194</v>
      </c>
      <c r="D443" t="s">
        <v>203</v>
      </c>
      <c r="E443" t="s">
        <v>206</v>
      </c>
      <c r="F443" t="s">
        <v>1</v>
      </c>
      <c r="G443" t="s">
        <v>200</v>
      </c>
      <c r="H443" s="86">
        <v>5697</v>
      </c>
      <c r="I443" s="86">
        <v>1.1290276050567627</v>
      </c>
      <c r="J443" s="86">
        <v>0.98536640405654907</v>
      </c>
      <c r="K443" s="86">
        <v>0.94210892915725708</v>
      </c>
      <c r="L443" s="86">
        <v>0.94564265012741089</v>
      </c>
      <c r="M443" s="86">
        <v>0.91031098365783691</v>
      </c>
      <c r="N443" s="86">
        <v>0.93682694435119629</v>
      </c>
      <c r="O443" s="86">
        <v>1.0268393754959106</v>
      </c>
      <c r="P443" s="86">
        <v>1.1334488391876221</v>
      </c>
      <c r="Q443" s="86">
        <v>1.0786706209182739</v>
      </c>
      <c r="R443" s="86">
        <v>1.0779860019683838</v>
      </c>
      <c r="S443" s="86">
        <v>1.067912220954895</v>
      </c>
      <c r="T443" s="86">
        <v>1.1044579744338989</v>
      </c>
      <c r="U443" s="86">
        <v>1.1789357662200928</v>
      </c>
      <c r="V443" s="86">
        <v>1.2513366937637329</v>
      </c>
      <c r="W443" s="86">
        <v>1.3568391799926758</v>
      </c>
      <c r="X443" s="86">
        <v>1.4277688264846802</v>
      </c>
      <c r="Y443" s="86">
        <v>1.4909511804580688</v>
      </c>
      <c r="Z443" s="86">
        <v>1.6166408061981201</v>
      </c>
      <c r="AA443" s="86">
        <v>1.6992219686508179</v>
      </c>
      <c r="AB443" s="86">
        <v>1.6107375621795654</v>
      </c>
      <c r="AC443" s="86">
        <v>1.6313512325286865</v>
      </c>
      <c r="AD443" s="86">
        <v>1.6051218509674072</v>
      </c>
      <c r="AE443" s="86">
        <v>1.4818493127822876</v>
      </c>
      <c r="AF443" s="86">
        <v>1.3216420412063599</v>
      </c>
      <c r="AG443" s="86">
        <v>-0.29873701930046082</v>
      </c>
      <c r="AH443" s="86">
        <v>-0.29755416512489319</v>
      </c>
      <c r="AI443" s="86">
        <v>-0.25402408838272095</v>
      </c>
      <c r="AJ443" s="86">
        <v>-0.19679328799247742</v>
      </c>
      <c r="AK443" s="86">
        <v>-0.23617610335350037</v>
      </c>
      <c r="AL443" s="86">
        <v>-0.23648776113986969</v>
      </c>
      <c r="AM443" s="86">
        <v>-0.30902495980262756</v>
      </c>
      <c r="AN443" s="86">
        <v>-0.24731484055519104</v>
      </c>
      <c r="AO443" s="86">
        <v>-0.28114935755729675</v>
      </c>
      <c r="AP443" s="86">
        <v>-0.23377667367458344</v>
      </c>
      <c r="AQ443" s="86">
        <v>-0.23424263298511505</v>
      </c>
      <c r="AR443" s="86">
        <v>-0.30191481113433838</v>
      </c>
      <c r="AS443" s="86">
        <v>-0.26907822489738464</v>
      </c>
      <c r="AT443" s="86">
        <v>-0.24076831340789795</v>
      </c>
      <c r="AU443" s="86">
        <v>-0.21456845104694366</v>
      </c>
      <c r="AV443" s="86">
        <v>-0.2099970281124115</v>
      </c>
      <c r="AW443" s="86">
        <v>-0.21089474856853485</v>
      </c>
      <c r="AX443" s="86">
        <v>-0.18534067273139954</v>
      </c>
      <c r="AY443" s="86">
        <v>-5.358712375164032E-2</v>
      </c>
      <c r="AZ443" s="86">
        <v>-0.10213746130466461</v>
      </c>
      <c r="BA443" s="86">
        <v>-9.204370528459549E-2</v>
      </c>
      <c r="BB443" s="86">
        <v>-0.24747577309608459</v>
      </c>
      <c r="BC443" s="86">
        <v>-0.35811847448348999</v>
      </c>
      <c r="BD443" s="86">
        <v>-0.30999895930290222</v>
      </c>
      <c r="BE443" s="86">
        <v>-0.23709605634212494</v>
      </c>
      <c r="BF443" s="86">
        <v>-0.23977436125278473</v>
      </c>
      <c r="BG443" s="86">
        <v>-0.19956026971340179</v>
      </c>
      <c r="BH443" s="86">
        <v>-0.1428333967924118</v>
      </c>
      <c r="BI443" s="86">
        <v>-0.18349041044712067</v>
      </c>
      <c r="BJ443" s="86">
        <v>-0.18382611870765686</v>
      </c>
      <c r="BK443" s="86">
        <v>-0.251260906457901</v>
      </c>
      <c r="BL443" s="86">
        <v>-0.18939822912216187</v>
      </c>
      <c r="BM443" s="86">
        <v>-0.22417294979095459</v>
      </c>
      <c r="BN443" s="86">
        <v>-0.17637325823307037</v>
      </c>
      <c r="BO443" s="86">
        <v>-0.17097644507884979</v>
      </c>
      <c r="BP443" s="86">
        <v>-0.23341105878353119</v>
      </c>
      <c r="BQ443" s="86">
        <v>-0.19841897487640381</v>
      </c>
      <c r="BR443" s="86">
        <v>-0.16902054846286774</v>
      </c>
      <c r="BS443" s="86">
        <v>-0.14048756659030914</v>
      </c>
      <c r="BT443" s="86">
        <v>-0.13761541247367859</v>
      </c>
      <c r="BU443" s="86">
        <v>-0.13598190248012543</v>
      </c>
      <c r="BV443" s="86">
        <v>-0.11015289276838303</v>
      </c>
      <c r="BW443" s="86">
        <v>2.0889719948172569E-2</v>
      </c>
      <c r="BX443" s="86">
        <v>-2.7859576046466827E-2</v>
      </c>
      <c r="BY443" s="86">
        <v>-1.7958212643861771E-2</v>
      </c>
      <c r="BZ443" s="86">
        <v>-0.17368513345718384</v>
      </c>
      <c r="CA443" s="86">
        <v>-0.28642463684082031</v>
      </c>
      <c r="CB443" s="86">
        <v>-0.24623088538646698</v>
      </c>
      <c r="CC443" s="86">
        <v>-0.19440370798110962</v>
      </c>
      <c r="CD443" s="86">
        <v>-0.19975624978542328</v>
      </c>
      <c r="CE443" s="86">
        <v>-0.16183879971504211</v>
      </c>
      <c r="CF443" s="86">
        <v>-0.10546092689037323</v>
      </c>
      <c r="CG443" s="86">
        <v>-0.14700044691562653</v>
      </c>
      <c r="CH443" s="86">
        <v>-0.14735284447669983</v>
      </c>
      <c r="CI443" s="86">
        <v>-0.21125367283821106</v>
      </c>
      <c r="CJ443" s="86">
        <v>-0.14928534626960754</v>
      </c>
      <c r="CK443" s="86">
        <v>-0.18471129238605499</v>
      </c>
      <c r="CL443" s="86">
        <v>-0.13661579787731171</v>
      </c>
      <c r="CM443" s="86">
        <v>-0.12715846300125122</v>
      </c>
      <c r="CN443" s="86">
        <v>-0.18596556782722473</v>
      </c>
      <c r="CO443" s="86">
        <v>-0.14948061108589172</v>
      </c>
      <c r="CP443" s="86">
        <v>-0.11932826042175293</v>
      </c>
      <c r="CQ443" s="86">
        <v>-8.9179351925849915E-2</v>
      </c>
      <c r="CR443" s="86">
        <v>-8.748413622379303E-2</v>
      </c>
      <c r="CS443" s="86">
        <v>-8.4097497165203094E-2</v>
      </c>
      <c r="CT443" s="86">
        <v>-5.8078072965145111E-2</v>
      </c>
      <c r="CU443" s="86">
        <v>7.2472155094146729E-2</v>
      </c>
      <c r="CV443" s="86">
        <v>2.3585056886076927E-2</v>
      </c>
      <c r="CW443" s="86">
        <v>3.3353172242641449E-2</v>
      </c>
      <c r="CX443" s="86">
        <v>-0.12257795780897141</v>
      </c>
      <c r="CY443" s="86">
        <v>-0.23676972091197968</v>
      </c>
      <c r="CZ443" s="86">
        <v>-0.20206530392169952</v>
      </c>
      <c r="DA443" s="86">
        <v>-0.15171137452125549</v>
      </c>
      <c r="DB443" s="86">
        <v>-0.15973812341690063</v>
      </c>
      <c r="DC443" s="86">
        <v>-0.12411732971668243</v>
      </c>
      <c r="DD443" s="86">
        <v>-6.8088456988334656E-2</v>
      </c>
      <c r="DE443" s="86">
        <v>-0.11051050573587418</v>
      </c>
      <c r="DF443" s="86">
        <v>-0.1108795627951622</v>
      </c>
      <c r="DG443" s="86">
        <v>-0.17124645411968231</v>
      </c>
      <c r="DH443" s="86">
        <v>-0.10917248576879501</v>
      </c>
      <c r="DI443" s="86">
        <v>-0.14524960517883301</v>
      </c>
      <c r="DJ443" s="86">
        <v>-9.6858352422714233E-2</v>
      </c>
      <c r="DK443" s="86">
        <v>-8.3340488374233246E-2</v>
      </c>
      <c r="DL443" s="86">
        <v>-0.13852009177207947</v>
      </c>
      <c r="DM443" s="86">
        <v>-0.10054223239421844</v>
      </c>
      <c r="DN443" s="86">
        <v>-6.9635972380638123E-2</v>
      </c>
      <c r="DO443" s="86">
        <v>-3.787115216255188E-2</v>
      </c>
      <c r="DP443" s="86">
        <v>-3.7352848798036575E-2</v>
      </c>
      <c r="DQ443" s="86">
        <v>-3.2213088124990463E-2</v>
      </c>
      <c r="DR443" s="86">
        <v>-6.0032522305846214E-3</v>
      </c>
      <c r="DS443" s="86">
        <v>0.12405459582805634</v>
      </c>
      <c r="DT443" s="86">
        <v>7.5029686093330383E-2</v>
      </c>
      <c r="DU443" s="86">
        <v>8.466455340385437E-2</v>
      </c>
      <c r="DV443" s="86">
        <v>-7.1470774710178375E-2</v>
      </c>
      <c r="DW443" s="86">
        <v>-0.18711479008197784</v>
      </c>
      <c r="DX443" s="86">
        <v>-0.15789975225925446</v>
      </c>
      <c r="DY443" s="86">
        <v>-9.0070426464080811E-2</v>
      </c>
      <c r="DZ443" s="86">
        <v>-0.10195831954479218</v>
      </c>
      <c r="EA443" s="86">
        <v>-6.9653525948524475E-2</v>
      </c>
      <c r="EB443" s="86">
        <v>-1.4128547161817551E-2</v>
      </c>
      <c r="EC443" s="86">
        <v>-5.7824816554784775E-2</v>
      </c>
      <c r="ED443" s="86">
        <v>-5.8217931538820267E-2</v>
      </c>
      <c r="EE443" s="86">
        <v>-0.11348237842321396</v>
      </c>
      <c r="EF443" s="86">
        <v>-5.1255863159894943E-2</v>
      </c>
      <c r="EG443" s="86">
        <v>-8.8273219764232635E-2</v>
      </c>
      <c r="EH443" s="86">
        <v>-3.9454922080039978E-2</v>
      </c>
      <c r="EI443" s="86">
        <v>-2.0074296742677689E-2</v>
      </c>
      <c r="EJ443" s="86">
        <v>-7.0016354322433472E-2</v>
      </c>
      <c r="EK443" s="86">
        <v>-2.988298237323761E-2</v>
      </c>
      <c r="EL443" s="86">
        <v>2.1117988508194685E-3</v>
      </c>
      <c r="EM443" s="86">
        <v>3.6209743469953537E-2</v>
      </c>
      <c r="EN443" s="86">
        <v>3.5028766840696335E-2</v>
      </c>
      <c r="EO443" s="86">
        <v>4.2699757963418961E-2</v>
      </c>
      <c r="EP443" s="86">
        <v>6.9184519350528717E-2</v>
      </c>
      <c r="EQ443" s="86">
        <v>0.19853143393993378</v>
      </c>
      <c r="ER443" s="86">
        <v>0.14930756390094757</v>
      </c>
      <c r="ES443" s="86">
        <v>0.15875004231929779</v>
      </c>
      <c r="ET443" s="86">
        <v>2.3198828566819429E-3</v>
      </c>
      <c r="EU443" s="86">
        <v>-0.11542093753814697</v>
      </c>
      <c r="EV443" s="86">
        <v>-9.4131678342819214E-2</v>
      </c>
      <c r="EW443" s="86">
        <v>60.967945098876953</v>
      </c>
      <c r="EX443" s="86">
        <v>59.904129028320313</v>
      </c>
      <c r="EY443" s="86">
        <v>59.263210296630859</v>
      </c>
      <c r="EZ443" s="86">
        <v>58.4342041015625</v>
      </c>
      <c r="FA443" s="86">
        <v>57.858718872070313</v>
      </c>
      <c r="FB443" s="86">
        <v>56.982353210449219</v>
      </c>
      <c r="FC443" s="86">
        <v>57.711551666259766</v>
      </c>
      <c r="FD443" s="86">
        <v>60.164970397949219</v>
      </c>
      <c r="FE443" s="86">
        <v>63.946090698242188</v>
      </c>
      <c r="FF443" s="86">
        <v>67.421165466308594</v>
      </c>
      <c r="FG443" s="86">
        <v>70.488983154296875</v>
      </c>
      <c r="FH443" s="86">
        <v>73.693641662597656</v>
      </c>
      <c r="FI443" s="86">
        <v>76.884437561035156</v>
      </c>
      <c r="FJ443" s="86">
        <v>79.334503173828125</v>
      </c>
      <c r="FK443" s="86">
        <v>81.182518005371094</v>
      </c>
      <c r="FL443" s="86">
        <v>82.031562805175781</v>
      </c>
      <c r="FM443" s="86">
        <v>81.997055053710938</v>
      </c>
      <c r="FN443" s="86">
        <v>81.170234680175781</v>
      </c>
      <c r="FO443" s="86">
        <v>79.014396667480469</v>
      </c>
      <c r="FP443" s="86">
        <v>75.258506774902344</v>
      </c>
      <c r="FQ443" s="86">
        <v>72.2188720703125</v>
      </c>
      <c r="FR443" s="86">
        <v>69.648223876953125</v>
      </c>
      <c r="FS443" s="86">
        <v>67.883880615234375</v>
      </c>
      <c r="FT443" s="86">
        <v>66.583549499511719</v>
      </c>
      <c r="FU443" s="86">
        <v>4.1216351091861725E-2</v>
      </c>
      <c r="FV443" s="86">
        <v>6.2059894204139709E-2</v>
      </c>
      <c r="FW443" s="86">
        <v>4.1375096887350082E-2</v>
      </c>
      <c r="FX443" s="86">
        <v>1099</v>
      </c>
      <c r="FY443" s="86">
        <v>1</v>
      </c>
    </row>
    <row r="444" spans="1:181" x14ac:dyDescent="0.25">
      <c r="A444" t="s">
        <v>186</v>
      </c>
      <c r="B444" t="s">
        <v>236</v>
      </c>
      <c r="C444" t="s">
        <v>194</v>
      </c>
      <c r="D444" t="s">
        <v>203</v>
      </c>
      <c r="E444" t="s">
        <v>206</v>
      </c>
      <c r="F444" t="s">
        <v>1</v>
      </c>
      <c r="G444" t="s">
        <v>1</v>
      </c>
      <c r="H444" s="86">
        <v>31933</v>
      </c>
      <c r="I444" s="86">
        <v>1.205846905708313</v>
      </c>
      <c r="J444" s="86">
        <v>1.1147080659866333</v>
      </c>
      <c r="K444" s="86">
        <v>1.0896273851394653</v>
      </c>
      <c r="L444" s="86">
        <v>1.0626257658004761</v>
      </c>
      <c r="M444" s="86">
        <v>1.0709997415542603</v>
      </c>
      <c r="N444" s="86">
        <v>1.1333550214767456</v>
      </c>
      <c r="O444" s="86">
        <v>1.2486884593963623</v>
      </c>
      <c r="P444" s="86">
        <v>1.3582526445388794</v>
      </c>
      <c r="Q444" s="86">
        <v>1.3254036903381348</v>
      </c>
      <c r="R444" s="86">
        <v>1.3250439167022705</v>
      </c>
      <c r="S444" s="86">
        <v>1.3494396209716797</v>
      </c>
      <c r="T444" s="86">
        <v>1.3524794578552246</v>
      </c>
      <c r="U444" s="86">
        <v>1.3518829345703125</v>
      </c>
      <c r="V444" s="86">
        <v>1.3570796251296997</v>
      </c>
      <c r="W444" s="86">
        <v>1.4268083572387695</v>
      </c>
      <c r="X444" s="86">
        <v>1.4922580718994141</v>
      </c>
      <c r="Y444" s="86">
        <v>1.5936468839645386</v>
      </c>
      <c r="Z444" s="86">
        <v>1.6840461492538452</v>
      </c>
      <c r="AA444" s="86">
        <v>1.7706149816513062</v>
      </c>
      <c r="AB444" s="86">
        <v>1.7595278024673462</v>
      </c>
      <c r="AC444" s="86">
        <v>1.8063576221466064</v>
      </c>
      <c r="AD444" s="86">
        <v>1.8435989618301392</v>
      </c>
      <c r="AE444" s="86">
        <v>1.6855053901672363</v>
      </c>
      <c r="AF444" s="86">
        <v>1.4880297183990479</v>
      </c>
      <c r="AG444" s="86">
        <v>-0.31981325149536133</v>
      </c>
      <c r="AH444" s="86">
        <v>-0.30745935440063477</v>
      </c>
      <c r="AI444" s="86">
        <v>-0.26127961277961731</v>
      </c>
      <c r="AJ444" s="86">
        <v>-0.24659690260887146</v>
      </c>
      <c r="AK444" s="86">
        <v>-0.23206976056098938</v>
      </c>
      <c r="AL444" s="86">
        <v>-0.211695596575737</v>
      </c>
      <c r="AM444" s="86">
        <v>-0.24112756550312042</v>
      </c>
      <c r="AN444" s="86">
        <v>-0.22969472408294678</v>
      </c>
      <c r="AO444" s="86">
        <v>-0.28598544001579285</v>
      </c>
      <c r="AP444" s="86">
        <v>-0.26813772320747375</v>
      </c>
      <c r="AQ444" s="86">
        <v>-0.24918906390666962</v>
      </c>
      <c r="AR444" s="86">
        <v>-0.28694671392440796</v>
      </c>
      <c r="AS444" s="86">
        <v>-0.30686047673225403</v>
      </c>
      <c r="AT444" s="86">
        <v>-0.28347894549369812</v>
      </c>
      <c r="AU444" s="86">
        <v>-0.23713569343090057</v>
      </c>
      <c r="AV444" s="86">
        <v>-0.18693284690380096</v>
      </c>
      <c r="AW444" s="86">
        <v>-9.1809935867786407E-2</v>
      </c>
      <c r="AX444" s="86">
        <v>-5.0249204039573669E-2</v>
      </c>
      <c r="AY444" s="86">
        <v>-1.0739504359662533E-2</v>
      </c>
      <c r="AZ444" s="86">
        <v>-4.8466477543115616E-2</v>
      </c>
      <c r="BA444" s="86">
        <v>-3.3011768013238907E-2</v>
      </c>
      <c r="BB444" s="86">
        <v>-0.1691470742225647</v>
      </c>
      <c r="BC444" s="86">
        <v>-0.30945146083831787</v>
      </c>
      <c r="BD444" s="86">
        <v>-0.30996483564376831</v>
      </c>
      <c r="BE444" s="86">
        <v>-0.27589255571365356</v>
      </c>
      <c r="BF444" s="86">
        <v>-0.26420295238494873</v>
      </c>
      <c r="BG444" s="86">
        <v>-0.21792382001876831</v>
      </c>
      <c r="BH444" s="86">
        <v>-0.20524929463863373</v>
      </c>
      <c r="BI444" s="86">
        <v>-0.19116510450839996</v>
      </c>
      <c r="BJ444" s="86">
        <v>-0.16990959644317627</v>
      </c>
      <c r="BK444" s="86">
        <v>-0.19865348935127258</v>
      </c>
      <c r="BL444" s="86">
        <v>-0.18709306418895721</v>
      </c>
      <c r="BM444" s="86">
        <v>-0.24281974136829376</v>
      </c>
      <c r="BN444" s="86">
        <v>-0.22399216890335083</v>
      </c>
      <c r="BO444" s="86">
        <v>-0.20454119145870209</v>
      </c>
      <c r="BP444" s="86">
        <v>-0.24112352728843689</v>
      </c>
      <c r="BQ444" s="86">
        <v>-0.25859558582305908</v>
      </c>
      <c r="BR444" s="86">
        <v>-0.23457108438014984</v>
      </c>
      <c r="BS444" s="86">
        <v>-0.18385991454124451</v>
      </c>
      <c r="BT444" s="86">
        <v>-0.13325744867324829</v>
      </c>
      <c r="BU444" s="86">
        <v>-4.0425550192594528E-2</v>
      </c>
      <c r="BV444" s="86">
        <v>1.945996074937284E-3</v>
      </c>
      <c r="BW444" s="86">
        <v>4.3273322284221649E-2</v>
      </c>
      <c r="BX444" s="86">
        <v>6.2290793284773827E-3</v>
      </c>
      <c r="BY444" s="86">
        <v>2.1984944120049477E-2</v>
      </c>
      <c r="BZ444" s="86">
        <v>-0.11504888534545898</v>
      </c>
      <c r="CA444" s="86">
        <v>-0.25744503736495972</v>
      </c>
      <c r="CB444" s="86">
        <v>-0.26039600372314453</v>
      </c>
      <c r="CC444" s="86">
        <v>-0.24547317624092102</v>
      </c>
      <c r="CD444" s="86">
        <v>-0.23424366116523743</v>
      </c>
      <c r="CE444" s="86">
        <v>-0.18789573013782501</v>
      </c>
      <c r="CF444" s="86">
        <v>-0.17661204934120178</v>
      </c>
      <c r="CG444" s="86">
        <v>-0.16283467411994934</v>
      </c>
      <c r="CH444" s="86">
        <v>-0.14096873998641968</v>
      </c>
      <c r="CI444" s="86">
        <v>-0.16923607885837555</v>
      </c>
      <c r="CJ444" s="86">
        <v>-0.15758727490901947</v>
      </c>
      <c r="CK444" s="86">
        <v>-0.2129233181476593</v>
      </c>
      <c r="CL444" s="86">
        <v>-0.19341710209846497</v>
      </c>
      <c r="CM444" s="86">
        <v>-0.17361821234226227</v>
      </c>
      <c r="CN444" s="86">
        <v>-0.20938652753829956</v>
      </c>
      <c r="CO444" s="86">
        <v>-0.22516746819019318</v>
      </c>
      <c r="CP444" s="86">
        <v>-0.20069766044616699</v>
      </c>
      <c r="CQ444" s="86">
        <v>-0.1469612717628479</v>
      </c>
      <c r="CR444" s="86">
        <v>-9.6082024276256561E-2</v>
      </c>
      <c r="CS444" s="86">
        <v>-4.8368875868618488E-3</v>
      </c>
      <c r="CT444" s="86">
        <v>3.8096234202384949E-2</v>
      </c>
      <c r="CU444" s="86">
        <v>8.0682449042797089E-2</v>
      </c>
      <c r="CV444" s="86">
        <v>4.4111054390668869E-2</v>
      </c>
      <c r="CW444" s="86">
        <v>6.007549911737442E-2</v>
      </c>
      <c r="CX444" s="86">
        <v>-7.7580645680427551E-2</v>
      </c>
      <c r="CY444" s="86">
        <v>-0.22142553329467773</v>
      </c>
      <c r="CZ444" s="86">
        <v>-0.22606478631496429</v>
      </c>
      <c r="DA444" s="86">
        <v>-0.21505382657051086</v>
      </c>
      <c r="DB444" s="86">
        <v>-0.20428439974784851</v>
      </c>
      <c r="DC444" s="86">
        <v>-0.15786762535572052</v>
      </c>
      <c r="DD444" s="86">
        <v>-0.14797483384609222</v>
      </c>
      <c r="DE444" s="86">
        <v>-0.13450425863265991</v>
      </c>
      <c r="DF444" s="86">
        <v>-0.11202789098024368</v>
      </c>
      <c r="DG444" s="86">
        <v>-0.13981866836547852</v>
      </c>
      <c r="DH444" s="86">
        <v>-0.12808147072792053</v>
      </c>
      <c r="DI444" s="86">
        <v>-0.18302688002586365</v>
      </c>
      <c r="DJ444" s="86">
        <v>-0.1628420352935791</v>
      </c>
      <c r="DK444" s="86">
        <v>-0.14269523322582245</v>
      </c>
      <c r="DL444" s="86">
        <v>-0.17764954268932343</v>
      </c>
      <c r="DM444" s="86">
        <v>-0.19173935055732727</v>
      </c>
      <c r="DN444" s="86">
        <v>-0.16682425141334534</v>
      </c>
      <c r="DO444" s="86">
        <v>-0.11006263643503189</v>
      </c>
      <c r="DP444" s="86">
        <v>-5.890660360455513E-2</v>
      </c>
      <c r="DQ444" s="86">
        <v>3.0751775950193405E-2</v>
      </c>
      <c r="DR444" s="86">
        <v>7.4246466159820557E-2</v>
      </c>
      <c r="DS444" s="86">
        <v>0.11809155344963074</v>
      </c>
      <c r="DT444" s="86">
        <v>8.1993035972118378E-2</v>
      </c>
      <c r="DU444" s="86">
        <v>9.8166048526763916E-2</v>
      </c>
      <c r="DV444" s="86">
        <v>-4.0112413465976715E-2</v>
      </c>
      <c r="DW444" s="86">
        <v>-0.18540605902671814</v>
      </c>
      <c r="DX444" s="86">
        <v>-0.19173355400562286</v>
      </c>
      <c r="DY444" s="86">
        <v>-0.17113311588764191</v>
      </c>
      <c r="DZ444" s="86">
        <v>-0.16102798283100128</v>
      </c>
      <c r="EA444" s="86">
        <v>-0.11451183259487152</v>
      </c>
      <c r="EB444" s="86">
        <v>-0.10662724077701569</v>
      </c>
      <c r="EC444" s="86">
        <v>-9.3599617481231689E-2</v>
      </c>
      <c r="ED444" s="86">
        <v>-7.0241890847682953E-2</v>
      </c>
      <c r="EE444" s="86">
        <v>-9.7344599664211273E-2</v>
      </c>
      <c r="EF444" s="86">
        <v>-8.5479795932769775E-2</v>
      </c>
      <c r="EG444" s="86">
        <v>-0.13986118137836456</v>
      </c>
      <c r="EH444" s="86">
        <v>-0.11869648098945618</v>
      </c>
      <c r="EI444" s="86">
        <v>-9.8047360777854919E-2</v>
      </c>
      <c r="EJ444" s="86">
        <v>-0.13182637095451355</v>
      </c>
      <c r="EK444" s="86">
        <v>-0.14347444474697113</v>
      </c>
      <c r="EL444" s="86">
        <v>-0.11791639775037766</v>
      </c>
      <c r="EM444" s="86">
        <v>-5.6786868721246719E-2</v>
      </c>
      <c r="EN444" s="86">
        <v>-5.2312016487121582E-3</v>
      </c>
      <c r="EO444" s="86">
        <v>8.2136154174804688E-2</v>
      </c>
      <c r="EP444" s="86">
        <v>0.12644165754318237</v>
      </c>
      <c r="EQ444" s="86">
        <v>0.17210438847541809</v>
      </c>
      <c r="ER444" s="86">
        <v>0.13668859004974365</v>
      </c>
      <c r="ES444" s="86">
        <v>0.15316276252269745</v>
      </c>
      <c r="ET444" s="86">
        <v>1.398576982319355E-2</v>
      </c>
      <c r="EU444" s="86">
        <v>-0.13339963555335999</v>
      </c>
      <c r="EV444" s="86">
        <v>-0.14216473698616028</v>
      </c>
      <c r="EW444" s="86">
        <v>58.670845031738281</v>
      </c>
      <c r="EX444" s="86">
        <v>57.602367401123047</v>
      </c>
      <c r="EY444" s="86">
        <v>57.24591064453125</v>
      </c>
      <c r="EZ444" s="86">
        <v>56.626457214355469</v>
      </c>
      <c r="FA444" s="86">
        <v>56.273872375488281</v>
      </c>
      <c r="FB444" s="86">
        <v>55.699722290039063</v>
      </c>
      <c r="FC444" s="86">
        <v>56.388484954833984</v>
      </c>
      <c r="FD444" s="86">
        <v>58.570663452148438</v>
      </c>
      <c r="FE444" s="86">
        <v>62.050987243652344</v>
      </c>
      <c r="FF444" s="86">
        <v>65.146476745605469</v>
      </c>
      <c r="FG444" s="86">
        <v>68.350662231445313</v>
      </c>
      <c r="FH444" s="86">
        <v>71.440505981445313</v>
      </c>
      <c r="FI444" s="86">
        <v>74.436050415039063</v>
      </c>
      <c r="FJ444" s="86">
        <v>76.647987365722656</v>
      </c>
      <c r="FK444" s="86">
        <v>78.151229858398438</v>
      </c>
      <c r="FL444" s="86">
        <v>78.859832763671875</v>
      </c>
      <c r="FM444" s="86">
        <v>78.55511474609375</v>
      </c>
      <c r="FN444" s="86">
        <v>77.522392272949219</v>
      </c>
      <c r="FO444" s="86">
        <v>74.920074462890625</v>
      </c>
      <c r="FP444" s="86">
        <v>71.300567626953125</v>
      </c>
      <c r="FQ444" s="86">
        <v>67.695335388183594</v>
      </c>
      <c r="FR444" s="86">
        <v>65.4078369140625</v>
      </c>
      <c r="FS444" s="86">
        <v>64.0672607421875</v>
      </c>
      <c r="FT444" s="86">
        <v>62.803447723388672</v>
      </c>
      <c r="FU444" s="86">
        <v>3.0834415927529335E-2</v>
      </c>
      <c r="FV444" s="86">
        <v>4.5583691447973251E-2</v>
      </c>
      <c r="FW444" s="86">
        <v>3.0818875879049301E-2</v>
      </c>
      <c r="FX444" s="86">
        <v>3880</v>
      </c>
      <c r="FY444" s="86">
        <v>1</v>
      </c>
    </row>
    <row r="445" spans="1:181" x14ac:dyDescent="0.25">
      <c r="A445" t="s">
        <v>186</v>
      </c>
      <c r="B445" t="s">
        <v>236</v>
      </c>
      <c r="C445" t="s">
        <v>194</v>
      </c>
      <c r="D445" t="s">
        <v>203</v>
      </c>
      <c r="E445" t="s">
        <v>206</v>
      </c>
      <c r="F445" t="s">
        <v>178</v>
      </c>
      <c r="G445" t="s">
        <v>1</v>
      </c>
      <c r="H445" s="86">
        <v>17646</v>
      </c>
      <c r="I445" s="86">
        <v>1.0269943475723267</v>
      </c>
      <c r="J445" s="86">
        <v>0.94591176509857178</v>
      </c>
      <c r="K445" s="86">
        <v>0.91816645860671997</v>
      </c>
      <c r="L445" s="86">
        <v>0.90643411874771118</v>
      </c>
      <c r="M445" s="86">
        <v>0.90996634960174561</v>
      </c>
      <c r="N445" s="86">
        <v>0.95714777708053589</v>
      </c>
      <c r="O445" s="86">
        <v>1.0532048940658569</v>
      </c>
      <c r="P445" s="86">
        <v>1.164264440536499</v>
      </c>
      <c r="Q445" s="86">
        <v>1.127056360244751</v>
      </c>
      <c r="R445" s="86">
        <v>1.1478670835494995</v>
      </c>
      <c r="S445" s="86">
        <v>1.1753041744232178</v>
      </c>
      <c r="T445" s="86">
        <v>1.2093503475189209</v>
      </c>
      <c r="U445" s="86">
        <v>1.2219042778015137</v>
      </c>
      <c r="V445" s="86">
        <v>1.1951789855957031</v>
      </c>
      <c r="W445" s="86">
        <v>1.2371982336044312</v>
      </c>
      <c r="X445" s="86">
        <v>1.2811787128448486</v>
      </c>
      <c r="Y445" s="86">
        <v>1.3866195678710938</v>
      </c>
      <c r="Z445" s="86">
        <v>1.4172974824905396</v>
      </c>
      <c r="AA445" s="86">
        <v>1.4663527011871338</v>
      </c>
      <c r="AB445" s="86">
        <v>1.4748532772064209</v>
      </c>
      <c r="AC445" s="86">
        <v>1.5524337291717529</v>
      </c>
      <c r="AD445" s="86">
        <v>1.594514012336731</v>
      </c>
      <c r="AE445" s="86">
        <v>1.4952132701873779</v>
      </c>
      <c r="AF445" s="86">
        <v>1.2876472473144531</v>
      </c>
      <c r="AG445" s="86">
        <v>-0.26364198327064514</v>
      </c>
      <c r="AH445" s="86">
        <v>-0.24408736824989319</v>
      </c>
      <c r="AI445" s="86">
        <v>-0.20608215034008026</v>
      </c>
      <c r="AJ445" s="86">
        <v>-0.17772692441940308</v>
      </c>
      <c r="AK445" s="86">
        <v>-0.16318315267562866</v>
      </c>
      <c r="AL445" s="86">
        <v>-0.16752400994300842</v>
      </c>
      <c r="AM445" s="86">
        <v>-0.21575556695461273</v>
      </c>
      <c r="AN445" s="86">
        <v>-0.21775966882705688</v>
      </c>
      <c r="AO445" s="86">
        <v>-0.25752785801887512</v>
      </c>
      <c r="AP445" s="86">
        <v>-0.22068123519420624</v>
      </c>
      <c r="AQ445" s="86">
        <v>-0.21354703605175018</v>
      </c>
      <c r="AR445" s="86">
        <v>-0.22550949454307556</v>
      </c>
      <c r="AS445" s="86">
        <v>-0.20342558622360229</v>
      </c>
      <c r="AT445" s="86">
        <v>-0.20249989628791809</v>
      </c>
      <c r="AU445" s="86">
        <v>-0.17218998074531555</v>
      </c>
      <c r="AV445" s="86">
        <v>-0.12644109129905701</v>
      </c>
      <c r="AW445" s="86">
        <v>-1.3266115449368954E-2</v>
      </c>
      <c r="AX445" s="86">
        <v>-4.4563757255673409E-3</v>
      </c>
      <c r="AY445" s="86">
        <v>-1.6896698623895645E-2</v>
      </c>
      <c r="AZ445" s="86">
        <v>-5.6340709328651428E-2</v>
      </c>
      <c r="BA445" s="86">
        <v>-2.5004716590046883E-2</v>
      </c>
      <c r="BB445" s="86">
        <v>-0.13600555062294006</v>
      </c>
      <c r="BC445" s="86">
        <v>-0.2189144492149353</v>
      </c>
      <c r="BD445" s="86">
        <v>-0.23755107820034027</v>
      </c>
      <c r="BE445" s="86">
        <v>-0.2253655344247818</v>
      </c>
      <c r="BF445" s="86">
        <v>-0.20861843228340149</v>
      </c>
      <c r="BG445" s="86">
        <v>-0.17223329842090607</v>
      </c>
      <c r="BH445" s="86">
        <v>-0.14524783194065094</v>
      </c>
      <c r="BI445" s="86">
        <v>-0.13090844452381134</v>
      </c>
      <c r="BJ445" s="86">
        <v>-0.1353716254234314</v>
      </c>
      <c r="BK445" s="86">
        <v>-0.18147458136081696</v>
      </c>
      <c r="BL445" s="86">
        <v>-0.18119432032108307</v>
      </c>
      <c r="BM445" s="86">
        <v>-0.22124630212783813</v>
      </c>
      <c r="BN445" s="86">
        <v>-0.18373119831085205</v>
      </c>
      <c r="BO445" s="86">
        <v>-0.17712856829166412</v>
      </c>
      <c r="BP445" s="86">
        <v>-0.18606178462505341</v>
      </c>
      <c r="BQ445" s="86">
        <v>-0.1613408625125885</v>
      </c>
      <c r="BR445" s="86">
        <v>-0.15888103842735291</v>
      </c>
      <c r="BS445" s="86">
        <v>-0.12658514082431793</v>
      </c>
      <c r="BT445" s="86">
        <v>-7.9342007637023926E-2</v>
      </c>
      <c r="BU445" s="86">
        <v>3.4013383090496063E-2</v>
      </c>
      <c r="BV445" s="86">
        <v>4.2475465685129166E-2</v>
      </c>
      <c r="BW445" s="86">
        <v>2.9727814719080925E-2</v>
      </c>
      <c r="BX445" s="86">
        <v>-1.0855964384973049E-2</v>
      </c>
      <c r="BY445" s="86">
        <v>1.8413035199046135E-2</v>
      </c>
      <c r="BZ445" s="86">
        <v>-9.1608859598636627E-2</v>
      </c>
      <c r="CA445" s="86">
        <v>-0.17499460279941559</v>
      </c>
      <c r="CB445" s="86">
        <v>-0.19747373461723328</v>
      </c>
      <c r="CC445" s="86">
        <v>-0.19885535538196564</v>
      </c>
      <c r="CD445" s="86">
        <v>-0.18405276536941528</v>
      </c>
      <c r="CE445" s="86">
        <v>-0.1487896591424942</v>
      </c>
      <c r="CF445" s="86">
        <v>-0.12275291234254837</v>
      </c>
      <c r="CG445" s="86">
        <v>-0.10855509340763092</v>
      </c>
      <c r="CH445" s="86">
        <v>-0.113102987408638</v>
      </c>
      <c r="CI445" s="86">
        <v>-0.15773165225982666</v>
      </c>
      <c r="CJ445" s="86">
        <v>-0.15586927533149719</v>
      </c>
      <c r="CK445" s="86">
        <v>-0.19611780345439911</v>
      </c>
      <c r="CL445" s="86">
        <v>-0.15813972055912018</v>
      </c>
      <c r="CM445" s="86">
        <v>-0.15190523862838745</v>
      </c>
      <c r="CN445" s="86">
        <v>-0.15874040126800537</v>
      </c>
      <c r="CO445" s="86">
        <v>-0.13219310343265533</v>
      </c>
      <c r="CP445" s="86">
        <v>-0.12867073714733124</v>
      </c>
      <c r="CQ445" s="86">
        <v>-9.4999387860298157E-2</v>
      </c>
      <c r="CR445" s="86">
        <v>-4.6721316874027252E-2</v>
      </c>
      <c r="CS445" s="86">
        <v>6.6759020090103149E-2</v>
      </c>
      <c r="CT445" s="86">
        <v>7.4980318546295166E-2</v>
      </c>
      <c r="CU445" s="86">
        <v>6.2019810080528259E-2</v>
      </c>
      <c r="CV445" s="86">
        <v>2.0646629855036736E-2</v>
      </c>
      <c r="CW445" s="86">
        <v>4.8484038561582565E-2</v>
      </c>
      <c r="CX445" s="86">
        <v>-6.0859847813844681E-2</v>
      </c>
      <c r="CY445" s="86">
        <v>-0.14457584917545319</v>
      </c>
      <c r="CZ445" s="86">
        <v>-0.16971631348133087</v>
      </c>
      <c r="DA445" s="86">
        <v>-0.17234519124031067</v>
      </c>
      <c r="DB445" s="86">
        <v>-0.15948709845542908</v>
      </c>
      <c r="DC445" s="86">
        <v>-0.12534603476524353</v>
      </c>
      <c r="DD445" s="86">
        <v>-0.1002579852938652</v>
      </c>
      <c r="DE445" s="86">
        <v>-8.6201734840869904E-2</v>
      </c>
      <c r="DF445" s="86">
        <v>-9.0834341943264008E-2</v>
      </c>
      <c r="DG445" s="86">
        <v>-0.13398873805999756</v>
      </c>
      <c r="DH445" s="86">
        <v>-0.13054423034191132</v>
      </c>
      <c r="DI445" s="86">
        <v>-0.17098928987979889</v>
      </c>
      <c r="DJ445" s="86">
        <v>-0.13254824280738831</v>
      </c>
      <c r="DK445" s="86">
        <v>-0.12668192386627197</v>
      </c>
      <c r="DL445" s="86">
        <v>-0.13141903281211853</v>
      </c>
      <c r="DM445" s="86">
        <v>-0.10304534435272217</v>
      </c>
      <c r="DN445" s="86">
        <v>-9.8460458219051361E-2</v>
      </c>
      <c r="DO445" s="86">
        <v>-6.3413627445697784E-2</v>
      </c>
      <c r="DP445" s="86">
        <v>-1.4100631698966026E-2</v>
      </c>
      <c r="DQ445" s="86">
        <v>9.9504657089710236E-2</v>
      </c>
      <c r="DR445" s="86">
        <v>0.10748516768217087</v>
      </c>
      <c r="DS445" s="86">
        <v>9.4311803579330444E-2</v>
      </c>
      <c r="DT445" s="86">
        <v>5.2149221301078796E-2</v>
      </c>
      <c r="DU445" s="86">
        <v>7.8555040061473846E-2</v>
      </c>
      <c r="DV445" s="86">
        <v>-3.0110837891697884E-2</v>
      </c>
      <c r="DW445" s="86">
        <v>-0.11415711045265198</v>
      </c>
      <c r="DX445" s="86">
        <v>-0.14195887744426727</v>
      </c>
      <c r="DY445" s="86">
        <v>-0.13406872749328613</v>
      </c>
      <c r="DZ445" s="86">
        <v>-0.12401818484067917</v>
      </c>
      <c r="EA445" s="86">
        <v>-9.1497167944908142E-2</v>
      </c>
      <c r="EB445" s="86">
        <v>-6.7778907716274261E-2</v>
      </c>
      <c r="EC445" s="86">
        <v>-5.392703041434288E-2</v>
      </c>
      <c r="ED445" s="86">
        <v>-5.8681957423686981E-2</v>
      </c>
      <c r="EE445" s="86">
        <v>-9.9707752466201782E-2</v>
      </c>
      <c r="EF445" s="86">
        <v>-9.3978866934776306E-2</v>
      </c>
      <c r="EG445" s="86">
        <v>-0.13470771908760071</v>
      </c>
      <c r="EH445" s="86">
        <v>-9.5598213374614716E-2</v>
      </c>
      <c r="EI445" s="86">
        <v>-9.0263456106185913E-2</v>
      </c>
      <c r="EJ445" s="86">
        <v>-9.1971330344676971E-2</v>
      </c>
      <c r="EK445" s="86">
        <v>-6.096060574054718E-2</v>
      </c>
      <c r="EL445" s="86">
        <v>-5.484158918261528E-2</v>
      </c>
      <c r="EM445" s="86">
        <v>-1.7808802425861359E-2</v>
      </c>
      <c r="EN445" s="86">
        <v>3.2998457551002502E-2</v>
      </c>
      <c r="EO445" s="86">
        <v>0.14678415656089783</v>
      </c>
      <c r="EP445" s="86">
        <v>0.15441699326038361</v>
      </c>
      <c r="EQ445" s="86">
        <v>0.14093631505966187</v>
      </c>
      <c r="ER445" s="86">
        <v>9.7633965313434601E-2</v>
      </c>
      <c r="ES445" s="86">
        <v>0.12197278439998627</v>
      </c>
      <c r="ET445" s="86">
        <v>1.4285854063928127E-2</v>
      </c>
      <c r="EU445" s="86">
        <v>-7.0237286388874054E-2</v>
      </c>
      <c r="EV445" s="86">
        <v>-0.10188154876232147</v>
      </c>
      <c r="EW445" s="86">
        <v>55.155620574951172</v>
      </c>
      <c r="EX445" s="86">
        <v>54.697982788085938</v>
      </c>
      <c r="EY445" s="86">
        <v>54.928508758544922</v>
      </c>
      <c r="EZ445" s="86">
        <v>55.009811401367188</v>
      </c>
      <c r="FA445" s="86">
        <v>55.064506530761719</v>
      </c>
      <c r="FB445" s="86">
        <v>55.006870269775391</v>
      </c>
      <c r="FC445" s="86">
        <v>55.234783172607422</v>
      </c>
      <c r="FD445" s="86">
        <v>56.970252990722656</v>
      </c>
      <c r="FE445" s="86">
        <v>59.507648468017578</v>
      </c>
      <c r="FF445" s="86">
        <v>62.090526580810547</v>
      </c>
      <c r="FG445" s="86">
        <v>64.669242858886719</v>
      </c>
      <c r="FH445" s="86">
        <v>67.297508239746094</v>
      </c>
      <c r="FI445" s="86">
        <v>70.138504028320313</v>
      </c>
      <c r="FJ445" s="86">
        <v>72.210578918457031</v>
      </c>
      <c r="FK445" s="86">
        <v>74.088996887207031</v>
      </c>
      <c r="FL445" s="86">
        <v>74.243995666503906</v>
      </c>
      <c r="FM445" s="86">
        <v>73.592460632324219</v>
      </c>
      <c r="FN445" s="86">
        <v>72.121139526367188</v>
      </c>
      <c r="FO445" s="86">
        <v>68.781204223632813</v>
      </c>
      <c r="FP445" s="86">
        <v>65.765495300292969</v>
      </c>
      <c r="FQ445" s="86">
        <v>62.264621734619141</v>
      </c>
      <c r="FR445" s="86">
        <v>60.359046936035156</v>
      </c>
      <c r="FS445" s="86">
        <v>58.900035858154297</v>
      </c>
      <c r="FT445" s="86">
        <v>57.690444946289063</v>
      </c>
      <c r="FU445" s="86">
        <v>2.4144580587744713E-2</v>
      </c>
      <c r="FV445" s="86">
        <v>3.8034040480852127E-2</v>
      </c>
      <c r="FW445" s="86">
        <v>2.4555215612053871E-2</v>
      </c>
      <c r="FX445" s="86">
        <v>2530</v>
      </c>
      <c r="FY445" s="86">
        <v>1</v>
      </c>
    </row>
    <row r="446" spans="1:181" x14ac:dyDescent="0.25">
      <c r="A446" t="s">
        <v>186</v>
      </c>
      <c r="B446" t="s">
        <v>236</v>
      </c>
      <c r="C446" t="s">
        <v>194</v>
      </c>
      <c r="D446" t="s">
        <v>203</v>
      </c>
      <c r="E446" t="s">
        <v>206</v>
      </c>
      <c r="F446" t="s">
        <v>179</v>
      </c>
      <c r="G446" t="s">
        <v>1</v>
      </c>
      <c r="H446" s="86">
        <v>2155</v>
      </c>
      <c r="I446" s="86">
        <v>1.6704130172729492</v>
      </c>
      <c r="J446" s="86">
        <v>1.4888126850128174</v>
      </c>
      <c r="K446" s="86">
        <v>1.4436737298965454</v>
      </c>
      <c r="L446" s="86">
        <v>1.4371700286865234</v>
      </c>
      <c r="M446" s="86">
        <v>1.5336896181106567</v>
      </c>
      <c r="N446" s="86">
        <v>1.6041848659515381</v>
      </c>
      <c r="O446" s="86">
        <v>1.6339257955551147</v>
      </c>
      <c r="P446" s="86">
        <v>1.7513833045959473</v>
      </c>
      <c r="Q446" s="86">
        <v>1.6172138452529907</v>
      </c>
      <c r="R446" s="86">
        <v>1.5638706684112549</v>
      </c>
      <c r="S446" s="86">
        <v>1.431999683380127</v>
      </c>
      <c r="T446" s="86">
        <v>1.1699094772338867</v>
      </c>
      <c r="U446" s="86">
        <v>1.1409651041030884</v>
      </c>
      <c r="V446" s="86">
        <v>1.3171346187591553</v>
      </c>
      <c r="W446" s="86">
        <v>1.5490348339080811</v>
      </c>
      <c r="X446" s="86">
        <v>1.5732715129852295</v>
      </c>
      <c r="Y446" s="86">
        <v>1.6224026679992676</v>
      </c>
      <c r="Z446" s="86">
        <v>1.9472255706787109</v>
      </c>
      <c r="AA446" s="86">
        <v>1.9797030687332153</v>
      </c>
      <c r="AB446" s="86">
        <v>1.913969874382019</v>
      </c>
      <c r="AC446" s="86">
        <v>2.3401474952697754</v>
      </c>
      <c r="AD446" s="86">
        <v>2.4513139724731445</v>
      </c>
      <c r="AE446" s="86">
        <v>2.130141019821167</v>
      </c>
      <c r="AF446" s="86">
        <v>1.8654800653457642</v>
      </c>
      <c r="AG446" s="86">
        <v>-0.39674898982048035</v>
      </c>
      <c r="AH446" s="86">
        <v>-0.40564686059951782</v>
      </c>
      <c r="AI446" s="86">
        <v>-0.41035449504852295</v>
      </c>
      <c r="AJ446" s="86">
        <v>-0.38104856014251709</v>
      </c>
      <c r="AK446" s="86">
        <v>-0.31084230542182922</v>
      </c>
      <c r="AL446" s="86">
        <v>-0.16528773307800293</v>
      </c>
      <c r="AM446" s="86">
        <v>-0.34148883819580078</v>
      </c>
      <c r="AN446" s="86">
        <v>-0.12495581060647964</v>
      </c>
      <c r="AO446" s="86">
        <v>-0.46154332160949707</v>
      </c>
      <c r="AP446" s="86">
        <v>-0.55839884281158447</v>
      </c>
      <c r="AQ446" s="86">
        <v>-0.69769614934921265</v>
      </c>
      <c r="AR446" s="86">
        <v>-0.8373371958732605</v>
      </c>
      <c r="AS446" s="86">
        <v>-1.0879495143890381</v>
      </c>
      <c r="AT446" s="86">
        <v>-0.94883406162261963</v>
      </c>
      <c r="AU446" s="86">
        <v>-0.97082436084747314</v>
      </c>
      <c r="AV446" s="86">
        <v>-0.9332423210144043</v>
      </c>
      <c r="AW446" s="86">
        <v>-0.8547787070274353</v>
      </c>
      <c r="AX446" s="86">
        <v>-0.7485426664352417</v>
      </c>
      <c r="AY446" s="86">
        <v>-0.8419945240020752</v>
      </c>
      <c r="AZ446" s="86">
        <v>-0.88803726434707642</v>
      </c>
      <c r="BA446" s="86">
        <v>-0.55094683170318604</v>
      </c>
      <c r="BB446" s="86">
        <v>-0.20728491246700287</v>
      </c>
      <c r="BC446" s="86">
        <v>-0.5582917332649231</v>
      </c>
      <c r="BD446" s="86">
        <v>-0.33577966690063477</v>
      </c>
      <c r="BE446" s="86">
        <v>-0.18278190493583679</v>
      </c>
      <c r="BF446" s="86">
        <v>-0.22307083010673523</v>
      </c>
      <c r="BG446" s="86">
        <v>-0.2095663994550705</v>
      </c>
      <c r="BH446" s="86">
        <v>-0.18059693276882172</v>
      </c>
      <c r="BI446" s="86">
        <v>-0.10734014958143234</v>
      </c>
      <c r="BJ446" s="86">
        <v>4.075348749756813E-2</v>
      </c>
      <c r="BK446" s="86">
        <v>-0.1219463124871254</v>
      </c>
      <c r="BL446" s="86">
        <v>4.9803033471107483E-2</v>
      </c>
      <c r="BM446" s="86">
        <v>-0.22112202644348145</v>
      </c>
      <c r="BN446" s="86">
        <v>-0.29481399059295654</v>
      </c>
      <c r="BO446" s="86">
        <v>-0.41444066166877747</v>
      </c>
      <c r="BP446" s="86">
        <v>-0.58542490005493164</v>
      </c>
      <c r="BQ446" s="86">
        <v>-0.81119894981384277</v>
      </c>
      <c r="BR446" s="86">
        <v>-0.63542681932449341</v>
      </c>
      <c r="BS446" s="86">
        <v>-0.60066735744476318</v>
      </c>
      <c r="BT446" s="86">
        <v>-0.59350663423538208</v>
      </c>
      <c r="BU446" s="86">
        <v>-0.54576343297958374</v>
      </c>
      <c r="BV446" s="86">
        <v>-0.42041906714439392</v>
      </c>
      <c r="BW446" s="86">
        <v>-0.49595192074775696</v>
      </c>
      <c r="BX446" s="86">
        <v>-0.49126729369163513</v>
      </c>
      <c r="BY446" s="86">
        <v>-0.11996655911207199</v>
      </c>
      <c r="BZ446" s="86">
        <v>0.13262198865413666</v>
      </c>
      <c r="CA446" s="86">
        <v>-0.27867019176483154</v>
      </c>
      <c r="CB446" s="86">
        <v>-6.9699294865131378E-2</v>
      </c>
      <c r="CC446" s="86">
        <v>-3.458893671631813E-2</v>
      </c>
      <c r="CD446" s="86">
        <v>-9.6619240939617157E-2</v>
      </c>
      <c r="CE446" s="86">
        <v>-7.0501141250133514E-2</v>
      </c>
      <c r="CF446" s="86">
        <v>-4.1764747351408005E-2</v>
      </c>
      <c r="CG446" s="86">
        <v>3.3604808151721954E-2</v>
      </c>
      <c r="CH446" s="86">
        <v>0.18345701694488525</v>
      </c>
      <c r="CI446" s="86">
        <v>3.0108161270618439E-2</v>
      </c>
      <c r="CJ446" s="86">
        <v>0.17084047198295593</v>
      </c>
      <c r="CK446" s="86">
        <v>-5.4606985300779343E-2</v>
      </c>
      <c r="CL446" s="86">
        <v>-0.11225597560405731</v>
      </c>
      <c r="CM446" s="86">
        <v>-0.21825876832008362</v>
      </c>
      <c r="CN446" s="86">
        <v>-0.41095113754272461</v>
      </c>
      <c r="CO446" s="86">
        <v>-0.61952239274978638</v>
      </c>
      <c r="CP446" s="86">
        <v>-0.41836196184158325</v>
      </c>
      <c r="CQ446" s="86">
        <v>-0.34429773688316345</v>
      </c>
      <c r="CR446" s="86">
        <v>-0.35820665955543518</v>
      </c>
      <c r="CS446" s="86">
        <v>-0.33174034953117371</v>
      </c>
      <c r="CT446" s="86">
        <v>-0.19316165149211884</v>
      </c>
      <c r="CU446" s="86">
        <v>-0.25628387928009033</v>
      </c>
      <c r="CV446" s="86">
        <v>-0.21646565198898315</v>
      </c>
      <c r="CW446" s="86">
        <v>0.17852908372879028</v>
      </c>
      <c r="CX446" s="86">
        <v>0.36804050207138062</v>
      </c>
      <c r="CY446" s="86">
        <v>-8.5005134344100952E-2</v>
      </c>
      <c r="CZ446" s="86">
        <v>0.11458717286586761</v>
      </c>
      <c r="DA446" s="86">
        <v>0.11360401660203934</v>
      </c>
      <c r="DB446" s="86">
        <v>2.9832355678081512E-2</v>
      </c>
      <c r="DC446" s="86">
        <v>6.8564102053642273E-2</v>
      </c>
      <c r="DD446" s="86">
        <v>9.7067452967166901E-2</v>
      </c>
      <c r="DE446" s="86">
        <v>0.17454977333545685</v>
      </c>
      <c r="DF446" s="86">
        <v>0.32616055011749268</v>
      </c>
      <c r="DG446" s="86">
        <v>0.18216265738010406</v>
      </c>
      <c r="DH446" s="86">
        <v>0.29187792539596558</v>
      </c>
      <c r="DI446" s="86">
        <v>0.11190807074308395</v>
      </c>
      <c r="DJ446" s="86">
        <v>7.0302054286003113E-2</v>
      </c>
      <c r="DK446" s="86">
        <v>-2.2076873108744621E-2</v>
      </c>
      <c r="DL446" s="86">
        <v>-0.23647744953632355</v>
      </c>
      <c r="DM446" s="86">
        <v>-0.42784589529037476</v>
      </c>
      <c r="DN446" s="86">
        <v>-0.20129711925983429</v>
      </c>
      <c r="DO446" s="86">
        <v>-8.7928071618080139E-2</v>
      </c>
      <c r="DP446" s="86">
        <v>-0.12290671467781067</v>
      </c>
      <c r="DQ446" s="86">
        <v>-0.11771731823682785</v>
      </c>
      <c r="DR446" s="86">
        <v>3.4095745533704758E-2</v>
      </c>
      <c r="DS446" s="86">
        <v>-1.6615837812423706E-2</v>
      </c>
      <c r="DT446" s="86">
        <v>5.8336004614830017E-2</v>
      </c>
      <c r="DU446" s="86">
        <v>0.47702467441558838</v>
      </c>
      <c r="DV446" s="86">
        <v>0.60345900058746338</v>
      </c>
      <c r="DW446" s="86">
        <v>0.10865990817546844</v>
      </c>
      <c r="DX446" s="86">
        <v>0.29887360334396362</v>
      </c>
      <c r="DY446" s="86">
        <v>0.32757112383842468</v>
      </c>
      <c r="DZ446" s="86">
        <v>0.21240836381912231</v>
      </c>
      <c r="EA446" s="86">
        <v>0.26935222744941711</v>
      </c>
      <c r="EB446" s="86">
        <v>0.29751908779144287</v>
      </c>
      <c r="EC446" s="86">
        <v>0.37805190682411194</v>
      </c>
      <c r="ED446" s="86">
        <v>0.53220176696777344</v>
      </c>
      <c r="EE446" s="86">
        <v>0.40170517563819885</v>
      </c>
      <c r="EF446" s="86">
        <v>0.46663674712181091</v>
      </c>
      <c r="EG446" s="86">
        <v>0.35232937335968018</v>
      </c>
      <c r="EH446" s="86">
        <v>0.33388686180114746</v>
      </c>
      <c r="EI446" s="86">
        <v>0.26117861270904541</v>
      </c>
      <c r="EJ446" s="86">
        <v>1.5434845350682735E-2</v>
      </c>
      <c r="EK446" s="86">
        <v>-0.15109544992446899</v>
      </c>
      <c r="EL446" s="86">
        <v>0.11211004853248596</v>
      </c>
      <c r="EM446" s="86">
        <v>0.2822289764881134</v>
      </c>
      <c r="EN446" s="86">
        <v>0.21682903170585632</v>
      </c>
      <c r="EO446" s="86">
        <v>0.19129796326160431</v>
      </c>
      <c r="EP446" s="86">
        <v>0.36221933364868164</v>
      </c>
      <c r="EQ446" s="86">
        <v>0.32942676544189453</v>
      </c>
      <c r="ER446" s="86">
        <v>0.45510593056678772</v>
      </c>
      <c r="ES446" s="86">
        <v>0.9080049991607666</v>
      </c>
      <c r="ET446" s="86">
        <v>0.94336593151092529</v>
      </c>
      <c r="EU446" s="86">
        <v>0.38828146457672119</v>
      </c>
      <c r="EV446" s="86">
        <v>0.56495398283004761</v>
      </c>
      <c r="EW446" s="86">
        <v>67.537696838378906</v>
      </c>
      <c r="EX446" s="86">
        <v>65.677139282226563</v>
      </c>
      <c r="EY446" s="86">
        <v>64.085990905761719</v>
      </c>
      <c r="EZ446" s="86">
        <v>62.769771575927734</v>
      </c>
      <c r="FA446" s="86">
        <v>62.53692626953125</v>
      </c>
      <c r="FB446" s="86">
        <v>61.857070922851563</v>
      </c>
      <c r="FC446" s="86">
        <v>62.244113922119141</v>
      </c>
      <c r="FD446" s="86">
        <v>63</v>
      </c>
      <c r="FE446" s="86">
        <v>67.305633544921875</v>
      </c>
      <c r="FF446" s="86">
        <v>71.174140930175781</v>
      </c>
      <c r="FG446" s="86">
        <v>73.55572509765625</v>
      </c>
      <c r="FH446" s="86">
        <v>76.6043701171875</v>
      </c>
      <c r="FI446" s="86">
        <v>80.245048522949219</v>
      </c>
      <c r="FJ446" s="86">
        <v>81.953964233398438</v>
      </c>
      <c r="FK446" s="86">
        <v>84.2069091796875</v>
      </c>
      <c r="FL446" s="86">
        <v>85.129035949707031</v>
      </c>
      <c r="FM446" s="86">
        <v>86.260612487792969</v>
      </c>
      <c r="FN446" s="86">
        <v>85.826423645019531</v>
      </c>
      <c r="FO446" s="86">
        <v>84.93218994140625</v>
      </c>
      <c r="FP446" s="86">
        <v>81.296768188476563</v>
      </c>
      <c r="FQ446" s="86">
        <v>79.620567321777344</v>
      </c>
      <c r="FR446" s="86">
        <v>76.6646728515625</v>
      </c>
      <c r="FS446" s="86">
        <v>75.153617858886719</v>
      </c>
      <c r="FT446" s="86">
        <v>73.931892395019531</v>
      </c>
      <c r="FU446" s="86">
        <v>0.16856418550014496</v>
      </c>
      <c r="FV446" s="86">
        <v>0.31690835952758789</v>
      </c>
      <c r="FW446" s="86">
        <v>0.147142693400383</v>
      </c>
      <c r="FX446" s="86">
        <v>169</v>
      </c>
      <c r="FY446" s="86">
        <v>1</v>
      </c>
    </row>
    <row r="447" spans="1:181" x14ac:dyDescent="0.25">
      <c r="A447" t="s">
        <v>186</v>
      </c>
      <c r="B447" t="s">
        <v>236</v>
      </c>
      <c r="C447" t="s">
        <v>194</v>
      </c>
      <c r="D447" t="s">
        <v>203</v>
      </c>
      <c r="E447" t="s">
        <v>206</v>
      </c>
      <c r="F447" t="s">
        <v>180</v>
      </c>
      <c r="G447" t="s">
        <v>1</v>
      </c>
      <c r="H447" s="86">
        <v>1250</v>
      </c>
      <c r="I447" s="86">
        <v>2.1818881034851074</v>
      </c>
      <c r="J447" s="86">
        <v>2.188178539276123</v>
      </c>
      <c r="K447" s="86">
        <v>2.2046902179718018</v>
      </c>
      <c r="L447" s="86">
        <v>2.1994025707244873</v>
      </c>
      <c r="M447" s="86">
        <v>2.1280372142791748</v>
      </c>
      <c r="N447" s="86">
        <v>2.1303186416625977</v>
      </c>
      <c r="O447" s="86">
        <v>2.0667328834533691</v>
      </c>
      <c r="P447" s="86">
        <v>2.1722335815429688</v>
      </c>
      <c r="Q447" s="86">
        <v>2.0417759418487549</v>
      </c>
      <c r="R447" s="86">
        <v>1.9696413278579712</v>
      </c>
      <c r="S447" s="86">
        <v>1.9100345373153687</v>
      </c>
      <c r="T447" s="86">
        <v>1.6747097969055176</v>
      </c>
      <c r="U447" s="86">
        <v>1.4524489641189575</v>
      </c>
      <c r="V447" s="86">
        <v>1.4345759153366089</v>
      </c>
      <c r="W447" s="86">
        <v>1.5386261940002441</v>
      </c>
      <c r="X447" s="86">
        <v>1.439077615737915</v>
      </c>
      <c r="Y447" s="86">
        <v>1.6844959259033203</v>
      </c>
      <c r="Z447" s="86">
        <v>1.9212760925292969</v>
      </c>
      <c r="AA447" s="86">
        <v>2.3452868461608887</v>
      </c>
      <c r="AB447" s="86">
        <v>2.5699923038482666</v>
      </c>
      <c r="AC447" s="86">
        <v>2.445580005645752</v>
      </c>
      <c r="AD447" s="86">
        <v>2.6893296241760254</v>
      </c>
      <c r="AE447" s="86">
        <v>2.5464353561401367</v>
      </c>
      <c r="AF447" s="86">
        <v>2.4305305480957031</v>
      </c>
      <c r="AG447" s="86">
        <v>-0.87644416093826294</v>
      </c>
      <c r="AH447" s="86">
        <v>-0.79231977462768555</v>
      </c>
      <c r="AI447" s="86">
        <v>-0.73615443706512451</v>
      </c>
      <c r="AJ447" s="86">
        <v>-0.72180742025375366</v>
      </c>
      <c r="AK447" s="86">
        <v>-0.78566986322402954</v>
      </c>
      <c r="AL447" s="86">
        <v>-0.89059048891067505</v>
      </c>
      <c r="AM447" s="86">
        <v>-0.98863780498504639</v>
      </c>
      <c r="AN447" s="86">
        <v>-0.87798005342483521</v>
      </c>
      <c r="AO447" s="86">
        <v>-0.8415602445602417</v>
      </c>
      <c r="AP447" s="86">
        <v>-0.67541623115539551</v>
      </c>
      <c r="AQ447" s="86">
        <v>-0.48845279216766357</v>
      </c>
      <c r="AR447" s="86">
        <v>-0.61522293090820313</v>
      </c>
      <c r="AS447" s="86">
        <v>-0.70429068803787231</v>
      </c>
      <c r="AT447" s="86">
        <v>-0.48493599891662598</v>
      </c>
      <c r="AU447" s="86">
        <v>-0.39298757910728455</v>
      </c>
      <c r="AV447" s="86">
        <v>-0.30408316850662231</v>
      </c>
      <c r="AW447" s="86">
        <v>-0.14329038560390472</v>
      </c>
      <c r="AX447" s="86">
        <v>-9.8224125802516937E-2</v>
      </c>
      <c r="AY447" s="86">
        <v>7.8716263175010681E-2</v>
      </c>
      <c r="AZ447" s="86">
        <v>1.4722409658133984E-2</v>
      </c>
      <c r="BA447" s="86">
        <v>-0.39296075701713562</v>
      </c>
      <c r="BB447" s="86">
        <v>-0.56668335199356079</v>
      </c>
      <c r="BC447" s="86">
        <v>-0.61507308483123779</v>
      </c>
      <c r="BD447" s="86">
        <v>-0.6643250584602356</v>
      </c>
      <c r="BE447" s="86">
        <v>-0.57976943254470825</v>
      </c>
      <c r="BF447" s="86">
        <v>-0.49686944484710693</v>
      </c>
      <c r="BG447" s="86">
        <v>-0.44249430298805237</v>
      </c>
      <c r="BH447" s="86">
        <v>-0.4355718195438385</v>
      </c>
      <c r="BI447" s="86">
        <v>-0.50643867254257202</v>
      </c>
      <c r="BJ447" s="86">
        <v>-0.60281962156295776</v>
      </c>
      <c r="BK447" s="86">
        <v>-0.71186786890029907</v>
      </c>
      <c r="BL447" s="86">
        <v>-0.60960453748703003</v>
      </c>
      <c r="BM447" s="86">
        <v>-0.5675768256187439</v>
      </c>
      <c r="BN447" s="86">
        <v>-0.41098675131797791</v>
      </c>
      <c r="BO447" s="86">
        <v>-0.2310059517621994</v>
      </c>
      <c r="BP447" s="86">
        <v>-0.36587145924568176</v>
      </c>
      <c r="BQ447" s="86">
        <v>-0.47167223691940308</v>
      </c>
      <c r="BR447" s="86">
        <v>-0.26848769187927246</v>
      </c>
      <c r="BS447" s="86">
        <v>-0.15662918984889984</v>
      </c>
      <c r="BT447" s="86">
        <v>-7.8651636838912964E-2</v>
      </c>
      <c r="BU447" s="86">
        <v>9.2058144509792328E-2</v>
      </c>
      <c r="BV447" s="86">
        <v>0.17873875796794891</v>
      </c>
      <c r="BW447" s="86">
        <v>0.38995581865310669</v>
      </c>
      <c r="BX447" s="86">
        <v>0.30987417697906494</v>
      </c>
      <c r="BY447" s="86">
        <v>-7.8480526804924011E-2</v>
      </c>
      <c r="BZ447" s="86">
        <v>-0.23452079296112061</v>
      </c>
      <c r="CA447" s="86">
        <v>-0.3144250214099884</v>
      </c>
      <c r="CB447" s="86">
        <v>-0.37165611982345581</v>
      </c>
      <c r="CC447" s="86">
        <v>-0.37429347634315491</v>
      </c>
      <c r="CD447" s="86">
        <v>-0.29224139451980591</v>
      </c>
      <c r="CE447" s="86">
        <v>-0.23910616338253021</v>
      </c>
      <c r="CF447" s="86">
        <v>-0.23732587695121765</v>
      </c>
      <c r="CG447" s="86">
        <v>-0.31304392218589783</v>
      </c>
      <c r="CH447" s="86">
        <v>-0.40351039171218872</v>
      </c>
      <c r="CI447" s="86">
        <v>-0.52017790079116821</v>
      </c>
      <c r="CJ447" s="86">
        <v>-0.42372843623161316</v>
      </c>
      <c r="CK447" s="86">
        <v>-0.37781676650047302</v>
      </c>
      <c r="CL447" s="86">
        <v>-0.22784364223480225</v>
      </c>
      <c r="CM447" s="86">
        <v>-5.2699059247970581E-2</v>
      </c>
      <c r="CN447" s="86">
        <v>-0.19317144155502319</v>
      </c>
      <c r="CO447" s="86">
        <v>-0.31056147813796997</v>
      </c>
      <c r="CP447" s="86">
        <v>-0.11857622861862183</v>
      </c>
      <c r="CQ447" s="86">
        <v>7.0718913339078426E-3</v>
      </c>
      <c r="CR447" s="86">
        <v>7.7481538057327271E-2</v>
      </c>
      <c r="CS447" s="86">
        <v>0.25505980849266052</v>
      </c>
      <c r="CT447" s="86">
        <v>0.37056240439414978</v>
      </c>
      <c r="CU447" s="86">
        <v>0.60551941394805908</v>
      </c>
      <c r="CV447" s="86">
        <v>0.51429539918899536</v>
      </c>
      <c r="CW447" s="86">
        <v>0.1393275260925293</v>
      </c>
      <c r="CX447" s="86">
        <v>-4.4660153798758984E-3</v>
      </c>
      <c r="CY447" s="86">
        <v>-0.10619708150625229</v>
      </c>
      <c r="CZ447" s="86">
        <v>-0.1689545214176178</v>
      </c>
      <c r="DA447" s="86">
        <v>-0.16881749033927917</v>
      </c>
      <c r="DB447" s="86">
        <v>-8.7613396346569061E-2</v>
      </c>
      <c r="DC447" s="86">
        <v>-3.5718020051717758E-2</v>
      </c>
      <c r="DD447" s="86">
        <v>-3.9079967886209488E-2</v>
      </c>
      <c r="DE447" s="86">
        <v>-0.11964922398328781</v>
      </c>
      <c r="DF447" s="86">
        <v>-0.20420113205909729</v>
      </c>
      <c r="DG447" s="86">
        <v>-0.32848787307739258</v>
      </c>
      <c r="DH447" s="86">
        <v>-0.23785233497619629</v>
      </c>
      <c r="DI447" s="86">
        <v>-0.18805669248104095</v>
      </c>
      <c r="DJ447" s="86">
        <v>-4.4700540602207184E-2</v>
      </c>
      <c r="DK447" s="86">
        <v>0.12560783326625824</v>
      </c>
      <c r="DL447" s="86">
        <v>-2.0471397787332535E-2</v>
      </c>
      <c r="DM447" s="86">
        <v>-0.14945065975189209</v>
      </c>
      <c r="DN447" s="86">
        <v>3.1335223466157913E-2</v>
      </c>
      <c r="DO447" s="86">
        <v>0.1707729697227478</v>
      </c>
      <c r="DP447" s="86">
        <v>0.23361469805240631</v>
      </c>
      <c r="DQ447" s="86">
        <v>0.41806149482727051</v>
      </c>
      <c r="DR447" s="86">
        <v>0.56238603591918945</v>
      </c>
      <c r="DS447" s="86">
        <v>0.8210829496383667</v>
      </c>
      <c r="DT447" s="86">
        <v>0.71871662139892578</v>
      </c>
      <c r="DU447" s="86">
        <v>0.35713556408882141</v>
      </c>
      <c r="DV447" s="86">
        <v>0.22558875381946564</v>
      </c>
      <c r="DW447" s="86">
        <v>0.10203084349632263</v>
      </c>
      <c r="DX447" s="86">
        <v>3.3747106790542603E-2</v>
      </c>
      <c r="DY447" s="86">
        <v>0.12785717844963074</v>
      </c>
      <c r="DZ447" s="86">
        <v>0.20783695578575134</v>
      </c>
      <c r="EA447" s="86">
        <v>0.25794216990470886</v>
      </c>
      <c r="EB447" s="86">
        <v>0.24715563654899597</v>
      </c>
      <c r="EC447" s="86">
        <v>0.15958201885223389</v>
      </c>
      <c r="ED447" s="86">
        <v>8.3569750189781189E-2</v>
      </c>
      <c r="EE447" s="86">
        <v>-5.1717963069677353E-2</v>
      </c>
      <c r="EF447" s="86">
        <v>3.0523195862770081E-2</v>
      </c>
      <c r="EG447" s="86">
        <v>8.5926711559295654E-2</v>
      </c>
      <c r="EH447" s="86">
        <v>0.21972902119159698</v>
      </c>
      <c r="EI447" s="86">
        <v>0.3830547034740448</v>
      </c>
      <c r="EJ447" s="86">
        <v>0.22888004779815674</v>
      </c>
      <c r="EK447" s="86">
        <v>8.3167746663093567E-2</v>
      </c>
      <c r="EL447" s="86">
        <v>0.24778355658054352</v>
      </c>
      <c r="EM447" s="86">
        <v>0.40713134407997131</v>
      </c>
      <c r="EN447" s="86">
        <v>0.45904621481895447</v>
      </c>
      <c r="EO447" s="86">
        <v>0.65340995788574219</v>
      </c>
      <c r="EP447" s="86">
        <v>0.83934897184371948</v>
      </c>
      <c r="EQ447" s="86">
        <v>1.1323224306106567</v>
      </c>
      <c r="ER447" s="86">
        <v>1.0138683319091797</v>
      </c>
      <c r="ES447" s="86">
        <v>0.67161577939987183</v>
      </c>
      <c r="ET447" s="86">
        <v>0.5577513575553894</v>
      </c>
      <c r="EU447" s="86">
        <v>0.40267890691757202</v>
      </c>
      <c r="EV447" s="86">
        <v>0.32641607522964478</v>
      </c>
      <c r="EW447" s="86">
        <v>56.039665222167969</v>
      </c>
      <c r="EX447" s="86">
        <v>54.916000366210938</v>
      </c>
      <c r="EY447" s="86">
        <v>54.136985778808594</v>
      </c>
      <c r="EZ447" s="86">
        <v>53.768238067626953</v>
      </c>
      <c r="FA447" s="86">
        <v>52.771339416503906</v>
      </c>
      <c r="FB447" s="86">
        <v>51.763599395751953</v>
      </c>
      <c r="FC447" s="86">
        <v>52.588535308837891</v>
      </c>
      <c r="FD447" s="86">
        <v>54.78045654296875</v>
      </c>
      <c r="FE447" s="86">
        <v>58.118453979492188</v>
      </c>
      <c r="FF447" s="86">
        <v>60.050544738769531</v>
      </c>
      <c r="FG447" s="86">
        <v>62.149559020996094</v>
      </c>
      <c r="FH447" s="86">
        <v>64.788787841796875</v>
      </c>
      <c r="FI447" s="86">
        <v>64.736297607421875</v>
      </c>
      <c r="FJ447" s="86">
        <v>66.440536499023438</v>
      </c>
      <c r="FK447" s="86">
        <v>67.361221313476563</v>
      </c>
      <c r="FL447" s="86">
        <v>68.465370178222656</v>
      </c>
      <c r="FM447" s="86">
        <v>67.103050231933594</v>
      </c>
      <c r="FN447" s="86">
        <v>67.232986450195313</v>
      </c>
      <c r="FO447" s="86">
        <v>66.923210144042969</v>
      </c>
      <c r="FP447" s="86">
        <v>64.747085571289063</v>
      </c>
      <c r="FQ447" s="86">
        <v>61.854518890380859</v>
      </c>
      <c r="FR447" s="86">
        <v>59.694419860839844</v>
      </c>
      <c r="FS447" s="86">
        <v>58.517021179199219</v>
      </c>
      <c r="FT447" s="86">
        <v>58.395076751708984</v>
      </c>
      <c r="FU447" s="86">
        <v>0.21064890921115875</v>
      </c>
      <c r="FV447" s="86">
        <v>0.25594070553779602</v>
      </c>
      <c r="FW447" s="86">
        <v>0.21361219882965088</v>
      </c>
      <c r="FX447" s="86">
        <v>205</v>
      </c>
      <c r="FY447" s="86">
        <v>1</v>
      </c>
    </row>
    <row r="448" spans="1:181" x14ac:dyDescent="0.25">
      <c r="A448" t="s">
        <v>186</v>
      </c>
      <c r="B448" t="s">
        <v>236</v>
      </c>
      <c r="C448" t="s">
        <v>194</v>
      </c>
      <c r="D448" t="s">
        <v>203</v>
      </c>
      <c r="E448" t="s">
        <v>206</v>
      </c>
      <c r="F448" t="s">
        <v>181</v>
      </c>
      <c r="G448" t="s">
        <v>1</v>
      </c>
      <c r="H448" s="86">
        <v>605</v>
      </c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  <c r="AK448" s="86"/>
      <c r="AL448" s="86"/>
      <c r="AM448" s="86"/>
      <c r="AN448" s="86"/>
      <c r="AO448" s="86"/>
      <c r="AP448" s="86"/>
      <c r="AQ448" s="86"/>
      <c r="AR448" s="86"/>
      <c r="AS448" s="86"/>
      <c r="AT448" s="86"/>
      <c r="AU448" s="86"/>
      <c r="AV448" s="86"/>
      <c r="AW448" s="86"/>
      <c r="AX448" s="86"/>
      <c r="AY448" s="86"/>
      <c r="AZ448" s="86"/>
      <c r="BA448" s="86"/>
      <c r="BB448" s="86"/>
      <c r="BC448" s="86"/>
      <c r="BD448" s="86"/>
      <c r="BE448" s="86"/>
      <c r="BF448" s="86"/>
      <c r="BG448" s="86"/>
      <c r="BH448" s="86"/>
      <c r="BI448" s="86"/>
      <c r="BJ448" s="86"/>
      <c r="BK448" s="86"/>
      <c r="BL448" s="86"/>
      <c r="BM448" s="86"/>
      <c r="BN448" s="86"/>
      <c r="BO448" s="86"/>
      <c r="BP448" s="86"/>
      <c r="BQ448" s="86"/>
      <c r="BR448" s="86"/>
      <c r="BS448" s="86"/>
      <c r="BT448" s="86"/>
      <c r="BU448" s="86"/>
      <c r="BV448" s="86"/>
      <c r="BW448" s="86"/>
      <c r="BX448" s="86"/>
      <c r="BY448" s="86"/>
      <c r="BZ448" s="86"/>
      <c r="CA448" s="86"/>
      <c r="CB448" s="86"/>
      <c r="CC448" s="86"/>
      <c r="CD448" s="86"/>
      <c r="CE448" s="86"/>
      <c r="CF448" s="86"/>
      <c r="CG448" s="86"/>
      <c r="CH448" s="86"/>
      <c r="CI448" s="86"/>
      <c r="CJ448" s="86"/>
      <c r="CK448" s="86"/>
      <c r="CL448" s="86"/>
      <c r="CM448" s="86"/>
      <c r="CN448" s="86"/>
      <c r="CO448" s="86"/>
      <c r="CP448" s="86"/>
      <c r="CQ448" s="86"/>
      <c r="CR448" s="86"/>
      <c r="CS448" s="86"/>
      <c r="CT448" s="86"/>
      <c r="CU448" s="86"/>
      <c r="CV448" s="86"/>
      <c r="CW448" s="86"/>
      <c r="CX448" s="86"/>
      <c r="CY448" s="86"/>
      <c r="CZ448" s="86"/>
      <c r="DA448" s="86"/>
      <c r="DB448" s="86"/>
      <c r="DC448" s="86"/>
      <c r="DD448" s="86"/>
      <c r="DE448" s="86"/>
      <c r="DF448" s="86"/>
      <c r="DG448" s="86"/>
      <c r="DH448" s="86"/>
      <c r="DI448" s="86"/>
      <c r="DJ448" s="86"/>
      <c r="DK448" s="86"/>
      <c r="DL448" s="86"/>
      <c r="DM448" s="86"/>
      <c r="DN448" s="86"/>
      <c r="DO448" s="86"/>
      <c r="DP448" s="86"/>
      <c r="DQ448" s="86"/>
      <c r="DR448" s="86"/>
      <c r="DS448" s="86"/>
      <c r="DT448" s="86"/>
      <c r="DU448" s="86"/>
      <c r="DV448" s="86"/>
      <c r="DW448" s="86"/>
      <c r="DX448" s="86"/>
      <c r="DY448" s="86"/>
      <c r="DZ448" s="86"/>
      <c r="EA448" s="86"/>
      <c r="EB448" s="86"/>
      <c r="EC448" s="86"/>
      <c r="ED448" s="86"/>
      <c r="EE448" s="86"/>
      <c r="EF448" s="86"/>
      <c r="EG448" s="86"/>
      <c r="EH448" s="86"/>
      <c r="EI448" s="86"/>
      <c r="EJ448" s="86"/>
      <c r="EK448" s="86"/>
      <c r="EL448" s="86"/>
      <c r="EM448" s="86"/>
      <c r="EN448" s="86"/>
      <c r="EO448" s="86"/>
      <c r="EP448" s="86"/>
      <c r="EQ448" s="86"/>
      <c r="ER448" s="86"/>
      <c r="ES448" s="86"/>
      <c r="ET448" s="86"/>
      <c r="EU448" s="86"/>
      <c r="EV448" s="86"/>
      <c r="EW448" s="86"/>
      <c r="EX448" s="86"/>
      <c r="EY448" s="86"/>
      <c r="EZ448" s="86"/>
      <c r="FA448" s="86"/>
      <c r="FB448" s="86"/>
      <c r="FC448" s="86"/>
      <c r="FD448" s="86"/>
      <c r="FE448" s="86"/>
      <c r="FF448" s="86"/>
      <c r="FG448" s="86"/>
      <c r="FH448" s="86"/>
      <c r="FI448" s="86"/>
      <c r="FJ448" s="86"/>
      <c r="FK448" s="86"/>
      <c r="FL448" s="86"/>
      <c r="FM448" s="86"/>
      <c r="FN448" s="86"/>
      <c r="FO448" s="86"/>
      <c r="FP448" s="86"/>
      <c r="FQ448" s="86"/>
      <c r="FR448" s="86"/>
      <c r="FS448" s="86"/>
      <c r="FT448" s="86"/>
      <c r="FU448" s="86"/>
      <c r="FV448" s="86"/>
      <c r="FW448" s="86"/>
      <c r="FX448" s="86">
        <v>37</v>
      </c>
      <c r="FY448" s="86">
        <v>0</v>
      </c>
    </row>
    <row r="449" spans="1:181" x14ac:dyDescent="0.25">
      <c r="A449" t="s">
        <v>186</v>
      </c>
      <c r="B449" t="s">
        <v>236</v>
      </c>
      <c r="C449" t="s">
        <v>194</v>
      </c>
      <c r="D449" t="s">
        <v>203</v>
      </c>
      <c r="E449" t="s">
        <v>206</v>
      </c>
      <c r="F449" t="s">
        <v>182</v>
      </c>
      <c r="G449" t="s">
        <v>1</v>
      </c>
      <c r="H449" s="86">
        <v>3091</v>
      </c>
      <c r="I449" s="86">
        <v>1.0500422716140747</v>
      </c>
      <c r="J449" s="86">
        <v>0.99754321575164795</v>
      </c>
      <c r="K449" s="86">
        <v>0.95086318254470825</v>
      </c>
      <c r="L449" s="86">
        <v>0.8855547308921814</v>
      </c>
      <c r="M449" s="86">
        <v>0.89428049325942993</v>
      </c>
      <c r="N449" s="86">
        <v>0.9623723030090332</v>
      </c>
      <c r="O449" s="86">
        <v>1.1775249242782593</v>
      </c>
      <c r="P449" s="86">
        <v>1.4544861316680908</v>
      </c>
      <c r="Q449" s="86">
        <v>1.4258346557617188</v>
      </c>
      <c r="R449" s="86">
        <v>1.3525840044021606</v>
      </c>
      <c r="S449" s="86">
        <v>1.2621361017227173</v>
      </c>
      <c r="T449" s="86">
        <v>1.3839516639709473</v>
      </c>
      <c r="U449" s="86">
        <v>1.273047924041748</v>
      </c>
      <c r="V449" s="86">
        <v>1.259047269821167</v>
      </c>
      <c r="W449" s="86">
        <v>1.2491004467010498</v>
      </c>
      <c r="X449" s="86">
        <v>1.3536504507064819</v>
      </c>
      <c r="Y449" s="86">
        <v>1.3174715042114258</v>
      </c>
      <c r="Z449" s="86">
        <v>1.4865621328353882</v>
      </c>
      <c r="AA449" s="86">
        <v>1.5211585760116577</v>
      </c>
      <c r="AB449" s="86">
        <v>1.4604588747024536</v>
      </c>
      <c r="AC449" s="86">
        <v>1.5612273216247559</v>
      </c>
      <c r="AD449" s="86">
        <v>1.4516627788543701</v>
      </c>
      <c r="AE449" s="86">
        <v>1.3047962188720703</v>
      </c>
      <c r="AF449" s="86">
        <v>1.242525577545166</v>
      </c>
      <c r="AG449" s="86">
        <v>-0.45128008723258972</v>
      </c>
      <c r="AH449" s="86">
        <v>-0.39754849672317505</v>
      </c>
      <c r="AI449" s="86">
        <v>-0.38154372572898865</v>
      </c>
      <c r="AJ449" s="86">
        <v>-0.42230355739593506</v>
      </c>
      <c r="AK449" s="86">
        <v>-0.43918195366859436</v>
      </c>
      <c r="AL449" s="86">
        <v>-0.46112552285194397</v>
      </c>
      <c r="AM449" s="86">
        <v>-0.33678379654884338</v>
      </c>
      <c r="AN449" s="86">
        <v>-0.21577146649360657</v>
      </c>
      <c r="AO449" s="86">
        <v>-0.24135805666446686</v>
      </c>
      <c r="AP449" s="86">
        <v>-0.38189175724983215</v>
      </c>
      <c r="AQ449" s="86">
        <v>-0.4419654905796051</v>
      </c>
      <c r="AR449" s="86">
        <v>-0.37444981932640076</v>
      </c>
      <c r="AS449" s="86">
        <v>-0.46126803755760193</v>
      </c>
      <c r="AT449" s="86">
        <v>-0.52939444780349731</v>
      </c>
      <c r="AU449" s="86">
        <v>-0.47324496507644653</v>
      </c>
      <c r="AV449" s="86">
        <v>-0.31827855110168457</v>
      </c>
      <c r="AW449" s="86">
        <v>-0.28286358714103699</v>
      </c>
      <c r="AX449" s="86">
        <v>-0.17962169647216797</v>
      </c>
      <c r="AY449" s="86">
        <v>-0.15637125074863434</v>
      </c>
      <c r="AZ449" s="86">
        <v>-0.27851790189743042</v>
      </c>
      <c r="BA449" s="86">
        <v>-0.1934131532907486</v>
      </c>
      <c r="BB449" s="86">
        <v>-0.56341743469238281</v>
      </c>
      <c r="BC449" s="86">
        <v>-0.59081774950027466</v>
      </c>
      <c r="BD449" s="86">
        <v>-0.42848622798919678</v>
      </c>
      <c r="BE449" s="86">
        <v>-0.3365098237991333</v>
      </c>
      <c r="BF449" s="86">
        <v>-0.28989449143409729</v>
      </c>
      <c r="BG449" s="86">
        <v>-0.27016788721084595</v>
      </c>
      <c r="BH449" s="86">
        <v>-0.31350979208946228</v>
      </c>
      <c r="BI449" s="86">
        <v>-0.33054271340370178</v>
      </c>
      <c r="BJ449" s="86">
        <v>-0.35150617361068726</v>
      </c>
      <c r="BK449" s="86">
        <v>-0.22508686780929565</v>
      </c>
      <c r="BL449" s="86">
        <v>-9.9501818418502808E-2</v>
      </c>
      <c r="BM449" s="86">
        <v>-0.13782148063182831</v>
      </c>
      <c r="BN449" s="86">
        <v>-0.26945629715919495</v>
      </c>
      <c r="BO449" s="86">
        <v>-0.33560177683830261</v>
      </c>
      <c r="BP449" s="86">
        <v>-0.26678067445755005</v>
      </c>
      <c r="BQ449" s="86">
        <v>-0.35123175382614136</v>
      </c>
      <c r="BR449" s="86">
        <v>-0.4102303683757782</v>
      </c>
      <c r="BS449" s="86">
        <v>-0.36416003108024597</v>
      </c>
      <c r="BT449" s="86">
        <v>-0.20701096951961517</v>
      </c>
      <c r="BU449" s="86">
        <v>-0.17403231561183929</v>
      </c>
      <c r="BV449" s="86">
        <v>-6.273140013217926E-2</v>
      </c>
      <c r="BW449" s="86">
        <v>-4.241102933883667E-2</v>
      </c>
      <c r="BX449" s="86">
        <v>-0.15501877665519714</v>
      </c>
      <c r="BY449" s="86">
        <v>-7.2730883955955505E-2</v>
      </c>
      <c r="BZ449" s="86">
        <v>-0.43003025650978088</v>
      </c>
      <c r="CA449" s="86">
        <v>-0.4652157723903656</v>
      </c>
      <c r="CB449" s="86">
        <v>-0.30966532230377197</v>
      </c>
      <c r="CC449" s="86">
        <v>-0.25702035427093506</v>
      </c>
      <c r="CD449" s="86">
        <v>-0.21533368527889252</v>
      </c>
      <c r="CE449" s="86">
        <v>-0.19302932918071747</v>
      </c>
      <c r="CF449" s="86">
        <v>-0.23815952241420746</v>
      </c>
      <c r="CG449" s="86">
        <v>-0.25529953837394714</v>
      </c>
      <c r="CH449" s="86">
        <v>-0.27558410167694092</v>
      </c>
      <c r="CI449" s="86">
        <v>-0.147725909948349</v>
      </c>
      <c r="CJ449" s="86">
        <v>-1.8973827362060547E-2</v>
      </c>
      <c r="CK449" s="86">
        <v>-6.611238420009613E-2</v>
      </c>
      <c r="CL449" s="86">
        <v>-0.19158385694026947</v>
      </c>
      <c r="CM449" s="86">
        <v>-0.2619345486164093</v>
      </c>
      <c r="CN449" s="86">
        <v>-0.19220931828022003</v>
      </c>
      <c r="CO449" s="86">
        <v>-0.2750210165977478</v>
      </c>
      <c r="CP449" s="86">
        <v>-0.32769769430160522</v>
      </c>
      <c r="CQ449" s="86">
        <v>-0.28860807418823242</v>
      </c>
      <c r="CR449" s="86">
        <v>-0.12994736433029175</v>
      </c>
      <c r="CS449" s="86">
        <v>-9.8656103014945984E-2</v>
      </c>
      <c r="CT449" s="86">
        <v>1.8226463347673416E-2</v>
      </c>
      <c r="CU449" s="86">
        <v>3.651747852563858E-2</v>
      </c>
      <c r="CV449" s="86">
        <v>-6.9483652710914612E-2</v>
      </c>
      <c r="CW449" s="86">
        <v>1.0853278450667858E-2</v>
      </c>
      <c r="CX449" s="86">
        <v>-0.3376467227935791</v>
      </c>
      <c r="CY449" s="86">
        <v>-0.37822425365447998</v>
      </c>
      <c r="CZ449" s="86">
        <v>-0.22737029194831848</v>
      </c>
      <c r="DA449" s="86">
        <v>-0.17753082513809204</v>
      </c>
      <c r="DB449" s="86">
        <v>-0.14077286422252655</v>
      </c>
      <c r="DC449" s="86">
        <v>-0.1158907562494278</v>
      </c>
      <c r="DD449" s="86">
        <v>-0.16280928254127502</v>
      </c>
      <c r="DE449" s="86">
        <v>-0.18005633354187012</v>
      </c>
      <c r="DF449" s="86">
        <v>-0.19966205954551697</v>
      </c>
      <c r="DG449" s="86">
        <v>-7.0364959537982941E-2</v>
      </c>
      <c r="DH449" s="86">
        <v>6.1554163694381714E-2</v>
      </c>
      <c r="DI449" s="86">
        <v>5.5967178195714951E-3</v>
      </c>
      <c r="DJ449" s="86">
        <v>-0.1137113943696022</v>
      </c>
      <c r="DK449" s="86">
        <v>-0.18826736509799957</v>
      </c>
      <c r="DL449" s="86">
        <v>-0.11763798445463181</v>
      </c>
      <c r="DM449" s="86">
        <v>-0.19881021976470947</v>
      </c>
      <c r="DN449" s="86">
        <v>-0.24516502022743225</v>
      </c>
      <c r="DO449" s="86">
        <v>-0.21305616199970245</v>
      </c>
      <c r="DP449" s="86">
        <v>-5.2883762866258621E-2</v>
      </c>
      <c r="DQ449" s="86">
        <v>-2.3279901593923569E-2</v>
      </c>
      <c r="DR449" s="86">
        <v>9.9184326827526093E-2</v>
      </c>
      <c r="DS449" s="86">
        <v>0.11544597893953323</v>
      </c>
      <c r="DT449" s="86">
        <v>1.6051463782787323E-2</v>
      </c>
      <c r="DU449" s="86">
        <v>9.4437450170516968E-2</v>
      </c>
      <c r="DV449" s="86">
        <v>-0.24526315927505493</v>
      </c>
      <c r="DW449" s="86">
        <v>-0.29123267531394958</v>
      </c>
      <c r="DX449" s="86">
        <v>-0.14507527649402618</v>
      </c>
      <c r="DY449" s="86">
        <v>-6.2760598957538605E-2</v>
      </c>
      <c r="DZ449" s="86">
        <v>-3.3118896186351776E-2</v>
      </c>
      <c r="EA449" s="86">
        <v>-4.5149056240916252E-3</v>
      </c>
      <c r="EB449" s="86">
        <v>-5.4015491157770157E-2</v>
      </c>
      <c r="EC449" s="86">
        <v>-7.1417108178138733E-2</v>
      </c>
      <c r="ED449" s="86">
        <v>-9.0042710304260254E-2</v>
      </c>
      <c r="EE449" s="86">
        <v>4.1331969201564789E-2</v>
      </c>
      <c r="EF449" s="86">
        <v>0.17782379686832428</v>
      </c>
      <c r="EG449" s="86">
        <v>0.10913326591253281</v>
      </c>
      <c r="EH449" s="86">
        <v>-1.2759360251948237E-3</v>
      </c>
      <c r="EI449" s="86">
        <v>-8.1903643906116486E-2</v>
      </c>
      <c r="EJ449" s="86">
        <v>-9.9687986075878143E-3</v>
      </c>
      <c r="EK449" s="86">
        <v>-8.8773973286151886E-2</v>
      </c>
      <c r="EL449" s="86">
        <v>-0.12600097060203552</v>
      </c>
      <c r="EM449" s="86">
        <v>-0.1039711982011795</v>
      </c>
      <c r="EN449" s="86">
        <v>5.8383837342262268E-2</v>
      </c>
      <c r="EO449" s="86">
        <v>8.5551373660564423E-2</v>
      </c>
      <c r="EP449" s="86">
        <v>0.2160746157169342</v>
      </c>
      <c r="EQ449" s="86">
        <v>0.22940619289875031</v>
      </c>
      <c r="ER449" s="86">
        <v>0.13955058157444</v>
      </c>
      <c r="ES449" s="86">
        <v>0.21511968970298767</v>
      </c>
      <c r="ET449" s="86">
        <v>-0.1118759885430336</v>
      </c>
      <c r="EU449" s="86">
        <v>-0.16563074290752411</v>
      </c>
      <c r="EV449" s="86">
        <v>-2.6254335418343544E-2</v>
      </c>
      <c r="EW449" s="86">
        <v>54.998844146728516</v>
      </c>
      <c r="EX449" s="86">
        <v>53.623035430908203</v>
      </c>
      <c r="EY449" s="86">
        <v>52.898086547851563</v>
      </c>
      <c r="EZ449" s="86">
        <v>52.588092803955078</v>
      </c>
      <c r="FA449" s="86">
        <v>52.501449584960938</v>
      </c>
      <c r="FB449" s="86">
        <v>52.173274993896484</v>
      </c>
      <c r="FC449" s="86">
        <v>52.796943664550781</v>
      </c>
      <c r="FD449" s="86">
        <v>54.329341888427734</v>
      </c>
      <c r="FE449" s="86">
        <v>57.191539764404297</v>
      </c>
      <c r="FF449" s="86">
        <v>61.303409576416016</v>
      </c>
      <c r="FG449" s="86">
        <v>67.002983093261719</v>
      </c>
      <c r="FH449" s="86">
        <v>71.632354736328125</v>
      </c>
      <c r="FI449" s="86">
        <v>76.115104675292969</v>
      </c>
      <c r="FJ449" s="86">
        <v>79.203292846679688</v>
      </c>
      <c r="FK449" s="86">
        <v>79.772689819335938</v>
      </c>
      <c r="FL449" s="86">
        <v>80.000106811523438</v>
      </c>
      <c r="FM449" s="86">
        <v>78.091270446777344</v>
      </c>
      <c r="FN449" s="86">
        <v>75.978347778320313</v>
      </c>
      <c r="FO449" s="86">
        <v>71.484588623046875</v>
      </c>
      <c r="FP449" s="86">
        <v>65.98236083984375</v>
      </c>
      <c r="FQ449" s="86">
        <v>61.373687744140625</v>
      </c>
      <c r="FR449" s="86">
        <v>59.912189483642578</v>
      </c>
      <c r="FS449" s="86">
        <v>58.343395233154297</v>
      </c>
      <c r="FT449" s="86">
        <v>57.362865447998047</v>
      </c>
      <c r="FU449" s="86">
        <v>6.3668474555015564E-2</v>
      </c>
      <c r="FV449" s="86">
        <v>9.4366937875747681E-2</v>
      </c>
      <c r="FW449" s="86">
        <v>6.7503415048122406E-2</v>
      </c>
      <c r="FX449" s="86">
        <v>347</v>
      </c>
      <c r="FY449" s="86">
        <v>1</v>
      </c>
    </row>
    <row r="450" spans="1:181" x14ac:dyDescent="0.25">
      <c r="A450" t="s">
        <v>186</v>
      </c>
      <c r="B450" t="s">
        <v>236</v>
      </c>
      <c r="C450" t="s">
        <v>194</v>
      </c>
      <c r="D450" t="s">
        <v>203</v>
      </c>
      <c r="E450" t="s">
        <v>206</v>
      </c>
      <c r="F450" t="s">
        <v>183</v>
      </c>
      <c r="G450" t="s">
        <v>1</v>
      </c>
      <c r="H450" s="86">
        <v>3655</v>
      </c>
      <c r="I450" s="86">
        <v>1.3894875049591064</v>
      </c>
      <c r="J450" s="86">
        <v>1.2259383201599121</v>
      </c>
      <c r="K450" s="86">
        <v>1.1819429397583008</v>
      </c>
      <c r="L450" s="86">
        <v>1.1521106958389282</v>
      </c>
      <c r="M450" s="86">
        <v>1.1062133312225342</v>
      </c>
      <c r="N450" s="86">
        <v>1.239197850227356</v>
      </c>
      <c r="O450" s="86">
        <v>1.3664343357086182</v>
      </c>
      <c r="P450" s="86">
        <v>1.4233148097991943</v>
      </c>
      <c r="Q450" s="86">
        <v>1.320346474647522</v>
      </c>
      <c r="R450" s="86">
        <v>1.3402496576309204</v>
      </c>
      <c r="S450" s="86">
        <v>1.3466958999633789</v>
      </c>
      <c r="T450" s="86">
        <v>1.4366059303283691</v>
      </c>
      <c r="U450" s="86">
        <v>1.4839338064193726</v>
      </c>
      <c r="V450" s="86">
        <v>1.4213262796401978</v>
      </c>
      <c r="W450" s="86">
        <v>1.6599102020263672</v>
      </c>
      <c r="X450" s="86">
        <v>1.957757830619812</v>
      </c>
      <c r="Y450" s="86">
        <v>2.0830416679382324</v>
      </c>
      <c r="Z450" s="86">
        <v>2.1617646217346191</v>
      </c>
      <c r="AA450" s="86">
        <v>2.3327507972717285</v>
      </c>
      <c r="AB450" s="86">
        <v>2.194448709487915</v>
      </c>
      <c r="AC450" s="86">
        <v>2.0815293788909912</v>
      </c>
      <c r="AD450" s="86">
        <v>2.1467547416687012</v>
      </c>
      <c r="AE450" s="86">
        <v>1.9308981895446777</v>
      </c>
      <c r="AF450" s="86">
        <v>1.7273741960525513</v>
      </c>
      <c r="AG450" s="86">
        <v>-0.70860105752944946</v>
      </c>
      <c r="AH450" s="86">
        <v>-0.74505579471588135</v>
      </c>
      <c r="AI450" s="86">
        <v>-0.70487815141677856</v>
      </c>
      <c r="AJ450" s="86">
        <v>-0.69861465692520142</v>
      </c>
      <c r="AK450" s="86">
        <v>-0.7446104884147644</v>
      </c>
      <c r="AL450" s="86">
        <v>-0.57857924699783325</v>
      </c>
      <c r="AM450" s="86">
        <v>-0.61468642950057983</v>
      </c>
      <c r="AN450" s="86">
        <v>-0.6088220477104187</v>
      </c>
      <c r="AO450" s="86">
        <v>-0.70311057567596436</v>
      </c>
      <c r="AP450" s="86">
        <v>-0.5040859580039978</v>
      </c>
      <c r="AQ450" s="86">
        <v>-0.56317776441574097</v>
      </c>
      <c r="AR450" s="86">
        <v>-0.53270202875137329</v>
      </c>
      <c r="AS450" s="86">
        <v>-0.58827346563339233</v>
      </c>
      <c r="AT450" s="86">
        <v>-0.68536406755447388</v>
      </c>
      <c r="AU450" s="86">
        <v>-0.4930841326713562</v>
      </c>
      <c r="AV450" s="86">
        <v>-0.30849778652191162</v>
      </c>
      <c r="AW450" s="86">
        <v>-0.34819489717483521</v>
      </c>
      <c r="AX450" s="86">
        <v>-0.3624396026134491</v>
      </c>
      <c r="AY450" s="86">
        <v>-0.24705731868743896</v>
      </c>
      <c r="AZ450" s="86">
        <v>-0.30184060335159302</v>
      </c>
      <c r="BA450" s="86">
        <v>-0.34101572632789612</v>
      </c>
      <c r="BB450" s="86">
        <v>-0.58339643478393555</v>
      </c>
      <c r="BC450" s="86">
        <v>-0.82972002029418945</v>
      </c>
      <c r="BD450" s="86">
        <v>-0.79742276668548584</v>
      </c>
      <c r="BE450" s="86">
        <v>-0.50176525115966797</v>
      </c>
      <c r="BF450" s="86">
        <v>-0.53727734088897705</v>
      </c>
      <c r="BG450" s="86">
        <v>-0.49289926886558533</v>
      </c>
      <c r="BH450" s="86">
        <v>-0.49614295363426208</v>
      </c>
      <c r="BI450" s="86">
        <v>-0.55428028106689453</v>
      </c>
      <c r="BJ450" s="86">
        <v>-0.39253079891204834</v>
      </c>
      <c r="BK450" s="86">
        <v>-0.41742262244224548</v>
      </c>
      <c r="BL450" s="86">
        <v>-0.420177161693573</v>
      </c>
      <c r="BM450" s="86">
        <v>-0.52602463960647583</v>
      </c>
      <c r="BN450" s="86">
        <v>-0.33074620366096497</v>
      </c>
      <c r="BO450" s="86">
        <v>-0.37202396988868713</v>
      </c>
      <c r="BP450" s="86">
        <v>-0.33399960398674011</v>
      </c>
      <c r="BQ450" s="86">
        <v>-0.38477984070777893</v>
      </c>
      <c r="BR450" s="86">
        <v>-0.49400776624679565</v>
      </c>
      <c r="BS450" s="86">
        <v>-0.27898803353309631</v>
      </c>
      <c r="BT450" s="86">
        <v>-8.1934131681919098E-2</v>
      </c>
      <c r="BU450" s="86">
        <v>-0.12569758296012878</v>
      </c>
      <c r="BV450" s="86">
        <v>-0.14499309659004211</v>
      </c>
      <c r="BW450" s="86">
        <v>-2.2639420421910472E-5</v>
      </c>
      <c r="BX450" s="86">
        <v>-6.8475857377052307E-2</v>
      </c>
      <c r="BY450" s="86">
        <v>-0.10943124443292618</v>
      </c>
      <c r="BZ450" s="86">
        <v>-0.34581822156906128</v>
      </c>
      <c r="CA450" s="86">
        <v>-0.59898054599761963</v>
      </c>
      <c r="CB450" s="86">
        <v>-0.58019036054611206</v>
      </c>
      <c r="CC450" s="86">
        <v>-0.35851141810417175</v>
      </c>
      <c r="CD450" s="86">
        <v>-0.39337062835693359</v>
      </c>
      <c r="CE450" s="86">
        <v>-0.34608343243598938</v>
      </c>
      <c r="CF450" s="86">
        <v>-0.35591167211532593</v>
      </c>
      <c r="CG450" s="86">
        <v>-0.42245811223983765</v>
      </c>
      <c r="CH450" s="86">
        <v>-0.26367422938346863</v>
      </c>
      <c r="CI450" s="86">
        <v>-0.28079834580421448</v>
      </c>
      <c r="CJ450" s="86">
        <v>-0.28952232003211975</v>
      </c>
      <c r="CK450" s="86">
        <v>-0.40337550640106201</v>
      </c>
      <c r="CL450" s="86">
        <v>-0.21069161593914032</v>
      </c>
      <c r="CM450" s="86">
        <v>-0.23963141441345215</v>
      </c>
      <c r="CN450" s="86">
        <v>-0.19637896120548248</v>
      </c>
      <c r="CO450" s="86">
        <v>-0.2438407689332962</v>
      </c>
      <c r="CP450" s="86">
        <v>-0.36147505044937134</v>
      </c>
      <c r="CQ450" s="86">
        <v>-0.13070572912693024</v>
      </c>
      <c r="CR450" s="86">
        <v>7.4983187019824982E-2</v>
      </c>
      <c r="CS450" s="86">
        <v>2.8403386473655701E-2</v>
      </c>
      <c r="CT450" s="86">
        <v>5.6097093038260937E-3</v>
      </c>
      <c r="CU450" s="86">
        <v>0.17107284069061279</v>
      </c>
      <c r="CV450" s="86">
        <v>9.3151852488517761E-2</v>
      </c>
      <c r="CW450" s="86">
        <v>5.0963468849658966E-2</v>
      </c>
      <c r="CX450" s="86">
        <v>-0.18127229809761047</v>
      </c>
      <c r="CY450" s="86">
        <v>-0.43917107582092285</v>
      </c>
      <c r="CZ450" s="86">
        <v>-0.42973589897155762</v>
      </c>
      <c r="DA450" s="86">
        <v>-0.21525758504867554</v>
      </c>
      <c r="DB450" s="86">
        <v>-0.24946391582489014</v>
      </c>
      <c r="DC450" s="86">
        <v>-0.19926753640174866</v>
      </c>
      <c r="DD450" s="86">
        <v>-0.21568040549755096</v>
      </c>
      <c r="DE450" s="86">
        <v>-0.29063600301742554</v>
      </c>
      <c r="DF450" s="86">
        <v>-0.13481763005256653</v>
      </c>
      <c r="DG450" s="86">
        <v>-0.14417405426502228</v>
      </c>
      <c r="DH450" s="86">
        <v>-0.15886746346950531</v>
      </c>
      <c r="DI450" s="86">
        <v>-0.28072631359100342</v>
      </c>
      <c r="DJ450" s="86">
        <v>-9.0637050569057465E-2</v>
      </c>
      <c r="DK450" s="86">
        <v>-0.10723888128995895</v>
      </c>
      <c r="DL450" s="86">
        <v>-5.875830352306366E-2</v>
      </c>
      <c r="DM450" s="86">
        <v>-0.10290168970823288</v>
      </c>
      <c r="DN450" s="86">
        <v>-0.22894230484962463</v>
      </c>
      <c r="DO450" s="86">
        <v>1.7576573416590691E-2</v>
      </c>
      <c r="DP450" s="86">
        <v>0.23190049827098846</v>
      </c>
      <c r="DQ450" s="86">
        <v>0.18250434100627899</v>
      </c>
      <c r="DR450" s="86">
        <v>0.15621252357959747</v>
      </c>
      <c r="DS450" s="86">
        <v>0.34216830134391785</v>
      </c>
      <c r="DT450" s="86">
        <v>0.25477954745292664</v>
      </c>
      <c r="DU450" s="86">
        <v>0.21135818958282471</v>
      </c>
      <c r="DV450" s="86">
        <v>-1.6726348549127579E-2</v>
      </c>
      <c r="DW450" s="86">
        <v>-0.27936160564422607</v>
      </c>
      <c r="DX450" s="86">
        <v>-0.2792813777923584</v>
      </c>
      <c r="DY450" s="86">
        <v>-8.4217991679906845E-3</v>
      </c>
      <c r="DZ450" s="86">
        <v>-4.1685469448566437E-2</v>
      </c>
      <c r="EA450" s="86">
        <v>1.2711284682154655E-2</v>
      </c>
      <c r="EB450" s="86">
        <v>-1.3208739459514618E-2</v>
      </c>
      <c r="EC450" s="86">
        <v>-0.10030575841665268</v>
      </c>
      <c r="ED450" s="86">
        <v>5.1230825483798981E-2</v>
      </c>
      <c r="EE450" s="86">
        <v>5.3089719265699387E-2</v>
      </c>
      <c r="EF450" s="86">
        <v>2.9777398332953453E-2</v>
      </c>
      <c r="EG450" s="86">
        <v>-0.10364037752151489</v>
      </c>
      <c r="EH450" s="86">
        <v>8.2702688872814178E-2</v>
      </c>
      <c r="EI450" s="86">
        <v>8.3914898335933685E-2</v>
      </c>
      <c r="EJ450" s="86">
        <v>0.13994407653808594</v>
      </c>
      <c r="EK450" s="86">
        <v>0.10059195756912231</v>
      </c>
      <c r="EL450" s="86">
        <v>-3.7586070597171783E-2</v>
      </c>
      <c r="EM450" s="86">
        <v>0.23167267441749573</v>
      </c>
      <c r="EN450" s="86">
        <v>0.45846417546272278</v>
      </c>
      <c r="EO450" s="86">
        <v>0.40500169992446899</v>
      </c>
      <c r="EP450" s="86">
        <v>0.37365904450416565</v>
      </c>
      <c r="EQ450" s="86">
        <v>0.58920305967330933</v>
      </c>
      <c r="ER450" s="86">
        <v>0.48814427852630615</v>
      </c>
      <c r="ES450" s="86">
        <v>0.44294267892837524</v>
      </c>
      <c r="ET450" s="86">
        <v>0.22085185348987579</v>
      </c>
      <c r="EU450" s="86">
        <v>-4.8622108995914459E-2</v>
      </c>
      <c r="EV450" s="86">
        <v>-6.2048938125371933E-2</v>
      </c>
      <c r="EW450" s="86">
        <v>61.358779907226563</v>
      </c>
      <c r="EX450" s="86">
        <v>59.697319030761719</v>
      </c>
      <c r="EY450" s="86">
        <v>59.216506958007813</v>
      </c>
      <c r="EZ450" s="86">
        <v>58.073890686035156</v>
      </c>
      <c r="FA450" s="86">
        <v>57.627147674560547</v>
      </c>
      <c r="FB450" s="86">
        <v>57.053737640380859</v>
      </c>
      <c r="FC450" s="86">
        <v>58.436115264892578</v>
      </c>
      <c r="FD450" s="86">
        <v>61.284049987792969</v>
      </c>
      <c r="FE450" s="86">
        <v>65.729881286621094</v>
      </c>
      <c r="FF450" s="86">
        <v>69.190765380859375</v>
      </c>
      <c r="FG450" s="86">
        <v>74.112472534179688</v>
      </c>
      <c r="FH450" s="86">
        <v>78.184974670410156</v>
      </c>
      <c r="FI450" s="86">
        <v>81.011566162109375</v>
      </c>
      <c r="FJ450" s="86">
        <v>82.538993835449219</v>
      </c>
      <c r="FK450" s="86">
        <v>83.327896118164063</v>
      </c>
      <c r="FL450" s="86">
        <v>84.125823974609375</v>
      </c>
      <c r="FM450" s="86">
        <v>84.053726196289063</v>
      </c>
      <c r="FN450" s="86">
        <v>82.938491821289063</v>
      </c>
      <c r="FO450" s="86">
        <v>81.563995361328125</v>
      </c>
      <c r="FP450" s="86">
        <v>78.351806640625</v>
      </c>
      <c r="FQ450" s="86">
        <v>74.116470336914063</v>
      </c>
      <c r="FR450" s="86">
        <v>72.416473388671875</v>
      </c>
      <c r="FS450" s="86">
        <v>71.057029724121094</v>
      </c>
      <c r="FT450" s="86">
        <v>69.001686096191406</v>
      </c>
      <c r="FU450" s="86">
        <v>0.14903409779071808</v>
      </c>
      <c r="FV450" s="86">
        <v>0.20119300484657288</v>
      </c>
      <c r="FW450" s="86">
        <v>0.14937816560268402</v>
      </c>
      <c r="FX450" s="86">
        <v>268</v>
      </c>
      <c r="FY450" s="86">
        <v>1</v>
      </c>
    </row>
    <row r="451" spans="1:181" x14ac:dyDescent="0.25">
      <c r="A451" t="s">
        <v>186</v>
      </c>
      <c r="B451" t="s">
        <v>236</v>
      </c>
      <c r="C451" t="s">
        <v>194</v>
      </c>
      <c r="D451" t="s">
        <v>203</v>
      </c>
      <c r="E451" t="s">
        <v>206</v>
      </c>
      <c r="F451" t="s">
        <v>184</v>
      </c>
      <c r="G451" t="s">
        <v>1</v>
      </c>
      <c r="H451" s="86">
        <v>2522</v>
      </c>
      <c r="I451" s="86">
        <v>1.1763943433761597</v>
      </c>
      <c r="J451" s="86">
        <v>1.0973657369613647</v>
      </c>
      <c r="K451" s="86">
        <v>1.1660118103027344</v>
      </c>
      <c r="L451" s="86">
        <v>1.1959812641143799</v>
      </c>
      <c r="M451" s="86">
        <v>1.2242308855056763</v>
      </c>
      <c r="N451" s="86">
        <v>1.2358448505401611</v>
      </c>
      <c r="O451" s="86">
        <v>1.5877513885498047</v>
      </c>
      <c r="P451" s="86">
        <v>1.6076234579086304</v>
      </c>
      <c r="Q451" s="86">
        <v>1.7444378137588501</v>
      </c>
      <c r="R451" s="86">
        <v>1.5630892515182495</v>
      </c>
      <c r="S451" s="86">
        <v>1.7672553062438965</v>
      </c>
      <c r="T451" s="86">
        <v>1.820601224899292</v>
      </c>
      <c r="U451" s="86">
        <v>1.8488767147064209</v>
      </c>
      <c r="V451" s="86">
        <v>1.984856128692627</v>
      </c>
      <c r="W451" s="86">
        <v>2.0777897834777832</v>
      </c>
      <c r="X451" s="86">
        <v>2.0396192073822021</v>
      </c>
      <c r="Y451" s="86">
        <v>2.1660504341125488</v>
      </c>
      <c r="Z451" s="86">
        <v>2.2755846977233887</v>
      </c>
      <c r="AA451" s="86">
        <v>2.4142682552337646</v>
      </c>
      <c r="AB451" s="86">
        <v>2.3479387760162354</v>
      </c>
      <c r="AC451" s="86">
        <v>2.3120160102844238</v>
      </c>
      <c r="AD451" s="86">
        <v>2.3456413745880127</v>
      </c>
      <c r="AE451" s="86">
        <v>1.9861699342727661</v>
      </c>
      <c r="AF451" s="86">
        <v>1.6336886882781982</v>
      </c>
      <c r="AG451" s="86">
        <v>-0.91270160675048828</v>
      </c>
      <c r="AH451" s="86">
        <v>-0.92066013813018799</v>
      </c>
      <c r="AI451" s="86">
        <v>-0.72082686424255371</v>
      </c>
      <c r="AJ451" s="86">
        <v>-0.584492027759552</v>
      </c>
      <c r="AK451" s="86">
        <v>-0.55972909927368164</v>
      </c>
      <c r="AL451" s="86">
        <v>-0.55367046594619751</v>
      </c>
      <c r="AM451" s="86">
        <v>-0.46873372793197632</v>
      </c>
      <c r="AN451" s="86">
        <v>-0.72272127866744995</v>
      </c>
      <c r="AO451" s="86">
        <v>-0.69590902328491211</v>
      </c>
      <c r="AP451" s="86">
        <v>-0.94200479984283447</v>
      </c>
      <c r="AQ451" s="86">
        <v>-0.69894087314605713</v>
      </c>
      <c r="AR451" s="86">
        <v>-0.77767926454544067</v>
      </c>
      <c r="AS451" s="86">
        <v>-0.8031807541847229</v>
      </c>
      <c r="AT451" s="86">
        <v>-0.55822217464447021</v>
      </c>
      <c r="AU451" s="86">
        <v>-0.58098518848419189</v>
      </c>
      <c r="AV451" s="86">
        <v>-0.7862514853477478</v>
      </c>
      <c r="AW451" s="86">
        <v>-0.6226506233215332</v>
      </c>
      <c r="AX451" s="86">
        <v>-0.54634463787078857</v>
      </c>
      <c r="AY451" s="86">
        <v>-0.38856852054595947</v>
      </c>
      <c r="AZ451" s="86">
        <v>-0.39647608995437622</v>
      </c>
      <c r="BA451" s="86">
        <v>-0.36472418904304504</v>
      </c>
      <c r="BB451" s="86">
        <v>-0.52025246620178223</v>
      </c>
      <c r="BC451" s="86">
        <v>-0.89894729852676392</v>
      </c>
      <c r="BD451" s="86">
        <v>-1.1575106382369995</v>
      </c>
      <c r="BE451" s="86">
        <v>-0.72651922702789307</v>
      </c>
      <c r="BF451" s="86">
        <v>-0.72481518983840942</v>
      </c>
      <c r="BG451" s="86">
        <v>-0.54268229007720947</v>
      </c>
      <c r="BH451" s="86">
        <v>-0.423094242811203</v>
      </c>
      <c r="BI451" s="86">
        <v>-0.38717553019523621</v>
      </c>
      <c r="BJ451" s="86">
        <v>-0.38589084148406982</v>
      </c>
      <c r="BK451" s="86">
        <v>-0.29020652174949646</v>
      </c>
      <c r="BL451" s="86">
        <v>-0.49906504154205322</v>
      </c>
      <c r="BM451" s="86">
        <v>-0.48639360070228577</v>
      </c>
      <c r="BN451" s="86">
        <v>-0.71580088138580322</v>
      </c>
      <c r="BO451" s="86">
        <v>-0.49667114019393921</v>
      </c>
      <c r="BP451" s="86">
        <v>-0.56509727239608765</v>
      </c>
      <c r="BQ451" s="86">
        <v>-0.56753933429718018</v>
      </c>
      <c r="BR451" s="86">
        <v>-0.31461915373802185</v>
      </c>
      <c r="BS451" s="86">
        <v>-0.3277515172958374</v>
      </c>
      <c r="BT451" s="86">
        <v>-0.50950264930725098</v>
      </c>
      <c r="BU451" s="86">
        <v>-0.3576216995716095</v>
      </c>
      <c r="BV451" s="86">
        <v>-0.27959790825843811</v>
      </c>
      <c r="BW451" s="86">
        <v>-0.1355050802230835</v>
      </c>
      <c r="BX451" s="86">
        <v>-0.14405325055122375</v>
      </c>
      <c r="BY451" s="86">
        <v>-0.12498275935649872</v>
      </c>
      <c r="BZ451" s="86">
        <v>-0.28398388624191284</v>
      </c>
      <c r="CA451" s="86">
        <v>-0.65608805418014526</v>
      </c>
      <c r="CB451" s="86">
        <v>-0.91659629344940186</v>
      </c>
      <c r="CC451" s="86">
        <v>-0.59756994247436523</v>
      </c>
      <c r="CD451" s="86">
        <v>-0.58917355537414551</v>
      </c>
      <c r="CE451" s="86">
        <v>-0.41929987072944641</v>
      </c>
      <c r="CF451" s="86">
        <v>-0.31131061911582947</v>
      </c>
      <c r="CG451" s="86">
        <v>-0.26766541600227356</v>
      </c>
      <c r="CH451" s="86">
        <v>-0.26968717575073242</v>
      </c>
      <c r="CI451" s="86">
        <v>-0.16655911505222321</v>
      </c>
      <c r="CJ451" s="86">
        <v>-0.34416142106056213</v>
      </c>
      <c r="CK451" s="86">
        <v>-0.34128391742706299</v>
      </c>
      <c r="CL451" s="86">
        <v>-0.55913281440734863</v>
      </c>
      <c r="CM451" s="86">
        <v>-0.35657972097396851</v>
      </c>
      <c r="CN451" s="86">
        <v>-0.41786369681358337</v>
      </c>
      <c r="CO451" s="86">
        <v>-0.40433481335639954</v>
      </c>
      <c r="CP451" s="86">
        <v>-0.14590045809745789</v>
      </c>
      <c r="CQ451" s="86">
        <v>-0.15236258506774902</v>
      </c>
      <c r="CR451" s="86">
        <v>-0.3178272545337677</v>
      </c>
      <c r="CS451" s="86">
        <v>-0.17406347393989563</v>
      </c>
      <c r="CT451" s="86">
        <v>-9.4849914312362671E-2</v>
      </c>
      <c r="CU451" s="86">
        <v>3.9765883237123489E-2</v>
      </c>
      <c r="CV451" s="86">
        <v>3.0774055048823357E-2</v>
      </c>
      <c r="CW451" s="86">
        <v>4.1061431169509888E-2</v>
      </c>
      <c r="CX451" s="86">
        <v>-0.12034497410058975</v>
      </c>
      <c r="CY451" s="86">
        <v>-0.48788449168205261</v>
      </c>
      <c r="CZ451" s="86">
        <v>-0.74973964691162109</v>
      </c>
      <c r="DA451" s="86">
        <v>-0.4686206579208374</v>
      </c>
      <c r="DB451" s="86">
        <v>-0.45353198051452637</v>
      </c>
      <c r="DC451" s="86">
        <v>-0.29591748118400574</v>
      </c>
      <c r="DD451" s="86">
        <v>-0.19952695071697235</v>
      </c>
      <c r="DE451" s="86">
        <v>-0.1481553316116333</v>
      </c>
      <c r="DF451" s="86">
        <v>-0.15348353981971741</v>
      </c>
      <c r="DG451" s="86">
        <v>-4.2911704629659653E-2</v>
      </c>
      <c r="DH451" s="86">
        <v>-0.18925777077674866</v>
      </c>
      <c r="DI451" s="86">
        <v>-0.19617418944835663</v>
      </c>
      <c r="DJ451" s="86">
        <v>-0.40246474742889404</v>
      </c>
      <c r="DK451" s="86">
        <v>-0.216488316655159</v>
      </c>
      <c r="DL451" s="86">
        <v>-0.27063006162643433</v>
      </c>
      <c r="DM451" s="86">
        <v>-0.24113024771213531</v>
      </c>
      <c r="DN451" s="86">
        <v>2.2818233817815781E-2</v>
      </c>
      <c r="DO451" s="86">
        <v>2.3026313632726669E-2</v>
      </c>
      <c r="DP451" s="86">
        <v>-0.12615182995796204</v>
      </c>
      <c r="DQ451" s="86">
        <v>9.4947367906570435E-3</v>
      </c>
      <c r="DR451" s="86">
        <v>8.9898057281970978E-2</v>
      </c>
      <c r="DS451" s="86">
        <v>0.21503685414791107</v>
      </c>
      <c r="DT451" s="86">
        <v>0.20560134947299957</v>
      </c>
      <c r="DU451" s="86">
        <v>0.20710562169551849</v>
      </c>
      <c r="DV451" s="86">
        <v>4.3293941766023636E-2</v>
      </c>
      <c r="DW451" s="86">
        <v>-0.31968089938163757</v>
      </c>
      <c r="DX451" s="86">
        <v>-0.58288300037384033</v>
      </c>
      <c r="DY451" s="86">
        <v>-0.28243830800056458</v>
      </c>
      <c r="DZ451" s="86">
        <v>-0.2576870322227478</v>
      </c>
      <c r="EA451" s="86">
        <v>-0.11777286976575851</v>
      </c>
      <c r="EB451" s="86">
        <v>-3.8129139691591263E-2</v>
      </c>
      <c r="EC451" s="86">
        <v>2.4398263543844223E-2</v>
      </c>
      <c r="ED451" s="86">
        <v>1.4296059496700764E-2</v>
      </c>
      <c r="EE451" s="86">
        <v>0.13561549782752991</v>
      </c>
      <c r="EF451" s="86">
        <v>3.4398473799228668E-2</v>
      </c>
      <c r="EG451" s="86">
        <v>1.3341161422431469E-2</v>
      </c>
      <c r="EH451" s="86">
        <v>-0.17626094818115234</v>
      </c>
      <c r="EI451" s="86">
        <v>-1.4218559488654137E-2</v>
      </c>
      <c r="EJ451" s="86">
        <v>-5.8048129081726074E-2</v>
      </c>
      <c r="EK451" s="86">
        <v>-5.4887952283024788E-3</v>
      </c>
      <c r="EL451" s="86">
        <v>0.26642122864723206</v>
      </c>
      <c r="EM451" s="86">
        <v>0.27626004815101624</v>
      </c>
      <c r="EN451" s="86">
        <v>0.15059702098369598</v>
      </c>
      <c r="EO451" s="86">
        <v>0.27452364563941956</v>
      </c>
      <c r="EP451" s="86">
        <v>0.35664480924606323</v>
      </c>
      <c r="EQ451" s="86">
        <v>0.46810027956962585</v>
      </c>
      <c r="ER451" s="86">
        <v>0.45802420377731323</v>
      </c>
      <c r="ES451" s="86">
        <v>0.44684702157974243</v>
      </c>
      <c r="ET451" s="86">
        <v>0.27956253290176392</v>
      </c>
      <c r="EU451" s="86">
        <v>-7.6821662485599518E-2</v>
      </c>
      <c r="EV451" s="86">
        <v>-0.3419685959815979</v>
      </c>
      <c r="EW451" s="86">
        <v>62.8948974609375</v>
      </c>
      <c r="EX451" s="86">
        <v>61.445652008056641</v>
      </c>
      <c r="EY451" s="86">
        <v>60.831752777099609</v>
      </c>
      <c r="EZ451" s="86">
        <v>58.527736663818359</v>
      </c>
      <c r="FA451" s="86">
        <v>57.263328552246094</v>
      </c>
      <c r="FB451" s="86">
        <v>55.137939453125</v>
      </c>
      <c r="FC451" s="86">
        <v>57.145195007324219</v>
      </c>
      <c r="FD451" s="86">
        <v>62.418117523193359</v>
      </c>
      <c r="FE451" s="86">
        <v>67.918235778808594</v>
      </c>
      <c r="FF451" s="86">
        <v>72.298042297363281</v>
      </c>
      <c r="FG451" s="86">
        <v>74.898468017578125</v>
      </c>
      <c r="FH451" s="86">
        <v>77.373260498046875</v>
      </c>
      <c r="FI451" s="86">
        <v>79.472068786621094</v>
      </c>
      <c r="FJ451" s="86">
        <v>82.333221435546875</v>
      </c>
      <c r="FK451" s="86">
        <v>83.281150817871094</v>
      </c>
      <c r="FL451" s="86">
        <v>84.241363525390625</v>
      </c>
      <c r="FM451" s="86">
        <v>84.523300170898438</v>
      </c>
      <c r="FN451" s="86">
        <v>84.680534362792969</v>
      </c>
      <c r="FO451" s="86">
        <v>82.98284912109375</v>
      </c>
      <c r="FP451" s="86">
        <v>79.07012939453125</v>
      </c>
      <c r="FQ451" s="86">
        <v>75.994720458984375</v>
      </c>
      <c r="FR451" s="86">
        <v>72.844337463378906</v>
      </c>
      <c r="FS451" s="86">
        <v>71.029678344726563</v>
      </c>
      <c r="FT451" s="86">
        <v>69.666549682617188</v>
      </c>
      <c r="FU451" s="86">
        <v>0.14402303099632263</v>
      </c>
      <c r="FV451" s="86">
        <v>0.21994967758655548</v>
      </c>
      <c r="FW451" s="86">
        <v>0.14041057229042053</v>
      </c>
      <c r="FX451" s="86">
        <v>244</v>
      </c>
      <c r="FY451" s="86">
        <v>1</v>
      </c>
    </row>
    <row r="452" spans="1:181" x14ac:dyDescent="0.25">
      <c r="A452" t="s">
        <v>186</v>
      </c>
      <c r="B452" t="s">
        <v>236</v>
      </c>
      <c r="C452" t="s">
        <v>194</v>
      </c>
      <c r="D452" t="s">
        <v>203</v>
      </c>
      <c r="E452" t="s">
        <v>206</v>
      </c>
      <c r="F452" t="s">
        <v>185</v>
      </c>
      <c r="G452" t="s">
        <v>1</v>
      </c>
      <c r="H452" s="86">
        <v>1009</v>
      </c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  <c r="AK452" s="86"/>
      <c r="AL452" s="86"/>
      <c r="AM452" s="86"/>
      <c r="AN452" s="86"/>
      <c r="AO452" s="86"/>
      <c r="AP452" s="86"/>
      <c r="AQ452" s="86"/>
      <c r="AR452" s="86"/>
      <c r="AS452" s="86"/>
      <c r="AT452" s="86"/>
      <c r="AU452" s="86"/>
      <c r="AV452" s="86"/>
      <c r="AW452" s="86"/>
      <c r="AX452" s="86"/>
      <c r="AY452" s="86"/>
      <c r="AZ452" s="86"/>
      <c r="BA452" s="86"/>
      <c r="BB452" s="86"/>
      <c r="BC452" s="86"/>
      <c r="BD452" s="86"/>
      <c r="BE452" s="86"/>
      <c r="BF452" s="86"/>
      <c r="BG452" s="86"/>
      <c r="BH452" s="86"/>
      <c r="BI452" s="86"/>
      <c r="BJ452" s="86"/>
      <c r="BK452" s="86"/>
      <c r="BL452" s="86"/>
      <c r="BM452" s="86"/>
      <c r="BN452" s="86"/>
      <c r="BO452" s="86"/>
      <c r="BP452" s="86"/>
      <c r="BQ452" s="86"/>
      <c r="BR452" s="86"/>
      <c r="BS452" s="86"/>
      <c r="BT452" s="86"/>
      <c r="BU452" s="86"/>
      <c r="BV452" s="86"/>
      <c r="BW452" s="86"/>
      <c r="BX452" s="86"/>
      <c r="BY452" s="86"/>
      <c r="BZ452" s="86"/>
      <c r="CA452" s="86"/>
      <c r="CB452" s="86"/>
      <c r="CC452" s="86"/>
      <c r="CD452" s="86"/>
      <c r="CE452" s="86"/>
      <c r="CF452" s="86"/>
      <c r="CG452" s="86"/>
      <c r="CH452" s="86"/>
      <c r="CI452" s="86"/>
      <c r="CJ452" s="86"/>
      <c r="CK452" s="86"/>
      <c r="CL452" s="86"/>
      <c r="CM452" s="86"/>
      <c r="CN452" s="86"/>
      <c r="CO452" s="86"/>
      <c r="CP452" s="86"/>
      <c r="CQ452" s="86"/>
      <c r="CR452" s="86"/>
      <c r="CS452" s="86"/>
      <c r="CT452" s="86"/>
      <c r="CU452" s="86"/>
      <c r="CV452" s="86"/>
      <c r="CW452" s="86"/>
      <c r="CX452" s="86"/>
      <c r="CY452" s="86"/>
      <c r="CZ452" s="86"/>
      <c r="DA452" s="86"/>
      <c r="DB452" s="86"/>
      <c r="DC452" s="86"/>
      <c r="DD452" s="86"/>
      <c r="DE452" s="86"/>
      <c r="DF452" s="86"/>
      <c r="DG452" s="86"/>
      <c r="DH452" s="86"/>
      <c r="DI452" s="86"/>
      <c r="DJ452" s="86"/>
      <c r="DK452" s="86"/>
      <c r="DL452" s="86"/>
      <c r="DM452" s="86"/>
      <c r="DN452" s="86"/>
      <c r="DO452" s="86"/>
      <c r="DP452" s="86"/>
      <c r="DQ452" s="86"/>
      <c r="DR452" s="86"/>
      <c r="DS452" s="86"/>
      <c r="DT452" s="86"/>
      <c r="DU452" s="86"/>
      <c r="DV452" s="86"/>
      <c r="DW452" s="86"/>
      <c r="DX452" s="86"/>
      <c r="DY452" s="86"/>
      <c r="DZ452" s="86"/>
      <c r="EA452" s="86"/>
      <c r="EB452" s="86"/>
      <c r="EC452" s="86"/>
      <c r="ED452" s="86"/>
      <c r="EE452" s="86"/>
      <c r="EF452" s="86"/>
      <c r="EG452" s="86"/>
      <c r="EH452" s="86"/>
      <c r="EI452" s="86"/>
      <c r="EJ452" s="86"/>
      <c r="EK452" s="86"/>
      <c r="EL452" s="86"/>
      <c r="EM452" s="86"/>
      <c r="EN452" s="86"/>
      <c r="EO452" s="86"/>
      <c r="EP452" s="86"/>
      <c r="EQ452" s="86"/>
      <c r="ER452" s="86"/>
      <c r="ES452" s="86"/>
      <c r="ET452" s="86"/>
      <c r="EU452" s="86"/>
      <c r="EV452" s="86"/>
      <c r="EW452" s="86"/>
      <c r="EX452" s="86"/>
      <c r="EY452" s="86"/>
      <c r="EZ452" s="86"/>
      <c r="FA452" s="86"/>
      <c r="FB452" s="86"/>
      <c r="FC452" s="86"/>
      <c r="FD452" s="86"/>
      <c r="FE452" s="86"/>
      <c r="FF452" s="86"/>
      <c r="FG452" s="86"/>
      <c r="FH452" s="86"/>
      <c r="FI452" s="86"/>
      <c r="FJ452" s="86"/>
      <c r="FK452" s="86"/>
      <c r="FL452" s="86"/>
      <c r="FM452" s="86"/>
      <c r="FN452" s="86"/>
      <c r="FO452" s="86"/>
      <c r="FP452" s="86"/>
      <c r="FQ452" s="86"/>
      <c r="FR452" s="86"/>
      <c r="FS452" s="86"/>
      <c r="FT452" s="86"/>
      <c r="FU452" s="86"/>
      <c r="FV452" s="86"/>
      <c r="FW452" s="86"/>
      <c r="FX452" s="86">
        <v>80</v>
      </c>
      <c r="FY452" s="86">
        <v>0</v>
      </c>
    </row>
    <row r="453" spans="1:181" x14ac:dyDescent="0.25">
      <c r="A453" t="s">
        <v>186</v>
      </c>
      <c r="B453" t="s">
        <v>236</v>
      </c>
      <c r="C453" t="s">
        <v>194</v>
      </c>
      <c r="D453" t="s">
        <v>203</v>
      </c>
      <c r="E453" t="s">
        <v>207</v>
      </c>
      <c r="F453" t="s">
        <v>1</v>
      </c>
      <c r="G453" t="s">
        <v>198</v>
      </c>
      <c r="H453" s="86">
        <v>26516</v>
      </c>
      <c r="I453" s="86">
        <v>1.8594027757644653</v>
      </c>
      <c r="J453" s="86">
        <v>1.7076740264892578</v>
      </c>
      <c r="K453" s="86">
        <v>1.5445778369903564</v>
      </c>
      <c r="L453" s="86">
        <v>1.4441874027252197</v>
      </c>
      <c r="M453" s="86">
        <v>1.3972818851470947</v>
      </c>
      <c r="N453" s="86">
        <v>1.4110187292098999</v>
      </c>
      <c r="O453" s="86">
        <v>1.4908779859542847</v>
      </c>
      <c r="P453" s="86">
        <v>1.6397236585617065</v>
      </c>
      <c r="Q453" s="86">
        <v>1.8136327266693115</v>
      </c>
      <c r="R453" s="86">
        <v>1.9578992128372192</v>
      </c>
      <c r="S453" s="86">
        <v>2.1605584621429443</v>
      </c>
      <c r="T453" s="86">
        <v>2.3445665836334229</v>
      </c>
      <c r="U453" s="86">
        <v>2.4751346111297607</v>
      </c>
      <c r="V453" s="86">
        <v>2.6854610443115234</v>
      </c>
      <c r="W453" s="86">
        <v>2.7903547286987305</v>
      </c>
      <c r="X453" s="86">
        <v>2.8777410984039307</v>
      </c>
      <c r="Y453" s="86">
        <v>2.9366381168365479</v>
      </c>
      <c r="Z453" s="86">
        <v>2.925018310546875</v>
      </c>
      <c r="AA453" s="86">
        <v>2.9869277477264404</v>
      </c>
      <c r="AB453" s="86">
        <v>2.9452548027038574</v>
      </c>
      <c r="AC453" s="86">
        <v>2.9618072509765625</v>
      </c>
      <c r="AD453" s="86">
        <v>2.913200855255127</v>
      </c>
      <c r="AE453" s="86">
        <v>2.5891444683074951</v>
      </c>
      <c r="AF453" s="86">
        <v>2.2430112361907959</v>
      </c>
      <c r="AG453" s="86">
        <v>-0.21576176583766937</v>
      </c>
      <c r="AH453" s="86">
        <v>-0.16266769170761108</v>
      </c>
      <c r="AI453" s="86">
        <v>-0.18487891554832458</v>
      </c>
      <c r="AJ453" s="86">
        <v>-0.1705300509929657</v>
      </c>
      <c r="AK453" s="86">
        <v>-0.15516282618045807</v>
      </c>
      <c r="AL453" s="86">
        <v>-0.10599609464406967</v>
      </c>
      <c r="AM453" s="86">
        <v>-0.12096410989761353</v>
      </c>
      <c r="AN453" s="86">
        <v>-0.11469146609306335</v>
      </c>
      <c r="AO453" s="86">
        <v>-7.8289926052093506E-2</v>
      </c>
      <c r="AP453" s="86">
        <v>-2.2408893331885338E-2</v>
      </c>
      <c r="AQ453" s="86">
        <v>-2.9654132202267647E-2</v>
      </c>
      <c r="AR453" s="86">
        <v>-6.3244640827178955E-2</v>
      </c>
      <c r="AS453" s="86">
        <v>-0.11286333203315735</v>
      </c>
      <c r="AT453" s="86">
        <v>-9.2840433120727539E-2</v>
      </c>
      <c r="AU453" s="86">
        <v>-0.1387055516242981</v>
      </c>
      <c r="AV453" s="86">
        <v>-9.893345832824707E-2</v>
      </c>
      <c r="AW453" s="86">
        <v>-3.0830323696136475E-2</v>
      </c>
      <c r="AX453" s="86">
        <v>-0.11086463183164597</v>
      </c>
      <c r="AY453" s="86">
        <v>-0.1061105951666832</v>
      </c>
      <c r="AZ453" s="86">
        <v>-8.4813356399536133E-2</v>
      </c>
      <c r="BA453" s="86">
        <v>6.4606137573719025E-2</v>
      </c>
      <c r="BB453" s="86">
        <v>-7.2212889790534973E-2</v>
      </c>
      <c r="BC453" s="86">
        <v>-0.18883256614208221</v>
      </c>
      <c r="BD453" s="86">
        <v>-0.1737695187330246</v>
      </c>
      <c r="BE453" s="86">
        <v>-0.16226743161678314</v>
      </c>
      <c r="BF453" s="86">
        <v>-0.11221040040254593</v>
      </c>
      <c r="BG453" s="86">
        <v>-0.13612557947635651</v>
      </c>
      <c r="BH453" s="86">
        <v>-0.12333182990550995</v>
      </c>
      <c r="BI453" s="86">
        <v>-0.11050335317850113</v>
      </c>
      <c r="BJ453" s="86">
        <v>-6.2639787793159485E-2</v>
      </c>
      <c r="BK453" s="86">
        <v>-7.5868330895900726E-2</v>
      </c>
      <c r="BL453" s="86">
        <v>-6.8042509257793427E-2</v>
      </c>
      <c r="BM453" s="86">
        <v>-2.6153614744544029E-2</v>
      </c>
      <c r="BN453" s="86">
        <v>2.9342092573642731E-2</v>
      </c>
      <c r="BO453" s="86">
        <v>2.6828277856111526E-2</v>
      </c>
      <c r="BP453" s="86">
        <v>-2.6129852049052715E-3</v>
      </c>
      <c r="BQ453" s="86">
        <v>-5.011102557182312E-2</v>
      </c>
      <c r="BR453" s="86">
        <v>-2.81330905854702E-2</v>
      </c>
      <c r="BS453" s="86">
        <v>-7.4161417782306671E-2</v>
      </c>
      <c r="BT453" s="86">
        <v>-3.2413400709629059E-2</v>
      </c>
      <c r="BU453" s="86">
        <v>3.4237563610076904E-2</v>
      </c>
      <c r="BV453" s="86">
        <v>-4.5318365097045898E-2</v>
      </c>
      <c r="BW453" s="86">
        <v>-3.8048539310693741E-2</v>
      </c>
      <c r="BX453" s="86">
        <v>-2.0796341821551323E-2</v>
      </c>
      <c r="BY453" s="86">
        <v>0.12811265885829926</v>
      </c>
      <c r="BZ453" s="86">
        <v>-9.0631991624832153E-3</v>
      </c>
      <c r="CA453" s="86">
        <v>-0.12564076483249664</v>
      </c>
      <c r="CB453" s="86">
        <v>-0.11214295774698257</v>
      </c>
      <c r="CC453" s="86">
        <v>-0.12521740794181824</v>
      </c>
      <c r="CD453" s="86">
        <v>-7.7263832092285156E-2</v>
      </c>
      <c r="CE453" s="86">
        <v>-0.10235916823148727</v>
      </c>
      <c r="CF453" s="86">
        <v>-9.0642504394054413E-2</v>
      </c>
      <c r="CG453" s="86">
        <v>-7.9572349786758423E-2</v>
      </c>
      <c r="CH453" s="86">
        <v>-3.2611336559057236E-2</v>
      </c>
      <c r="CI453" s="86">
        <v>-4.4635124504566193E-2</v>
      </c>
      <c r="CJ453" s="86">
        <v>-3.5733580589294434E-2</v>
      </c>
      <c r="CK453" s="86">
        <v>9.9558308720588684E-3</v>
      </c>
      <c r="CL453" s="86">
        <v>6.5184667706489563E-2</v>
      </c>
      <c r="CM453" s="86">
        <v>6.5947823226451874E-2</v>
      </c>
      <c r="CN453" s="86">
        <v>3.9380311965942383E-2</v>
      </c>
      <c r="CO453" s="86">
        <v>-6.6489633172750473E-3</v>
      </c>
      <c r="CP453" s="86">
        <v>1.668301597237587E-2</v>
      </c>
      <c r="CQ453" s="86">
        <v>-2.9458355158567429E-2</v>
      </c>
      <c r="CR453" s="86">
        <v>1.3658186420798302E-2</v>
      </c>
      <c r="CS453" s="86">
        <v>7.9303383827209473E-2</v>
      </c>
      <c r="CT453" s="86">
        <v>7.8781209595035762E-5</v>
      </c>
      <c r="CU453" s="86">
        <v>9.0910354629158974E-3</v>
      </c>
      <c r="CV453" s="86">
        <v>2.35416479408741E-2</v>
      </c>
      <c r="CW453" s="86">
        <v>0.17209708690643311</v>
      </c>
      <c r="CX453" s="86">
        <v>3.4674085676670074E-2</v>
      </c>
      <c r="CY453" s="86">
        <v>-8.1874318420886993E-2</v>
      </c>
      <c r="CZ453" s="86">
        <v>-6.9460600614547729E-2</v>
      </c>
      <c r="DA453" s="86">
        <v>-8.8167406618595123E-2</v>
      </c>
      <c r="DB453" s="86">
        <v>-4.2317260056734085E-2</v>
      </c>
      <c r="DC453" s="86">
        <v>-6.8592749536037445E-2</v>
      </c>
      <c r="DD453" s="86">
        <v>-5.7953178882598877E-2</v>
      </c>
      <c r="DE453" s="86">
        <v>-4.864133894443512E-2</v>
      </c>
      <c r="DF453" s="86">
        <v>-2.5828909128904343E-3</v>
      </c>
      <c r="DG453" s="86">
        <v>-1.3401919975876808E-2</v>
      </c>
      <c r="DH453" s="86">
        <v>-3.4246551804244518E-3</v>
      </c>
      <c r="DI453" s="86">
        <v>4.6065278351306915E-2</v>
      </c>
      <c r="DJ453" s="86">
        <v>0.1010272353887558</v>
      </c>
      <c r="DK453" s="86">
        <v>0.10506736487150192</v>
      </c>
      <c r="DL453" s="86">
        <v>8.1373609602451324E-2</v>
      </c>
      <c r="DM453" s="86">
        <v>3.6813095211982727E-2</v>
      </c>
      <c r="DN453" s="86">
        <v>6.1499122530221939E-2</v>
      </c>
      <c r="DO453" s="86">
        <v>1.5244712121784687E-2</v>
      </c>
      <c r="DP453" s="86">
        <v>5.9729777276515961E-2</v>
      </c>
      <c r="DQ453" s="86">
        <v>0.12436921149492264</v>
      </c>
      <c r="DR453" s="86">
        <v>4.5475926250219345E-2</v>
      </c>
      <c r="DS453" s="86">
        <v>5.6230608373880386E-2</v>
      </c>
      <c r="DT453" s="86">
        <v>6.7879632115364075E-2</v>
      </c>
      <c r="DU453" s="86">
        <v>0.21608150005340576</v>
      </c>
      <c r="DV453" s="86">
        <v>7.8411370515823364E-2</v>
      </c>
      <c r="DW453" s="86">
        <v>-3.8107872009277344E-2</v>
      </c>
      <c r="DX453" s="86">
        <v>-2.6778243482112885E-2</v>
      </c>
      <c r="DY453" s="86">
        <v>-3.4673072397708893E-2</v>
      </c>
      <c r="DZ453" s="86">
        <v>8.1400331109762192E-3</v>
      </c>
      <c r="EA453" s="86">
        <v>-1.9839417189359665E-2</v>
      </c>
      <c r="EB453" s="86">
        <v>-1.0754973627626896E-2</v>
      </c>
      <c r="EC453" s="86">
        <v>-3.9818747900426388E-3</v>
      </c>
      <c r="ED453" s="86">
        <v>4.0773414075374603E-2</v>
      </c>
      <c r="EE453" s="86">
        <v>3.1693868339061737E-2</v>
      </c>
      <c r="EF453" s="86">
        <v>4.3224308639764786E-2</v>
      </c>
      <c r="EG453" s="86">
        <v>9.8201580345630646E-2</v>
      </c>
      <c r="EH453" s="86">
        <v>0.15277822315692902</v>
      </c>
      <c r="EI453" s="86">
        <v>0.16154979169368744</v>
      </c>
      <c r="EJ453" s="86">
        <v>0.14200526475906372</v>
      </c>
      <c r="EK453" s="86">
        <v>9.9565409123897552E-2</v>
      </c>
      <c r="EL453" s="86">
        <v>0.12620645761489868</v>
      </c>
      <c r="EM453" s="86">
        <v>7.9788841307163239E-2</v>
      </c>
      <c r="EN453" s="86">
        <v>0.12624981999397278</v>
      </c>
      <c r="EO453" s="86">
        <v>0.18943707644939423</v>
      </c>
      <c r="EP453" s="86">
        <v>0.11102218925952911</v>
      </c>
      <c r="EQ453" s="86">
        <v>0.12429266422986984</v>
      </c>
      <c r="ER453" s="86">
        <v>0.13189665973186493</v>
      </c>
      <c r="ES453" s="86">
        <v>0.2795880138874054</v>
      </c>
      <c r="ET453" s="86">
        <v>0.14156106114387512</v>
      </c>
      <c r="EU453" s="86">
        <v>2.5083919987082481E-2</v>
      </c>
      <c r="EV453" s="86">
        <v>3.4848302602767944E-2</v>
      </c>
      <c r="EW453" s="86">
        <v>78.371124267578125</v>
      </c>
      <c r="EX453" s="86">
        <v>75.458366394042969</v>
      </c>
      <c r="EY453" s="86">
        <v>73.794265747070313</v>
      </c>
      <c r="EZ453" s="86">
        <v>72.197799682617188</v>
      </c>
      <c r="FA453" s="86">
        <v>71.20098876953125</v>
      </c>
      <c r="FB453" s="86">
        <v>69.907020568847656</v>
      </c>
      <c r="FC453" s="86">
        <v>69.297416687011719</v>
      </c>
      <c r="FD453" s="86">
        <v>70.804206848144531</v>
      </c>
      <c r="FE453" s="86">
        <v>75.700942993164063</v>
      </c>
      <c r="FF453" s="86">
        <v>80.548408508300781</v>
      </c>
      <c r="FG453" s="86">
        <v>85.287918090820313</v>
      </c>
      <c r="FH453" s="86">
        <v>89.1312255859375</v>
      </c>
      <c r="FI453" s="86">
        <v>92.870330810546875</v>
      </c>
      <c r="FJ453" s="86">
        <v>95.541023254394531</v>
      </c>
      <c r="FK453" s="86">
        <v>97.784622192382813</v>
      </c>
      <c r="FL453" s="86">
        <v>98.995635986328125</v>
      </c>
      <c r="FM453" s="86">
        <v>99.719688415527344</v>
      </c>
      <c r="FN453" s="86">
        <v>99.392066955566406</v>
      </c>
      <c r="FO453" s="86">
        <v>97.313934326171875</v>
      </c>
      <c r="FP453" s="86">
        <v>94.838592529296875</v>
      </c>
      <c r="FQ453" s="86">
        <v>91.323844909667969</v>
      </c>
      <c r="FR453" s="86">
        <v>86.726516723632813</v>
      </c>
      <c r="FS453" s="86">
        <v>82.925064086914063</v>
      </c>
      <c r="FT453" s="86">
        <v>80.622932434082031</v>
      </c>
      <c r="FU453" s="86">
        <v>3.778853639960289E-2</v>
      </c>
      <c r="FV453" s="86">
        <v>5.645456537604332E-2</v>
      </c>
      <c r="FW453" s="86">
        <v>3.7421248853206635E-2</v>
      </c>
      <c r="FX453" s="86">
        <v>2848</v>
      </c>
      <c r="FY453" s="86">
        <v>1</v>
      </c>
    </row>
    <row r="454" spans="1:181" x14ac:dyDescent="0.25">
      <c r="A454" t="s">
        <v>186</v>
      </c>
      <c r="B454" t="s">
        <v>236</v>
      </c>
      <c r="C454" t="s">
        <v>194</v>
      </c>
      <c r="D454" t="s">
        <v>203</v>
      </c>
      <c r="E454" t="s">
        <v>207</v>
      </c>
      <c r="F454" t="s">
        <v>1</v>
      </c>
      <c r="G454" t="s">
        <v>200</v>
      </c>
      <c r="H454" s="86">
        <v>5825</v>
      </c>
      <c r="I454" s="86">
        <v>1.6193286180496216</v>
      </c>
      <c r="J454" s="86">
        <v>1.4593383073806763</v>
      </c>
      <c r="K454" s="86">
        <v>1.3062330484390259</v>
      </c>
      <c r="L454" s="86">
        <v>1.2329609394073486</v>
      </c>
      <c r="M454" s="86">
        <v>1.1811281442642212</v>
      </c>
      <c r="N454" s="86">
        <v>1.1736725568771362</v>
      </c>
      <c r="O454" s="86">
        <v>1.2026455402374268</v>
      </c>
      <c r="P454" s="86">
        <v>1.3004480600357056</v>
      </c>
      <c r="Q454" s="86">
        <v>1.4347661733627319</v>
      </c>
      <c r="R454" s="86">
        <v>1.5889381170272827</v>
      </c>
      <c r="S454" s="86">
        <v>1.7262595891952515</v>
      </c>
      <c r="T454" s="86">
        <v>1.9360659122467041</v>
      </c>
      <c r="U454" s="86">
        <v>2.1746337413787842</v>
      </c>
      <c r="V454" s="86">
        <v>2.3667011260986328</v>
      </c>
      <c r="W454" s="86">
        <v>2.5651977062225342</v>
      </c>
      <c r="X454" s="86">
        <v>2.6531410217285156</v>
      </c>
      <c r="Y454" s="86">
        <v>2.7121217250823975</v>
      </c>
      <c r="Z454" s="86">
        <v>2.8409655094146729</v>
      </c>
      <c r="AA454" s="86">
        <v>2.7954480648040771</v>
      </c>
      <c r="AB454" s="86">
        <v>2.67655348777771</v>
      </c>
      <c r="AC454" s="86">
        <v>2.6484394073486328</v>
      </c>
      <c r="AD454" s="86">
        <v>2.6020622253417969</v>
      </c>
      <c r="AE454" s="86">
        <v>2.35677170753479</v>
      </c>
      <c r="AF454" s="86">
        <v>2.0335676670074463</v>
      </c>
      <c r="AG454" s="86">
        <v>-0.2320173978805542</v>
      </c>
      <c r="AH454" s="86">
        <v>-0.17927868664264679</v>
      </c>
      <c r="AI454" s="86">
        <v>-0.20002481341362</v>
      </c>
      <c r="AJ454" s="86">
        <v>-0.13560278713703156</v>
      </c>
      <c r="AK454" s="86">
        <v>-0.12855587899684906</v>
      </c>
      <c r="AL454" s="86">
        <v>-0.11775415390729904</v>
      </c>
      <c r="AM454" s="86">
        <v>-0.16465394198894501</v>
      </c>
      <c r="AN454" s="86">
        <v>-0.14000809192657471</v>
      </c>
      <c r="AO454" s="86">
        <v>-0.14140428602695465</v>
      </c>
      <c r="AP454" s="86">
        <v>-0.14450031518936157</v>
      </c>
      <c r="AQ454" s="86">
        <v>-0.19331857562065125</v>
      </c>
      <c r="AR454" s="86">
        <v>-0.20053145289421082</v>
      </c>
      <c r="AS454" s="86">
        <v>-0.20670376718044281</v>
      </c>
      <c r="AT454" s="86">
        <v>-0.16471908986568451</v>
      </c>
      <c r="AU454" s="86">
        <v>-0.116224505007267</v>
      </c>
      <c r="AV454" s="86">
        <v>-7.032167911529541E-2</v>
      </c>
      <c r="AW454" s="86">
        <v>-6.7206978797912598E-2</v>
      </c>
      <c r="AX454" s="86">
        <v>3.7237446755170822E-2</v>
      </c>
      <c r="AY454" s="86">
        <v>3.4311927855014801E-2</v>
      </c>
      <c r="AZ454" s="86">
        <v>-2.2640712559223175E-2</v>
      </c>
      <c r="BA454" s="86">
        <v>2.0067755132913589E-2</v>
      </c>
      <c r="BB454" s="86">
        <v>-0.125732421875</v>
      </c>
      <c r="BC454" s="86">
        <v>-0.22165524959564209</v>
      </c>
      <c r="BD454" s="86">
        <v>-0.22882266342639923</v>
      </c>
      <c r="BE454" s="86">
        <v>-0.16341835260391235</v>
      </c>
      <c r="BF454" s="86">
        <v>-0.11338269710540771</v>
      </c>
      <c r="BG454" s="86">
        <v>-0.13715414702892303</v>
      </c>
      <c r="BH454" s="86">
        <v>-7.6165251433849335E-2</v>
      </c>
      <c r="BI454" s="86">
        <v>-6.9983340799808502E-2</v>
      </c>
      <c r="BJ454" s="86">
        <v>-5.9080928564071655E-2</v>
      </c>
      <c r="BK454" s="86">
        <v>-0.10385362058877945</v>
      </c>
      <c r="BL454" s="86">
        <v>-7.709319144487381E-2</v>
      </c>
      <c r="BM454" s="86">
        <v>-7.7079392969608307E-2</v>
      </c>
      <c r="BN454" s="86">
        <v>-8.1228271126747131E-2</v>
      </c>
      <c r="BO454" s="86">
        <v>-0.12602624297142029</v>
      </c>
      <c r="BP454" s="86">
        <v>-0.13234545290470123</v>
      </c>
      <c r="BQ454" s="86">
        <v>-0.13587629795074463</v>
      </c>
      <c r="BR454" s="86">
        <v>-9.0291008353233337E-2</v>
      </c>
      <c r="BS454" s="86">
        <v>-3.8874335587024689E-2</v>
      </c>
      <c r="BT454" s="86">
        <v>5.424965638667345E-3</v>
      </c>
      <c r="BU454" s="86">
        <v>8.5136210545897484E-3</v>
      </c>
      <c r="BV454" s="86">
        <v>0.11399776488542557</v>
      </c>
      <c r="BW454" s="86">
        <v>0.11076181381940842</v>
      </c>
      <c r="BX454" s="86">
        <v>5.4906211793422699E-2</v>
      </c>
      <c r="BY454" s="86">
        <v>9.8224066197872162E-2</v>
      </c>
      <c r="BZ454" s="86">
        <v>-4.499426856637001E-2</v>
      </c>
      <c r="CA454" s="86">
        <v>-0.1391618400812149</v>
      </c>
      <c r="CB454" s="86">
        <v>-0.15151488780975342</v>
      </c>
      <c r="CC454" s="86">
        <v>-0.11590687930583954</v>
      </c>
      <c r="CD454" s="86">
        <v>-6.7743338644504547E-2</v>
      </c>
      <c r="CE454" s="86">
        <v>-9.3610107898712158E-2</v>
      </c>
      <c r="CF454" s="86">
        <v>-3.4998994320631027E-2</v>
      </c>
      <c r="CG454" s="86">
        <v>-2.941618300974369E-2</v>
      </c>
      <c r="CH454" s="86">
        <v>-1.844402402639389E-2</v>
      </c>
      <c r="CI454" s="86">
        <v>-6.1743494123220444E-2</v>
      </c>
      <c r="CJ454" s="86">
        <v>-3.3518519252538681E-2</v>
      </c>
      <c r="CK454" s="86">
        <v>-3.2528162002563477E-2</v>
      </c>
      <c r="CL454" s="86">
        <v>-3.7406254559755325E-2</v>
      </c>
      <c r="CM454" s="86">
        <v>-7.9419776797294617E-2</v>
      </c>
      <c r="CN454" s="86">
        <v>-8.5120029747486115E-2</v>
      </c>
      <c r="CO454" s="86">
        <v>-8.6821414530277252E-2</v>
      </c>
      <c r="CP454" s="86">
        <v>-3.8742348551750183E-2</v>
      </c>
      <c r="CQ454" s="86">
        <v>1.4698154293000698E-2</v>
      </c>
      <c r="CR454" s="86">
        <v>5.7886864989995956E-2</v>
      </c>
      <c r="CS454" s="86">
        <v>6.0957472771406174E-2</v>
      </c>
      <c r="CT454" s="86">
        <v>0.1671617329120636</v>
      </c>
      <c r="CU454" s="86">
        <v>0.16371075809001923</v>
      </c>
      <c r="CV454" s="86">
        <v>0.10861498117446899</v>
      </c>
      <c r="CW454" s="86">
        <v>0.1523548811674118</v>
      </c>
      <c r="CX454" s="86">
        <v>1.0924729518592358E-2</v>
      </c>
      <c r="CY454" s="86">
        <v>-8.2027152180671692E-2</v>
      </c>
      <c r="CZ454" s="86">
        <v>-9.7971759736537933E-2</v>
      </c>
      <c r="DA454" s="86">
        <v>-6.839539110660553E-2</v>
      </c>
      <c r="DB454" s="86">
        <v>-2.210397832095623E-2</v>
      </c>
      <c r="DC454" s="86">
        <v>-5.0066061317920685E-2</v>
      </c>
      <c r="DD454" s="86">
        <v>6.1672632582485676E-3</v>
      </c>
      <c r="DE454" s="86">
        <v>1.115097664296627E-2</v>
      </c>
      <c r="DF454" s="86">
        <v>2.2192878648638725E-2</v>
      </c>
      <c r="DG454" s="86">
        <v>-1.9633373245596886E-2</v>
      </c>
      <c r="DH454" s="86">
        <v>1.0056156665086746E-2</v>
      </c>
      <c r="DI454" s="86">
        <v>1.2023068033158779E-2</v>
      </c>
      <c r="DJ454" s="86">
        <v>6.4157680608332157E-3</v>
      </c>
      <c r="DK454" s="86">
        <v>-3.2813318073749542E-2</v>
      </c>
      <c r="DL454" s="86">
        <v>-3.7894614040851593E-2</v>
      </c>
      <c r="DM454" s="86">
        <v>-3.7766527384519577E-2</v>
      </c>
      <c r="DN454" s="86">
        <v>1.2806314043700695E-2</v>
      </c>
      <c r="DO454" s="86">
        <v>6.8270646035671234E-2</v>
      </c>
      <c r="DP454" s="86">
        <v>0.11034876853227615</v>
      </c>
      <c r="DQ454" s="86">
        <v>0.11340133100748062</v>
      </c>
      <c r="DR454" s="86">
        <v>0.22032570838928223</v>
      </c>
      <c r="DS454" s="86">
        <v>0.21665972471237183</v>
      </c>
      <c r="DT454" s="86">
        <v>0.16232374310493469</v>
      </c>
      <c r="DU454" s="86">
        <v>0.20648570358753204</v>
      </c>
      <c r="DV454" s="86">
        <v>6.6843725740909576E-2</v>
      </c>
      <c r="DW454" s="86">
        <v>-2.4892456829547882E-2</v>
      </c>
      <c r="DX454" s="86">
        <v>-4.442862793803215E-2</v>
      </c>
      <c r="DY454" s="86">
        <v>2.0364466763567179E-4</v>
      </c>
      <c r="DZ454" s="86">
        <v>4.3792009353637695E-2</v>
      </c>
      <c r="EA454" s="86">
        <v>1.280461810529232E-2</v>
      </c>
      <c r="EB454" s="86">
        <v>6.5604798495769501E-2</v>
      </c>
      <c r="EC454" s="86">
        <v>6.9723516702651978E-2</v>
      </c>
      <c r="ED454" s="86">
        <v>8.0866113305091858E-2</v>
      </c>
      <c r="EE454" s="86">
        <v>4.1166957467794418E-2</v>
      </c>
      <c r="EF454" s="86">
        <v>7.2971068322658539E-2</v>
      </c>
      <c r="EG454" s="86">
        <v>7.6347969472408295E-2</v>
      </c>
      <c r="EH454" s="86">
        <v>6.9687806069850922E-2</v>
      </c>
      <c r="EI454" s="86">
        <v>3.4479007124900818E-2</v>
      </c>
      <c r="EJ454" s="86">
        <v>3.029138594865799E-2</v>
      </c>
      <c r="EK454" s="86">
        <v>3.3060941845178604E-2</v>
      </c>
      <c r="EL454" s="86">
        <v>8.7234385311603546E-2</v>
      </c>
      <c r="EM454" s="86">
        <v>0.14562080800533295</v>
      </c>
      <c r="EN454" s="86">
        <v>0.18609541654586792</v>
      </c>
      <c r="EO454" s="86">
        <v>0.18912193179130554</v>
      </c>
      <c r="EP454" s="86">
        <v>0.29708603024482727</v>
      </c>
      <c r="EQ454" s="86">
        <v>0.29310959577560425</v>
      </c>
      <c r="ER454" s="86">
        <v>0.23987068235874176</v>
      </c>
      <c r="ES454" s="86">
        <v>0.28464201092720032</v>
      </c>
      <c r="ET454" s="86">
        <v>0.14758187532424927</v>
      </c>
      <c r="EU454" s="86">
        <v>5.7600963860750198E-2</v>
      </c>
      <c r="EV454" s="86">
        <v>3.287915512919426E-2</v>
      </c>
      <c r="EW454" s="86">
        <v>80.781356811523438</v>
      </c>
      <c r="EX454" s="86">
        <v>77.189552307128906</v>
      </c>
      <c r="EY454" s="86">
        <v>75.546798706054688</v>
      </c>
      <c r="EZ454" s="86">
        <v>74.064826965332031</v>
      </c>
      <c r="FA454" s="86">
        <v>72.800140380859375</v>
      </c>
      <c r="FB454" s="86">
        <v>71.460540771484375</v>
      </c>
      <c r="FC454" s="86">
        <v>70.806694030761719</v>
      </c>
      <c r="FD454" s="86">
        <v>72.178512573242188</v>
      </c>
      <c r="FE454" s="86">
        <v>76.379356384277344</v>
      </c>
      <c r="FF454" s="86">
        <v>81.252166748046875</v>
      </c>
      <c r="FG454" s="86">
        <v>85.55255126953125</v>
      </c>
      <c r="FH454" s="86">
        <v>89.410484313964844</v>
      </c>
      <c r="FI454" s="86">
        <v>93.058197021484375</v>
      </c>
      <c r="FJ454" s="86">
        <v>95.792678833007813</v>
      </c>
      <c r="FK454" s="86">
        <v>98.080970764160156</v>
      </c>
      <c r="FL454" s="86">
        <v>99.415786743164063</v>
      </c>
      <c r="FM454" s="86">
        <v>100.12859344482422</v>
      </c>
      <c r="FN454" s="86">
        <v>100.26038360595703</v>
      </c>
      <c r="FO454" s="86">
        <v>98.701324462890625</v>
      </c>
      <c r="FP454" s="86">
        <v>96.469581604003906</v>
      </c>
      <c r="FQ454" s="86">
        <v>93.409339904785156</v>
      </c>
      <c r="FR454" s="86">
        <v>88.969429016113281</v>
      </c>
      <c r="FS454" s="86">
        <v>85.336204528808594</v>
      </c>
      <c r="FT454" s="86">
        <v>82.738868713378906</v>
      </c>
      <c r="FU454" s="86">
        <v>4.4972263276576996E-2</v>
      </c>
      <c r="FV454" s="86">
        <v>6.5673254430294037E-2</v>
      </c>
      <c r="FW454" s="86">
        <v>4.5699365437030792E-2</v>
      </c>
      <c r="FX454" s="86">
        <v>1126</v>
      </c>
      <c r="FY454" s="86">
        <v>1</v>
      </c>
    </row>
    <row r="455" spans="1:181" x14ac:dyDescent="0.25">
      <c r="A455" t="s">
        <v>186</v>
      </c>
      <c r="B455" t="s">
        <v>236</v>
      </c>
      <c r="C455" t="s">
        <v>194</v>
      </c>
      <c r="D455" t="s">
        <v>203</v>
      </c>
      <c r="E455" t="s">
        <v>207</v>
      </c>
      <c r="F455" t="s">
        <v>1</v>
      </c>
      <c r="G455" t="s">
        <v>1</v>
      </c>
      <c r="H455" s="86">
        <v>32341</v>
      </c>
      <c r="I455" s="86">
        <v>1.8161624670028687</v>
      </c>
      <c r="J455" s="86">
        <v>1.6629458665847778</v>
      </c>
      <c r="K455" s="86">
        <v>1.5016491413116455</v>
      </c>
      <c r="L455" s="86">
        <v>1.4061429500579834</v>
      </c>
      <c r="M455" s="86">
        <v>1.3583501577377319</v>
      </c>
      <c r="N455" s="86">
        <v>1.3682699203491211</v>
      </c>
      <c r="O455" s="86">
        <v>1.4389638900756836</v>
      </c>
      <c r="P455" s="86">
        <v>1.5786161422729492</v>
      </c>
      <c r="Q455" s="86">
        <v>1.7453944683074951</v>
      </c>
      <c r="R455" s="86">
        <v>1.8914449214935303</v>
      </c>
      <c r="S455" s="86">
        <v>2.0823361873626709</v>
      </c>
      <c r="T455" s="86">
        <v>2.2709906101226807</v>
      </c>
      <c r="U455" s="86">
        <v>2.4210107326507568</v>
      </c>
      <c r="V455" s="86">
        <v>2.6280484199523926</v>
      </c>
      <c r="W455" s="86">
        <v>2.7498013973236084</v>
      </c>
      <c r="X455" s="86">
        <v>2.8372879028320313</v>
      </c>
      <c r="Y455" s="86">
        <v>2.8962001800537109</v>
      </c>
      <c r="Z455" s="86">
        <v>2.9098794460296631</v>
      </c>
      <c r="AA455" s="86">
        <v>2.9524400234222412</v>
      </c>
      <c r="AB455" s="86">
        <v>2.8968586921691895</v>
      </c>
      <c r="AC455" s="86">
        <v>2.9053657054901123</v>
      </c>
      <c r="AD455" s="86">
        <v>2.8571610450744629</v>
      </c>
      <c r="AE455" s="86">
        <v>2.5472912788391113</v>
      </c>
      <c r="AF455" s="86">
        <v>2.2052879333496094</v>
      </c>
      <c r="AG455" s="86">
        <v>-0.20066612958908081</v>
      </c>
      <c r="AH455" s="86">
        <v>-0.14839540421962738</v>
      </c>
      <c r="AI455" s="86">
        <v>-0.17110277712345123</v>
      </c>
      <c r="AJ455" s="86">
        <v>-0.14857947826385498</v>
      </c>
      <c r="AK455" s="86">
        <v>-0.13503541052341461</v>
      </c>
      <c r="AL455" s="86">
        <v>-9.2829413712024689E-2</v>
      </c>
      <c r="AM455" s="86">
        <v>-0.11298500746488571</v>
      </c>
      <c r="AN455" s="86">
        <v>-0.10285280644893646</v>
      </c>
      <c r="AO455" s="86">
        <v>-7.2658084332942963E-2</v>
      </c>
      <c r="AP455" s="86">
        <v>-2.7655342593789101E-2</v>
      </c>
      <c r="AQ455" s="86">
        <v>-4.1257608681917191E-2</v>
      </c>
      <c r="AR455" s="86">
        <v>-6.971433013677597E-2</v>
      </c>
      <c r="AS455" s="86">
        <v>-0.11080982536077499</v>
      </c>
      <c r="AT455" s="86">
        <v>-8.5919007658958435E-2</v>
      </c>
      <c r="AU455" s="86">
        <v>-0.11412770301103592</v>
      </c>
      <c r="AV455" s="86">
        <v>-7.3532633483409882E-2</v>
      </c>
      <c r="AW455" s="86">
        <v>-1.7202185466885567E-2</v>
      </c>
      <c r="AX455" s="86">
        <v>-6.3750632107257843E-2</v>
      </c>
      <c r="AY455" s="86">
        <v>-6.0345493257045746E-2</v>
      </c>
      <c r="AZ455" s="86">
        <v>-5.3066294640302658E-2</v>
      </c>
      <c r="BA455" s="86">
        <v>7.7246733009815216E-2</v>
      </c>
      <c r="BB455" s="86">
        <v>-6.0629740357398987E-2</v>
      </c>
      <c r="BC455" s="86">
        <v>-0.17313045263290405</v>
      </c>
      <c r="BD455" s="86">
        <v>-0.1633053719997406</v>
      </c>
      <c r="BE455" s="86">
        <v>-0.15509966015815735</v>
      </c>
      <c r="BF455" s="86">
        <v>-0.10535719990730286</v>
      </c>
      <c r="BG455" s="86">
        <v>-0.12955749034881592</v>
      </c>
      <c r="BH455" s="86">
        <v>-0.10842873156070709</v>
      </c>
      <c r="BI455" s="86">
        <v>-9.6930183470249176E-2</v>
      </c>
      <c r="BJ455" s="86">
        <v>-5.574452131986618E-2</v>
      </c>
      <c r="BK455" s="86">
        <v>-7.442387193441391E-2</v>
      </c>
      <c r="BL455" s="86">
        <v>-6.2962524592876434E-2</v>
      </c>
      <c r="BM455" s="86">
        <v>-2.8369901701807976E-2</v>
      </c>
      <c r="BN455" s="86">
        <v>1.6278425231575966E-2</v>
      </c>
      <c r="BO455" s="86">
        <v>6.6114333458244801E-3</v>
      </c>
      <c r="BP455" s="86">
        <v>-1.8508609384298325E-2</v>
      </c>
      <c r="BQ455" s="86">
        <v>-5.7802017778158188E-2</v>
      </c>
      <c r="BR455" s="86">
        <v>-3.1198803335428238E-2</v>
      </c>
      <c r="BS455" s="86">
        <v>-5.9405598789453506E-2</v>
      </c>
      <c r="BT455" s="86">
        <v>-1.7313145101070404E-2</v>
      </c>
      <c r="BU455" s="86">
        <v>3.7861872464418411E-2</v>
      </c>
      <c r="BV455" s="86">
        <v>-8.2601346075534821E-3</v>
      </c>
      <c r="BW455" s="86">
        <v>-2.8684977442026138E-3</v>
      </c>
      <c r="BX455" s="86">
        <v>1.2470873771235347E-3</v>
      </c>
      <c r="BY455" s="86">
        <v>0.13118429481983185</v>
      </c>
      <c r="BZ455" s="86">
        <v>-6.8506747484207153E-3</v>
      </c>
      <c r="CA455" s="86">
        <v>-0.11923184245824814</v>
      </c>
      <c r="CB455" s="86">
        <v>-0.11089503765106201</v>
      </c>
      <c r="CC455" s="86">
        <v>-0.1235404759645462</v>
      </c>
      <c r="CD455" s="86">
        <v>-7.554907351732254E-2</v>
      </c>
      <c r="CE455" s="86">
        <v>-0.10078335553407669</v>
      </c>
      <c r="CF455" s="86">
        <v>-8.0620445311069489E-2</v>
      </c>
      <c r="CG455" s="86">
        <v>-7.0538617670536041E-2</v>
      </c>
      <c r="CH455" s="86">
        <v>-3.0059635639190674E-2</v>
      </c>
      <c r="CI455" s="86">
        <v>-4.7716546803712845E-2</v>
      </c>
      <c r="CJ455" s="86">
        <v>-3.5334620624780655E-2</v>
      </c>
      <c r="CK455" s="86">
        <v>2.3039570078253746E-3</v>
      </c>
      <c r="CL455" s="86">
        <v>4.6706821769475937E-2</v>
      </c>
      <c r="CM455" s="86">
        <v>3.9765384048223495E-2</v>
      </c>
      <c r="CN455" s="86">
        <v>1.695631816983223E-2</v>
      </c>
      <c r="CO455" s="86">
        <v>-2.10889782756567E-2</v>
      </c>
      <c r="CP455" s="86">
        <v>6.7002470605075359E-3</v>
      </c>
      <c r="CQ455" s="86">
        <v>-2.1505240350961685E-2</v>
      </c>
      <c r="CR455" s="86">
        <v>2.1624300628900528E-2</v>
      </c>
      <c r="CS455" s="86">
        <v>7.5999066233634949E-2</v>
      </c>
      <c r="CT455" s="86">
        <v>3.0172413215041161E-2</v>
      </c>
      <c r="CU455" s="86">
        <v>3.6939892917871475E-2</v>
      </c>
      <c r="CV455" s="86">
        <v>3.8864370435476303E-2</v>
      </c>
      <c r="CW455" s="86">
        <v>0.16854128241539001</v>
      </c>
      <c r="CX455" s="86">
        <v>3.0396543443202972E-2</v>
      </c>
      <c r="CY455" s="86">
        <v>-8.1901848316192627E-2</v>
      </c>
      <c r="CZ455" s="86">
        <v>-7.4595801532268524E-2</v>
      </c>
      <c r="DA455" s="86">
        <v>-9.1981291770935059E-2</v>
      </c>
      <c r="DB455" s="86">
        <v>-4.5740947127342224E-2</v>
      </c>
      <c r="DC455" s="86">
        <v>-7.2009213268756866E-2</v>
      </c>
      <c r="DD455" s="86">
        <v>-5.2812162786722183E-2</v>
      </c>
      <c r="DE455" s="86">
        <v>-4.4147059321403503E-2</v>
      </c>
      <c r="DF455" s="86">
        <v>-4.3747513554990292E-3</v>
      </c>
      <c r="DG455" s="86">
        <v>-2.100922167301178E-2</v>
      </c>
      <c r="DH455" s="86">
        <v>-7.7067296952009201E-3</v>
      </c>
      <c r="DI455" s="86">
        <v>3.2977815717458725E-2</v>
      </c>
      <c r="DJ455" s="86">
        <v>7.713521271944046E-2</v>
      </c>
      <c r="DK455" s="86">
        <v>7.29193314909935E-2</v>
      </c>
      <c r="DL455" s="86">
        <v>5.2421249449253082E-2</v>
      </c>
      <c r="DM455" s="86">
        <v>1.5624065883457661E-2</v>
      </c>
      <c r="DN455" s="86">
        <v>4.4599298387765884E-2</v>
      </c>
      <c r="DO455" s="86">
        <v>1.6395119950175285E-2</v>
      </c>
      <c r="DP455" s="86">
        <v>6.0561742633581161E-2</v>
      </c>
      <c r="DQ455" s="86">
        <v>0.11413625627756119</v>
      </c>
      <c r="DR455" s="86">
        <v>6.8604961037635803E-2</v>
      </c>
      <c r="DS455" s="86">
        <v>7.6748281717300415E-2</v>
      </c>
      <c r="DT455" s="86">
        <v>7.6481647789478302E-2</v>
      </c>
      <c r="DU455" s="86">
        <v>0.20589828491210938</v>
      </c>
      <c r="DV455" s="86">
        <v>6.764376163482666E-2</v>
      </c>
      <c r="DW455" s="86">
        <v>-4.4571839272975922E-2</v>
      </c>
      <c r="DX455" s="86">
        <v>-3.829655796289444E-2</v>
      </c>
      <c r="DY455" s="86">
        <v>-4.6414826065301895E-2</v>
      </c>
      <c r="DZ455" s="86">
        <v>-2.7027479372918606E-3</v>
      </c>
      <c r="EA455" s="86">
        <v>-3.0463933944702148E-2</v>
      </c>
      <c r="EB455" s="86">
        <v>-1.266141515225172E-2</v>
      </c>
      <c r="EC455" s="86">
        <v>-6.0418331995606422E-3</v>
      </c>
      <c r="ED455" s="86">
        <v>3.2710142433643341E-2</v>
      </c>
      <c r="EE455" s="86">
        <v>1.7551910132169724E-2</v>
      </c>
      <c r="EF455" s="86">
        <v>3.2183557748794556E-2</v>
      </c>
      <c r="EG455" s="86">
        <v>7.7266000211238861E-2</v>
      </c>
      <c r="EH455" s="86">
        <v>0.12106898427009583</v>
      </c>
      <c r="EI455" s="86">
        <v>0.12078837305307388</v>
      </c>
      <c r="EJ455" s="86">
        <v>0.10362697392702103</v>
      </c>
      <c r="EK455" s="86">
        <v>6.8631865084171295E-2</v>
      </c>
      <c r="EL455" s="86">
        <v>9.9319502711296082E-2</v>
      </c>
      <c r="EM455" s="86">
        <v>7.1117222309112549E-2</v>
      </c>
      <c r="EN455" s="86">
        <v>0.11678122729063034</v>
      </c>
      <c r="EO455" s="86">
        <v>0.16920031607151031</v>
      </c>
      <c r="EP455" s="86">
        <v>0.12409546226263046</v>
      </c>
      <c r="EQ455" s="86">
        <v>0.1342252790927887</v>
      </c>
      <c r="ER455" s="86">
        <v>0.13079503178596497</v>
      </c>
      <c r="ES455" s="86">
        <v>0.25983583927154541</v>
      </c>
      <c r="ET455" s="86">
        <v>0.12142282724380493</v>
      </c>
      <c r="EU455" s="86">
        <v>9.326753206551075E-3</v>
      </c>
      <c r="EV455" s="86">
        <v>1.4113781042397022E-2</v>
      </c>
      <c r="EW455" s="86">
        <v>78.759475708007813</v>
      </c>
      <c r="EX455" s="86">
        <v>75.732254028320313</v>
      </c>
      <c r="EY455" s="86">
        <v>74.07000732421875</v>
      </c>
      <c r="EZ455" s="86">
        <v>72.484588623046875</v>
      </c>
      <c r="FA455" s="86">
        <v>71.444999694824219</v>
      </c>
      <c r="FB455" s="86">
        <v>70.14556884765625</v>
      </c>
      <c r="FC455" s="86">
        <v>69.528610229492188</v>
      </c>
      <c r="FD455" s="86">
        <v>71.008796691894531</v>
      </c>
      <c r="FE455" s="86">
        <v>75.803802490234375</v>
      </c>
      <c r="FF455" s="86">
        <v>80.66015625</v>
      </c>
      <c r="FG455" s="86">
        <v>85.330055236816406</v>
      </c>
      <c r="FH455" s="86">
        <v>89.17633056640625</v>
      </c>
      <c r="FI455" s="86">
        <v>92.901664733886719</v>
      </c>
      <c r="FJ455" s="86">
        <v>95.582611083984375</v>
      </c>
      <c r="FK455" s="86">
        <v>97.833740234375</v>
      </c>
      <c r="FL455" s="86">
        <v>99.065383911132813</v>
      </c>
      <c r="FM455" s="86">
        <v>99.788925170898438</v>
      </c>
      <c r="FN455" s="86">
        <v>99.537277221679688</v>
      </c>
      <c r="FO455" s="86">
        <v>97.539497375488281</v>
      </c>
      <c r="FP455" s="86">
        <v>95.1025390625</v>
      </c>
      <c r="FQ455" s="86">
        <v>91.666427612304688</v>
      </c>
      <c r="FR455" s="86">
        <v>87.096817016601563</v>
      </c>
      <c r="FS455" s="86">
        <v>83.327888488769531</v>
      </c>
      <c r="FT455" s="86">
        <v>80.979240417480469</v>
      </c>
      <c r="FU455" s="86">
        <v>3.2023709267377853E-2</v>
      </c>
      <c r="FV455" s="86">
        <v>4.7773919999599457E-2</v>
      </c>
      <c r="FW455" s="86">
        <v>3.1766138970851898E-2</v>
      </c>
      <c r="FX455" s="86">
        <v>3974</v>
      </c>
      <c r="FY455" s="86">
        <v>1</v>
      </c>
    </row>
    <row r="456" spans="1:181" x14ac:dyDescent="0.25">
      <c r="A456" t="s">
        <v>186</v>
      </c>
      <c r="B456" t="s">
        <v>236</v>
      </c>
      <c r="C456" t="s">
        <v>194</v>
      </c>
      <c r="D456" t="s">
        <v>203</v>
      </c>
      <c r="E456" t="s">
        <v>207</v>
      </c>
      <c r="F456" t="s">
        <v>178</v>
      </c>
      <c r="G456" t="s">
        <v>1</v>
      </c>
      <c r="H456" s="86">
        <v>17832</v>
      </c>
      <c r="I456" s="86">
        <v>1.6925604343414307</v>
      </c>
      <c r="J456" s="86">
        <v>1.5324193239212036</v>
      </c>
      <c r="K456" s="86">
        <v>1.3606636524200439</v>
      </c>
      <c r="L456" s="86">
        <v>1.2551026344299316</v>
      </c>
      <c r="M456" s="86">
        <v>1.1889714002609253</v>
      </c>
      <c r="N456" s="86">
        <v>1.1892122030258179</v>
      </c>
      <c r="O456" s="86">
        <v>1.2560955286026001</v>
      </c>
      <c r="P456" s="86">
        <v>1.3826465606689453</v>
      </c>
      <c r="Q456" s="86">
        <v>1.5235694646835327</v>
      </c>
      <c r="R456" s="86">
        <v>1.6583391427993774</v>
      </c>
      <c r="S456" s="86">
        <v>1.8370836973190308</v>
      </c>
      <c r="T456" s="86">
        <v>2.0313897132873535</v>
      </c>
      <c r="U456" s="86">
        <v>2.1651444435119629</v>
      </c>
      <c r="V456" s="86">
        <v>2.3369655609130859</v>
      </c>
      <c r="W456" s="86">
        <v>2.4447481632232666</v>
      </c>
      <c r="X456" s="86">
        <v>2.5070185661315918</v>
      </c>
      <c r="Y456" s="86">
        <v>2.5544462203979492</v>
      </c>
      <c r="Z456" s="86">
        <v>2.5391926765441895</v>
      </c>
      <c r="AA456" s="86">
        <v>2.6007258892059326</v>
      </c>
      <c r="AB456" s="86">
        <v>2.5129020214080811</v>
      </c>
      <c r="AC456" s="86">
        <v>2.5387132167816162</v>
      </c>
      <c r="AD456" s="86">
        <v>2.5114576816558838</v>
      </c>
      <c r="AE456" s="86">
        <v>2.3059215545654297</v>
      </c>
      <c r="AF456" s="86">
        <v>1.995043158531189</v>
      </c>
      <c r="AG456" s="86">
        <v>-0.12353311479091644</v>
      </c>
      <c r="AH456" s="86">
        <v>-0.10047025978565216</v>
      </c>
      <c r="AI456" s="86">
        <v>-0.1313784271478653</v>
      </c>
      <c r="AJ456" s="86">
        <v>-0.10749329626560211</v>
      </c>
      <c r="AK456" s="86">
        <v>-8.7622128427028656E-2</v>
      </c>
      <c r="AL456" s="86">
        <v>-5.8455169200897217E-2</v>
      </c>
      <c r="AM456" s="86">
        <v>-5.0203267484903336E-2</v>
      </c>
      <c r="AN456" s="86">
        <v>-5.028122290968895E-2</v>
      </c>
      <c r="AO456" s="86">
        <v>-7.5342698255553842E-4</v>
      </c>
      <c r="AP456" s="86">
        <v>-8.7478645145893097E-3</v>
      </c>
      <c r="AQ456" s="86">
        <v>-6.6593079827725887E-3</v>
      </c>
      <c r="AR456" s="86">
        <v>-1.0994052514433861E-2</v>
      </c>
      <c r="AS456" s="86">
        <v>-3.570537269115448E-2</v>
      </c>
      <c r="AT456" s="86">
        <v>-3.1853215768933296E-3</v>
      </c>
      <c r="AU456" s="86">
        <v>-1.7650395631790161E-2</v>
      </c>
      <c r="AV456" s="86">
        <v>-3.038354404270649E-2</v>
      </c>
      <c r="AW456" s="86">
        <v>3.6202844232320786E-2</v>
      </c>
      <c r="AX456" s="86">
        <v>-2.2827139124274254E-2</v>
      </c>
      <c r="AY456" s="86">
        <v>1.2123872525990009E-2</v>
      </c>
      <c r="AZ456" s="86">
        <v>-7.006266713142395E-2</v>
      </c>
      <c r="BA456" s="86">
        <v>-3.2011079601943493E-3</v>
      </c>
      <c r="BB456" s="86">
        <v>-0.12078842520713806</v>
      </c>
      <c r="BC456" s="86">
        <v>-0.16793172061443329</v>
      </c>
      <c r="BD456" s="86">
        <v>-0.16761212050914764</v>
      </c>
      <c r="BE456" s="86">
        <v>-7.4814051389694214E-2</v>
      </c>
      <c r="BF456" s="86">
        <v>-5.3516700863838196E-2</v>
      </c>
      <c r="BG456" s="86">
        <v>-8.8335707783699036E-2</v>
      </c>
      <c r="BH456" s="86">
        <v>-6.8050317466259003E-2</v>
      </c>
      <c r="BI456" s="86">
        <v>-5.0425384193658829E-2</v>
      </c>
      <c r="BJ456" s="86">
        <v>-2.2843850776553154E-2</v>
      </c>
      <c r="BK456" s="86">
        <v>-1.3327573426067829E-2</v>
      </c>
      <c r="BL456" s="86">
        <v>-1.2220230884850025E-2</v>
      </c>
      <c r="BM456" s="86">
        <v>3.8329612463712692E-2</v>
      </c>
      <c r="BN456" s="86">
        <v>3.3433236181735992E-2</v>
      </c>
      <c r="BO456" s="86">
        <v>3.8543660193681717E-2</v>
      </c>
      <c r="BP456" s="86">
        <v>3.8297586143016815E-2</v>
      </c>
      <c r="BQ456" s="86">
        <v>1.6716297715902328E-2</v>
      </c>
      <c r="BR456" s="86">
        <v>5.1819700747728348E-2</v>
      </c>
      <c r="BS456" s="86">
        <v>4.042324423789978E-2</v>
      </c>
      <c r="BT456" s="86">
        <v>2.8406275436282158E-2</v>
      </c>
      <c r="BU456" s="86">
        <v>9.4543382525444031E-2</v>
      </c>
      <c r="BV456" s="86">
        <v>3.4901052713394165E-2</v>
      </c>
      <c r="BW456" s="86">
        <v>7.0389583706855774E-2</v>
      </c>
      <c r="BX456" s="86">
        <v>-1.2760373763740063E-2</v>
      </c>
      <c r="BY456" s="86">
        <v>5.347912386059761E-2</v>
      </c>
      <c r="BZ456" s="86">
        <v>-6.4446337521076202E-2</v>
      </c>
      <c r="CA456" s="86">
        <v>-0.11321905255317688</v>
      </c>
      <c r="CB456" s="86">
        <v>-0.11637034267187119</v>
      </c>
      <c r="CC456" s="86">
        <v>-4.1071373969316483E-2</v>
      </c>
      <c r="CD456" s="86">
        <v>-2.0996810868382454E-2</v>
      </c>
      <c r="CE456" s="86">
        <v>-5.852445587515831E-2</v>
      </c>
      <c r="CF456" s="86">
        <v>-4.0732227265834808E-2</v>
      </c>
      <c r="CG456" s="86">
        <v>-2.4663025513291359E-2</v>
      </c>
      <c r="CH456" s="86">
        <v>1.8204411026090384E-3</v>
      </c>
      <c r="CI456" s="86">
        <v>1.2212418951094151E-2</v>
      </c>
      <c r="CJ456" s="86">
        <v>1.4140693470835686E-2</v>
      </c>
      <c r="CK456" s="86">
        <v>6.5398409962654114E-2</v>
      </c>
      <c r="CL456" s="86">
        <v>6.2647737562656403E-2</v>
      </c>
      <c r="CM456" s="86">
        <v>6.9851100444793701E-2</v>
      </c>
      <c r="CN456" s="86">
        <v>7.2436824440956116E-2</v>
      </c>
      <c r="CO456" s="86">
        <v>5.3023386746644974E-2</v>
      </c>
      <c r="CP456" s="86">
        <v>8.9916013181209564E-2</v>
      </c>
      <c r="CQ456" s="86">
        <v>8.0644875764846802E-2</v>
      </c>
      <c r="CR456" s="86">
        <v>6.9123923778533936E-2</v>
      </c>
      <c r="CS456" s="86">
        <v>0.13494987785816193</v>
      </c>
      <c r="CT456" s="86">
        <v>7.4883416295051575E-2</v>
      </c>
      <c r="CU456" s="86">
        <v>0.11074423789978027</v>
      </c>
      <c r="CV456" s="86">
        <v>2.6927022263407707E-2</v>
      </c>
      <c r="CW456" s="86">
        <v>9.273567795753479E-2</v>
      </c>
      <c r="CX456" s="86">
        <v>-2.5423981249332428E-2</v>
      </c>
      <c r="CY456" s="86">
        <v>-7.5325213372707367E-2</v>
      </c>
      <c r="CZ456" s="86">
        <v>-8.0880433320999146E-2</v>
      </c>
      <c r="DA456" s="86">
        <v>-7.328700739890337E-3</v>
      </c>
      <c r="DB456" s="86">
        <v>1.1523080058395863E-2</v>
      </c>
      <c r="DC456" s="86">
        <v>-2.8713200241327286E-2</v>
      </c>
      <c r="DD456" s="86">
        <v>-1.3414138928055763E-2</v>
      </c>
      <c r="DE456" s="86">
        <v>1.0993289761245251E-3</v>
      </c>
      <c r="DF456" s="86">
        <v>2.6484733447432518E-2</v>
      </c>
      <c r="DG456" s="86">
        <v>3.7752412259578705E-2</v>
      </c>
      <c r="DH456" s="86">
        <v>4.050162062048912E-2</v>
      </c>
      <c r="DI456" s="86">
        <v>9.2467203736305237E-2</v>
      </c>
      <c r="DJ456" s="86">
        <v>9.1862238943576813E-2</v>
      </c>
      <c r="DK456" s="86">
        <v>0.10115854442119598</v>
      </c>
      <c r="DL456" s="86">
        <v>0.10657605528831482</v>
      </c>
      <c r="DM456" s="86">
        <v>8.9330472052097321E-2</v>
      </c>
      <c r="DN456" s="86">
        <v>0.12801232933998108</v>
      </c>
      <c r="DO456" s="86">
        <v>0.12086649239063263</v>
      </c>
      <c r="DP456" s="86">
        <v>0.10984158515930176</v>
      </c>
      <c r="DQ456" s="86">
        <v>0.17535635828971863</v>
      </c>
      <c r="DR456" s="86">
        <v>0.11486577987670898</v>
      </c>
      <c r="DS456" s="86">
        <v>0.15109887719154358</v>
      </c>
      <c r="DT456" s="86">
        <v>6.6614411771297455E-2</v>
      </c>
      <c r="DU456" s="86">
        <v>0.13199225068092346</v>
      </c>
      <c r="DV456" s="86">
        <v>1.3598375022411346E-2</v>
      </c>
      <c r="DW456" s="86">
        <v>-3.7431385368108749E-2</v>
      </c>
      <c r="DX456" s="86">
        <v>-4.5390535145998001E-2</v>
      </c>
      <c r="DY456" s="86">
        <v>4.1390363126993179E-2</v>
      </c>
      <c r="DZ456" s="86">
        <v>5.8476634323596954E-2</v>
      </c>
      <c r="EA456" s="86">
        <v>1.4329511672258377E-2</v>
      </c>
      <c r="EB456" s="86">
        <v>2.6028839871287346E-2</v>
      </c>
      <c r="EC456" s="86">
        <v>3.8296077400445938E-2</v>
      </c>
      <c r="ED456" s="86">
        <v>6.2096055597066879E-2</v>
      </c>
      <c r="EE456" s="86">
        <v>7.4628099799156189E-2</v>
      </c>
      <c r="EF456" s="86">
        <v>7.8562602400779724E-2</v>
      </c>
      <c r="EG456" s="86">
        <v>0.13155025243759155</v>
      </c>
      <c r="EH456" s="86">
        <v>0.13404335081577301</v>
      </c>
      <c r="EI456" s="86">
        <v>0.14636150002479553</v>
      </c>
      <c r="EJ456" s="86">
        <v>0.15586769580841064</v>
      </c>
      <c r="EK456" s="86">
        <v>0.14175213873386383</v>
      </c>
      <c r="EL456" s="86">
        <v>0.18301734328269958</v>
      </c>
      <c r="EM456" s="86">
        <v>0.17894014716148376</v>
      </c>
      <c r="EN456" s="86">
        <v>0.16863138973712921</v>
      </c>
      <c r="EO456" s="86">
        <v>0.23369689285755157</v>
      </c>
      <c r="EP456" s="86">
        <v>0.17259396612644196</v>
      </c>
      <c r="EQ456" s="86">
        <v>0.20936459302902222</v>
      </c>
      <c r="ER456" s="86">
        <v>0.12391670048236847</v>
      </c>
      <c r="ES456" s="86">
        <v>0.18867248296737671</v>
      </c>
      <c r="ET456" s="86">
        <v>6.9940455257892609E-2</v>
      </c>
      <c r="EU456" s="86">
        <v>1.7281288281083107E-2</v>
      </c>
      <c r="EV456" s="86">
        <v>5.8512464165687561E-3</v>
      </c>
      <c r="EW456" s="86">
        <v>77.791267395019531</v>
      </c>
      <c r="EX456" s="86">
        <v>76.297698974609375</v>
      </c>
      <c r="EY456" s="86">
        <v>74.928939819335938</v>
      </c>
      <c r="EZ456" s="86">
        <v>72.931068420410156</v>
      </c>
      <c r="FA456" s="86">
        <v>72.508804321289063</v>
      </c>
      <c r="FB456" s="86">
        <v>71.332107543945313</v>
      </c>
      <c r="FC456" s="86">
        <v>70.172531127929688</v>
      </c>
      <c r="FD456" s="86">
        <v>71.593170166015625</v>
      </c>
      <c r="FE456" s="86">
        <v>76.491111755371094</v>
      </c>
      <c r="FF456" s="86">
        <v>80.976371765136719</v>
      </c>
      <c r="FG456" s="86">
        <v>86.068267822265625</v>
      </c>
      <c r="FH456" s="86">
        <v>89.20623779296875</v>
      </c>
      <c r="FI456" s="86">
        <v>93.075752258300781</v>
      </c>
      <c r="FJ456" s="86">
        <v>95.668197631835938</v>
      </c>
      <c r="FK456" s="86">
        <v>97.888931274414063</v>
      </c>
      <c r="FL456" s="86">
        <v>98.889274597167969</v>
      </c>
      <c r="FM456" s="86">
        <v>99.42840576171875</v>
      </c>
      <c r="FN456" s="86">
        <v>98.627532958984375</v>
      </c>
      <c r="FO456" s="86">
        <v>95.757820129394531</v>
      </c>
      <c r="FP456" s="86">
        <v>92.762962341308594</v>
      </c>
      <c r="FQ456" s="86">
        <v>89.272933959960938</v>
      </c>
      <c r="FR456" s="86">
        <v>85.563529968261719</v>
      </c>
      <c r="FS456" s="86">
        <v>81.984588623046875</v>
      </c>
      <c r="FT456" s="86">
        <v>80.050949096679688</v>
      </c>
      <c r="FU456" s="86">
        <v>3.3060461282730103E-2</v>
      </c>
      <c r="FV456" s="86">
        <v>5.12227863073349E-2</v>
      </c>
      <c r="FW456" s="86">
        <v>3.24704609811306E-2</v>
      </c>
      <c r="FX456" s="86">
        <v>2598</v>
      </c>
      <c r="FY456" s="86">
        <v>1</v>
      </c>
    </row>
    <row r="457" spans="1:181" x14ac:dyDescent="0.25">
      <c r="A457" t="s">
        <v>186</v>
      </c>
      <c r="B457" t="s">
        <v>236</v>
      </c>
      <c r="C457" t="s">
        <v>194</v>
      </c>
      <c r="D457" t="s">
        <v>203</v>
      </c>
      <c r="E457" t="s">
        <v>207</v>
      </c>
      <c r="F457" t="s">
        <v>179</v>
      </c>
      <c r="G457" t="s">
        <v>1</v>
      </c>
      <c r="H457" s="86">
        <v>2179</v>
      </c>
      <c r="I457" s="86">
        <v>2.1901278495788574</v>
      </c>
      <c r="J457" s="86">
        <v>2.0982468128204346</v>
      </c>
      <c r="K457" s="86">
        <v>1.940062403678894</v>
      </c>
      <c r="L457" s="86">
        <v>1.8289783000946045</v>
      </c>
      <c r="M457" s="86">
        <v>1.838810920715332</v>
      </c>
      <c r="N457" s="86">
        <v>1.7995203733444214</v>
      </c>
      <c r="O457" s="86">
        <v>1.797118067741394</v>
      </c>
      <c r="P457" s="86">
        <v>1.9925369024276733</v>
      </c>
      <c r="Q457" s="86">
        <v>2.2337570190429688</v>
      </c>
      <c r="R457" s="86">
        <v>2.4875490665435791</v>
      </c>
      <c r="S457" s="86">
        <v>2.6947720050811768</v>
      </c>
      <c r="T457" s="86">
        <v>2.8470673561096191</v>
      </c>
      <c r="U457" s="86">
        <v>2.9554469585418701</v>
      </c>
      <c r="V457" s="86">
        <v>3.4664785861968994</v>
      </c>
      <c r="W457" s="86">
        <v>3.7585005760192871</v>
      </c>
      <c r="X457" s="86">
        <v>3.7005503177642822</v>
      </c>
      <c r="Y457" s="86">
        <v>4.0280623435974121</v>
      </c>
      <c r="Z457" s="86">
        <v>3.9894711971282959</v>
      </c>
      <c r="AA457" s="86">
        <v>4.0744509696960449</v>
      </c>
      <c r="AB457" s="86">
        <v>3.6447567939758301</v>
      </c>
      <c r="AC457" s="86">
        <v>3.6228756904602051</v>
      </c>
      <c r="AD457" s="86">
        <v>3.6857268810272217</v>
      </c>
      <c r="AE457" s="86">
        <v>3.3651292324066162</v>
      </c>
      <c r="AF457" s="86">
        <v>3.0000755786895752</v>
      </c>
      <c r="AG457" s="86">
        <v>-0.38937965035438538</v>
      </c>
      <c r="AH457" s="86">
        <v>-0.22528184950351715</v>
      </c>
      <c r="AI457" s="86">
        <v>-0.34409144520759583</v>
      </c>
      <c r="AJ457" s="86">
        <v>-0.24055095016956329</v>
      </c>
      <c r="AK457" s="86">
        <v>-0.17203585803508759</v>
      </c>
      <c r="AL457" s="86">
        <v>-7.2590738534927368E-2</v>
      </c>
      <c r="AM457" s="86">
        <v>-0.27569252252578735</v>
      </c>
      <c r="AN457" s="86">
        <v>-0.25725468993186951</v>
      </c>
      <c r="AO457" s="86">
        <v>-0.30093339085578918</v>
      </c>
      <c r="AP457" s="86">
        <v>-0.15618352591991425</v>
      </c>
      <c r="AQ457" s="86">
        <v>-0.2527100145816803</v>
      </c>
      <c r="AR457" s="86">
        <v>-0.55033904314041138</v>
      </c>
      <c r="AS457" s="86">
        <v>-0.78467625379562378</v>
      </c>
      <c r="AT457" s="86">
        <v>-0.52608287334442139</v>
      </c>
      <c r="AU457" s="86">
        <v>-0.38200214505195618</v>
      </c>
      <c r="AV457" s="86">
        <v>-0.45106929540634155</v>
      </c>
      <c r="AW457" s="86">
        <v>-0.34452036023139954</v>
      </c>
      <c r="AX457" s="86">
        <v>-0.38784632086753845</v>
      </c>
      <c r="AY457" s="86">
        <v>-0.38953754305839539</v>
      </c>
      <c r="AZ457" s="86">
        <v>-0.41471129655838013</v>
      </c>
      <c r="BA457" s="86">
        <v>3.1887374818325043E-2</v>
      </c>
      <c r="BB457" s="86">
        <v>-0.18556217849254608</v>
      </c>
      <c r="BC457" s="86">
        <v>-9.2252127826213837E-2</v>
      </c>
      <c r="BD457" s="86">
        <v>-2.7945190668106079E-2</v>
      </c>
      <c r="BE457" s="86">
        <v>-0.18485209345817566</v>
      </c>
      <c r="BF457" s="86">
        <v>-3.4340124577283859E-2</v>
      </c>
      <c r="BG457" s="86">
        <v>-0.15106314420700073</v>
      </c>
      <c r="BH457" s="86">
        <v>-5.7070031762123108E-2</v>
      </c>
      <c r="BI457" s="86">
        <v>-5.250769667327404E-3</v>
      </c>
      <c r="BJ457" s="86">
        <v>8.5993416607379913E-2</v>
      </c>
      <c r="BK457" s="86">
        <v>-8.9402355253696442E-2</v>
      </c>
      <c r="BL457" s="86">
        <v>-7.34872967004776E-2</v>
      </c>
      <c r="BM457" s="86">
        <v>-3.4970130771398544E-2</v>
      </c>
      <c r="BN457" s="86">
        <v>9.0860612690448761E-2</v>
      </c>
      <c r="BO457" s="86">
        <v>2.8846472501754761E-2</v>
      </c>
      <c r="BP457" s="86">
        <v>-0.21693268418312073</v>
      </c>
      <c r="BQ457" s="86">
        <v>-0.47355416417121887</v>
      </c>
      <c r="BR457" s="86">
        <v>-0.20862092077732086</v>
      </c>
      <c r="BS457" s="86">
        <v>-8.2104258239269257E-2</v>
      </c>
      <c r="BT457" s="86">
        <v>-0.14518441259860992</v>
      </c>
      <c r="BU457" s="86">
        <v>-7.4629262089729309E-2</v>
      </c>
      <c r="BV457" s="86">
        <v>-0.10415880382061005</v>
      </c>
      <c r="BW457" s="86">
        <v>-9.4573751091957092E-2</v>
      </c>
      <c r="BX457" s="86">
        <v>-0.12818655371665955</v>
      </c>
      <c r="BY457" s="86">
        <v>0.31231334805488586</v>
      </c>
      <c r="BZ457" s="86">
        <v>0.12759432196617126</v>
      </c>
      <c r="CA457" s="86">
        <v>0.20491677522659302</v>
      </c>
      <c r="CB457" s="86">
        <v>0.25881892442703247</v>
      </c>
      <c r="CC457" s="86">
        <v>-4.3196912854909897E-2</v>
      </c>
      <c r="CD457" s="86">
        <v>9.7905538976192474E-2</v>
      </c>
      <c r="CE457" s="86">
        <v>-1.7372345551848412E-2</v>
      </c>
      <c r="CF457" s="86">
        <v>7.00082927942276E-2</v>
      </c>
      <c r="CG457" s="86">
        <v>0.11026407778263092</v>
      </c>
      <c r="CH457" s="86">
        <v>0.19582831859588623</v>
      </c>
      <c r="CI457" s="86">
        <v>3.9621643722057343E-2</v>
      </c>
      <c r="CJ457" s="86">
        <v>5.3789451718330383E-2</v>
      </c>
      <c r="CK457" s="86">
        <v>0.14923523366451263</v>
      </c>
      <c r="CL457" s="86">
        <v>0.2619626522064209</v>
      </c>
      <c r="CM457" s="86">
        <v>0.22385165095329285</v>
      </c>
      <c r="CN457" s="86">
        <v>1.3983563520014286E-2</v>
      </c>
      <c r="CO457" s="86">
        <v>-0.25807195901870728</v>
      </c>
      <c r="CP457" s="86">
        <v>1.1252274736762047E-2</v>
      </c>
      <c r="CQ457" s="86">
        <v>0.12560410797595978</v>
      </c>
      <c r="CR457" s="86">
        <v>6.6670514643192291E-2</v>
      </c>
      <c r="CS457" s="86">
        <v>0.11229646950960159</v>
      </c>
      <c r="CT457" s="86">
        <v>9.2322304844856262E-2</v>
      </c>
      <c r="CU457" s="86">
        <v>0.10971730202436447</v>
      </c>
      <c r="CV457" s="86">
        <v>7.0259600877761841E-2</v>
      </c>
      <c r="CW457" s="86">
        <v>0.50653553009033203</v>
      </c>
      <c r="CX457" s="86">
        <v>0.3444855809211731</v>
      </c>
      <c r="CY457" s="86">
        <v>0.41073504090309143</v>
      </c>
      <c r="CZ457" s="86">
        <v>0.45743086934089661</v>
      </c>
      <c r="DA457" s="86">
        <v>9.8458260297775269E-2</v>
      </c>
      <c r="DB457" s="86">
        <v>0.23015120625495911</v>
      </c>
      <c r="DC457" s="86">
        <v>0.11631844937801361</v>
      </c>
      <c r="DD457" s="86">
        <v>0.19708661735057831</v>
      </c>
      <c r="DE457" s="86">
        <v>0.22577892243862152</v>
      </c>
      <c r="DF457" s="86">
        <v>0.30566322803497314</v>
      </c>
      <c r="DG457" s="86">
        <v>0.16864563524723053</v>
      </c>
      <c r="DH457" s="86">
        <v>0.18106618523597717</v>
      </c>
      <c r="DI457" s="86">
        <v>0.33344057202339172</v>
      </c>
      <c r="DJ457" s="86">
        <v>0.43306463956832886</v>
      </c>
      <c r="DK457" s="86">
        <v>0.41885679960250854</v>
      </c>
      <c r="DL457" s="86">
        <v>0.24489979445934296</v>
      </c>
      <c r="DM457" s="86">
        <v>-4.2589724063873291E-2</v>
      </c>
      <c r="DN457" s="86">
        <v>0.23112547397613525</v>
      </c>
      <c r="DO457" s="86">
        <v>0.33331248164176941</v>
      </c>
      <c r="DP457" s="86">
        <v>0.27852547168731689</v>
      </c>
      <c r="DQ457" s="86">
        <v>0.2992222011089325</v>
      </c>
      <c r="DR457" s="86">
        <v>0.28880342841148376</v>
      </c>
      <c r="DS457" s="86">
        <v>0.31400835514068604</v>
      </c>
      <c r="DT457" s="86">
        <v>0.26870578527450562</v>
      </c>
      <c r="DU457" s="86">
        <v>0.70075774192810059</v>
      </c>
      <c r="DV457" s="86">
        <v>0.56137686967849731</v>
      </c>
      <c r="DW457" s="86">
        <v>0.61655336618423462</v>
      </c>
      <c r="DX457" s="86">
        <v>0.65604281425476074</v>
      </c>
      <c r="DY457" s="86">
        <v>0.30298584699630737</v>
      </c>
      <c r="DZ457" s="86">
        <v>0.4210929274559021</v>
      </c>
      <c r="EA457" s="86">
        <v>0.30934673547744751</v>
      </c>
      <c r="EB457" s="86">
        <v>0.38056755065917969</v>
      </c>
      <c r="EC457" s="86">
        <v>0.39256402850151062</v>
      </c>
      <c r="ED457" s="86">
        <v>0.46424737572669983</v>
      </c>
      <c r="EE457" s="86">
        <v>0.35493579506874084</v>
      </c>
      <c r="EF457" s="86">
        <v>0.36483359336853027</v>
      </c>
      <c r="EG457" s="86">
        <v>0.59940385818481445</v>
      </c>
      <c r="EH457" s="86">
        <v>0.68010878562927246</v>
      </c>
      <c r="EI457" s="86">
        <v>0.7004132866859436</v>
      </c>
      <c r="EJ457" s="86">
        <v>0.57830619812011719</v>
      </c>
      <c r="EK457" s="86">
        <v>0.26853236556053162</v>
      </c>
      <c r="EL457" s="86">
        <v>0.54858750104904175</v>
      </c>
      <c r="EM457" s="86">
        <v>0.63321036100387573</v>
      </c>
      <c r="EN457" s="86">
        <v>0.58441030979156494</v>
      </c>
      <c r="EO457" s="86">
        <v>0.56911331415176392</v>
      </c>
      <c r="EP457" s="86">
        <v>0.57249093055725098</v>
      </c>
      <c r="EQ457" s="86">
        <v>0.60897213220596313</v>
      </c>
      <c r="ER457" s="86">
        <v>0.55523055791854858</v>
      </c>
      <c r="ES457" s="86">
        <v>0.98118370771408081</v>
      </c>
      <c r="ET457" s="86">
        <v>0.87453335523605347</v>
      </c>
      <c r="EU457" s="86">
        <v>0.91372227668762207</v>
      </c>
      <c r="EV457" s="86">
        <v>0.94280695915222168</v>
      </c>
      <c r="EW457" s="86">
        <v>86.613273620605469</v>
      </c>
      <c r="EX457" s="86">
        <v>82.647178649902344</v>
      </c>
      <c r="EY457" s="86">
        <v>81.424674987792969</v>
      </c>
      <c r="EZ457" s="86">
        <v>79.550567626953125</v>
      </c>
      <c r="FA457" s="86">
        <v>76.761634826660156</v>
      </c>
      <c r="FB457" s="86">
        <v>74.774314880371094</v>
      </c>
      <c r="FC457" s="86">
        <v>74.830741882324219</v>
      </c>
      <c r="FD457" s="86">
        <v>75.165534973144531</v>
      </c>
      <c r="FE457" s="86">
        <v>79.223098754882813</v>
      </c>
      <c r="FF457" s="86">
        <v>83</v>
      </c>
      <c r="FG457" s="86">
        <v>85.327430725097656</v>
      </c>
      <c r="FH457" s="86">
        <v>90.097137451171875</v>
      </c>
      <c r="FI457" s="86">
        <v>93.288070678710938</v>
      </c>
      <c r="FJ457" s="86">
        <v>96.456024169921875</v>
      </c>
      <c r="FK457" s="86">
        <v>99.198654174804688</v>
      </c>
      <c r="FL457" s="86">
        <v>100.18085479736328</v>
      </c>
      <c r="FM457" s="86">
        <v>100.97756958007813</v>
      </c>
      <c r="FN457" s="86">
        <v>101.62240600585938</v>
      </c>
      <c r="FO457" s="86">
        <v>100.69639587402344</v>
      </c>
      <c r="FP457" s="86">
        <v>99.705474853515625</v>
      </c>
      <c r="FQ457" s="86">
        <v>98.40972900390625</v>
      </c>
      <c r="FR457" s="86">
        <v>93.530723571777344</v>
      </c>
      <c r="FS457" s="86">
        <v>91.991897583007813</v>
      </c>
      <c r="FT457" s="86">
        <v>89.167205810546875</v>
      </c>
      <c r="FU457" s="86">
        <v>0.15634152293205261</v>
      </c>
      <c r="FV457" s="86">
        <v>0.23641766607761383</v>
      </c>
      <c r="FW457" s="86">
        <v>0.15412205457687378</v>
      </c>
      <c r="FX457" s="86">
        <v>177</v>
      </c>
      <c r="FY457" s="86">
        <v>1</v>
      </c>
    </row>
    <row r="458" spans="1:181" x14ac:dyDescent="0.25">
      <c r="A458" t="s">
        <v>186</v>
      </c>
      <c r="B458" t="s">
        <v>236</v>
      </c>
      <c r="C458" t="s">
        <v>194</v>
      </c>
      <c r="D458" t="s">
        <v>203</v>
      </c>
      <c r="E458" t="s">
        <v>207</v>
      </c>
      <c r="F458" t="s">
        <v>180</v>
      </c>
      <c r="G458" t="s">
        <v>1</v>
      </c>
      <c r="H458" s="86">
        <v>1238</v>
      </c>
      <c r="I458" s="86">
        <v>1.5756610631942749</v>
      </c>
      <c r="J458" s="86">
        <v>1.5114749670028687</v>
      </c>
      <c r="K458" s="86">
        <v>1.4409717321395874</v>
      </c>
      <c r="L458" s="86">
        <v>1.4206082820892334</v>
      </c>
      <c r="M458" s="86">
        <v>1.5056983232498169</v>
      </c>
      <c r="N458" s="86">
        <v>1.6116529703140259</v>
      </c>
      <c r="O458" s="86">
        <v>1.4974269866943359</v>
      </c>
      <c r="P458" s="86">
        <v>1.6201781034469604</v>
      </c>
      <c r="Q458" s="86">
        <v>1.5624617338180542</v>
      </c>
      <c r="R458" s="86">
        <v>1.4670796394348145</v>
      </c>
      <c r="S458" s="86">
        <v>1.6466313600540161</v>
      </c>
      <c r="T458" s="86">
        <v>1.6018940210342407</v>
      </c>
      <c r="U458" s="86">
        <v>1.3961775302886963</v>
      </c>
      <c r="V458" s="86">
        <v>1.3710050582885742</v>
      </c>
      <c r="W458" s="86">
        <v>1.1697342395782471</v>
      </c>
      <c r="X458" s="86">
        <v>1.2615371942520142</v>
      </c>
      <c r="Y458" s="86">
        <v>1.4009988307952881</v>
      </c>
      <c r="Z458" s="86">
        <v>1.3696972131729126</v>
      </c>
      <c r="AA458" s="86">
        <v>1.6698372364044189</v>
      </c>
      <c r="AB458" s="86">
        <v>1.7894881963729858</v>
      </c>
      <c r="AC458" s="86">
        <v>2.0179474353790283</v>
      </c>
      <c r="AD458" s="86">
        <v>1.9217408895492554</v>
      </c>
      <c r="AE458" s="86">
        <v>1.7915315628051758</v>
      </c>
      <c r="AF458" s="86">
        <v>1.698214054107666</v>
      </c>
      <c r="AG458" s="86">
        <v>-1.2512054443359375</v>
      </c>
      <c r="AH458" s="86">
        <v>-1.1869519948959351</v>
      </c>
      <c r="AI458" s="86">
        <v>-1.2170995473861694</v>
      </c>
      <c r="AJ458" s="86">
        <v>-1.2654328346252441</v>
      </c>
      <c r="AK458" s="86">
        <v>-1.1624289751052856</v>
      </c>
      <c r="AL458" s="86">
        <v>-1.0761570930480957</v>
      </c>
      <c r="AM458" s="86">
        <v>-1.2352370023727417</v>
      </c>
      <c r="AN458" s="86">
        <v>-1.034919261932373</v>
      </c>
      <c r="AO458" s="86">
        <v>-0.97052478790283203</v>
      </c>
      <c r="AP458" s="86">
        <v>-0.88848578929901123</v>
      </c>
      <c r="AQ458" s="86">
        <v>-0.50631541013717651</v>
      </c>
      <c r="AR458" s="86">
        <v>-0.51429933309555054</v>
      </c>
      <c r="AS458" s="86">
        <v>-0.63894248008728027</v>
      </c>
      <c r="AT458" s="86">
        <v>-0.62131708860397339</v>
      </c>
      <c r="AU458" s="86">
        <v>-0.81475061178207397</v>
      </c>
      <c r="AV458" s="86">
        <v>-0.60377305746078491</v>
      </c>
      <c r="AW458" s="86">
        <v>-0.64588439464569092</v>
      </c>
      <c r="AX458" s="86">
        <v>-0.67352414131164551</v>
      </c>
      <c r="AY458" s="86">
        <v>-0.59119606018066406</v>
      </c>
      <c r="AZ458" s="86">
        <v>-0.78740137815475464</v>
      </c>
      <c r="BA458" s="86">
        <v>-0.59204274415969849</v>
      </c>
      <c r="BB458" s="86">
        <v>-1.1110361814498901</v>
      </c>
      <c r="BC458" s="86">
        <v>-1.3299731016159058</v>
      </c>
      <c r="BD458" s="86">
        <v>-1.3079060316085815</v>
      </c>
      <c r="BE458" s="86">
        <v>-0.97108376026153564</v>
      </c>
      <c r="BF458" s="86">
        <v>-0.92098402976989746</v>
      </c>
      <c r="BG458" s="86">
        <v>-0.94844537973403931</v>
      </c>
      <c r="BH458" s="86">
        <v>-0.99284827709197998</v>
      </c>
      <c r="BI458" s="86">
        <v>-0.89976119995117188</v>
      </c>
      <c r="BJ458" s="86">
        <v>-0.80447673797607422</v>
      </c>
      <c r="BK458" s="86">
        <v>-0.95991420745849609</v>
      </c>
      <c r="BL458" s="86">
        <v>-0.77521181106567383</v>
      </c>
      <c r="BM458" s="86">
        <v>-0.70626771450042725</v>
      </c>
      <c r="BN458" s="86">
        <v>-0.64022129774093628</v>
      </c>
      <c r="BO458" s="86">
        <v>-0.24929910898208618</v>
      </c>
      <c r="BP458" s="86">
        <v>-0.25784009695053101</v>
      </c>
      <c r="BQ458" s="86">
        <v>-0.38873958587646484</v>
      </c>
      <c r="BR458" s="86">
        <v>-0.40023484826087952</v>
      </c>
      <c r="BS458" s="86">
        <v>-0.60173016786575317</v>
      </c>
      <c r="BT458" s="86">
        <v>-0.37830358743667603</v>
      </c>
      <c r="BU458" s="86">
        <v>-0.38916283845901489</v>
      </c>
      <c r="BV458" s="86">
        <v>-0.40771019458770752</v>
      </c>
      <c r="BW458" s="86">
        <v>-0.28409191966056824</v>
      </c>
      <c r="BX458" s="86">
        <v>-0.48135226964950562</v>
      </c>
      <c r="BY458" s="86">
        <v>-0.29451140761375427</v>
      </c>
      <c r="BZ458" s="86">
        <v>-0.79574531316757202</v>
      </c>
      <c r="CA458" s="86">
        <v>-1.0114609003067017</v>
      </c>
      <c r="CB458" s="86">
        <v>-1.0020928382873535</v>
      </c>
      <c r="CC458" s="86">
        <v>-0.77707231044769287</v>
      </c>
      <c r="CD458" s="86">
        <v>-0.73677539825439453</v>
      </c>
      <c r="CE458" s="86">
        <v>-0.76237636804580688</v>
      </c>
      <c r="CF458" s="86">
        <v>-0.80405724048614502</v>
      </c>
      <c r="CG458" s="86">
        <v>-0.71783816814422607</v>
      </c>
      <c r="CH458" s="86">
        <v>-0.61631166934967041</v>
      </c>
      <c r="CI458" s="86">
        <v>-0.76922649145126343</v>
      </c>
      <c r="CJ458" s="86">
        <v>-0.59533911943435669</v>
      </c>
      <c r="CK458" s="86">
        <v>-0.52324402332305908</v>
      </c>
      <c r="CL458" s="86">
        <v>-0.46827408671379089</v>
      </c>
      <c r="CM458" s="86">
        <v>-7.1290396153926849E-2</v>
      </c>
      <c r="CN458" s="86">
        <v>-8.0217212438583374E-2</v>
      </c>
      <c r="CO458" s="86">
        <v>-0.21544979512691498</v>
      </c>
      <c r="CP458" s="86">
        <v>-0.24711398780345917</v>
      </c>
      <c r="CQ458" s="86">
        <v>-0.45419284701347351</v>
      </c>
      <c r="CR458" s="86">
        <v>-0.22214412689208984</v>
      </c>
      <c r="CS458" s="86">
        <v>-0.21135829389095306</v>
      </c>
      <c r="CT458" s="86">
        <v>-0.22360825538635254</v>
      </c>
      <c r="CU458" s="86">
        <v>-7.1392491459846497E-2</v>
      </c>
      <c r="CV458" s="86">
        <v>-0.26938360929489136</v>
      </c>
      <c r="CW458" s="86">
        <v>-8.8442094624042511E-2</v>
      </c>
      <c r="CX458" s="86">
        <v>-0.57737576961517334</v>
      </c>
      <c r="CY458" s="86">
        <v>-0.79086035490036011</v>
      </c>
      <c r="CZ458" s="86">
        <v>-0.7902875542640686</v>
      </c>
      <c r="DA458" s="86">
        <v>-0.58306092023849487</v>
      </c>
      <c r="DB458" s="86">
        <v>-0.55256682634353638</v>
      </c>
      <c r="DC458" s="86">
        <v>-0.57630729675292969</v>
      </c>
      <c r="DD458" s="86">
        <v>-0.61526602506637573</v>
      </c>
      <c r="DE458" s="86">
        <v>-0.53591519594192505</v>
      </c>
      <c r="DF458" s="86">
        <v>-0.42814666032791138</v>
      </c>
      <c r="DG458" s="86">
        <v>-0.57853877544403076</v>
      </c>
      <c r="DH458" s="86">
        <v>-0.41546645760536194</v>
      </c>
      <c r="DI458" s="86">
        <v>-0.34022039175033569</v>
      </c>
      <c r="DJ458" s="86">
        <v>-0.29632681608200073</v>
      </c>
      <c r="DK458" s="86">
        <v>0.10671832412481308</v>
      </c>
      <c r="DL458" s="86">
        <v>9.740564227104187E-2</v>
      </c>
      <c r="DM458" s="86">
        <v>-4.2160023003816605E-2</v>
      </c>
      <c r="DN458" s="86">
        <v>-9.3993127346038818E-2</v>
      </c>
      <c r="DO458" s="86">
        <v>-0.30665552616119385</v>
      </c>
      <c r="DP458" s="86">
        <v>-6.5984666347503662E-2</v>
      </c>
      <c r="DQ458" s="86">
        <v>-3.355373814702034E-2</v>
      </c>
      <c r="DR458" s="86">
        <v>-3.9506297558546066E-2</v>
      </c>
      <c r="DS458" s="86">
        <v>0.14130692183971405</v>
      </c>
      <c r="DT458" s="86">
        <v>-5.7414926588535309E-2</v>
      </c>
      <c r="DU458" s="86">
        <v>0.11762722581624985</v>
      </c>
      <c r="DV458" s="86">
        <v>-0.35900622606277466</v>
      </c>
      <c r="DW458" s="86">
        <v>-0.57025974988937378</v>
      </c>
      <c r="DX458" s="86">
        <v>-0.57848227024078369</v>
      </c>
      <c r="DY458" s="86">
        <v>-0.30293920636177063</v>
      </c>
      <c r="DZ458" s="86">
        <v>-0.28659889101982117</v>
      </c>
      <c r="EA458" s="86">
        <v>-0.30765312910079956</v>
      </c>
      <c r="EB458" s="86">
        <v>-0.3426816463470459</v>
      </c>
      <c r="EC458" s="86">
        <v>-0.27324730157852173</v>
      </c>
      <c r="ED458" s="86">
        <v>-0.15646626055240631</v>
      </c>
      <c r="EE458" s="86">
        <v>-0.30321598052978516</v>
      </c>
      <c r="EF458" s="86">
        <v>-0.15575894713401794</v>
      </c>
      <c r="EG458" s="86">
        <v>-7.5963310897350311E-2</v>
      </c>
      <c r="EH458" s="86">
        <v>-4.8062346875667572E-2</v>
      </c>
      <c r="EI458" s="86">
        <v>0.36373463273048401</v>
      </c>
      <c r="EJ458" s="86">
        <v>0.35386484861373901</v>
      </c>
      <c r="EK458" s="86">
        <v>0.20804287493228912</v>
      </c>
      <c r="EL458" s="86">
        <v>0.12708908319473267</v>
      </c>
      <c r="EM458" s="86">
        <v>-9.363507479429245E-2</v>
      </c>
      <c r="EN458" s="86">
        <v>0.15948478877544403</v>
      </c>
      <c r="EO458" s="86">
        <v>0.2231677770614624</v>
      </c>
      <c r="EP458" s="86">
        <v>0.22630766034126282</v>
      </c>
      <c r="EQ458" s="86">
        <v>0.44841113686561584</v>
      </c>
      <c r="ER458" s="86">
        <v>0.24863417446613312</v>
      </c>
      <c r="ES458" s="86">
        <v>0.41515856981277466</v>
      </c>
      <c r="ET458" s="86">
        <v>-4.3715294450521469E-2</v>
      </c>
      <c r="EU458" s="86">
        <v>-0.25174757838249207</v>
      </c>
      <c r="EV458" s="86">
        <v>-0.27266913652420044</v>
      </c>
      <c r="EW458" s="86">
        <v>67.2369384765625</v>
      </c>
      <c r="EX458" s="86">
        <v>62.137016296386719</v>
      </c>
      <c r="EY458" s="86">
        <v>60.615947723388672</v>
      </c>
      <c r="EZ458" s="86">
        <v>60.627143859863281</v>
      </c>
      <c r="FA458" s="86">
        <v>59.503437042236328</v>
      </c>
      <c r="FB458" s="86">
        <v>58.847209930419922</v>
      </c>
      <c r="FC458" s="86">
        <v>59.222599029541016</v>
      </c>
      <c r="FD458" s="86">
        <v>61</v>
      </c>
      <c r="FE458" s="86">
        <v>66.573310852050781</v>
      </c>
      <c r="FF458" s="86">
        <v>71.402412414550781</v>
      </c>
      <c r="FG458" s="86">
        <v>76.086936950683594</v>
      </c>
      <c r="FH458" s="86">
        <v>80.586822509765625</v>
      </c>
      <c r="FI458" s="86">
        <v>84.252357482910156</v>
      </c>
      <c r="FJ458" s="86">
        <v>86.703575134277344</v>
      </c>
      <c r="FK458" s="86">
        <v>88.33526611328125</v>
      </c>
      <c r="FL458" s="86">
        <v>91.361190795898438</v>
      </c>
      <c r="FM458" s="86">
        <v>90.306282043457031</v>
      </c>
      <c r="FN458" s="86">
        <v>89.207138061523438</v>
      </c>
      <c r="FO458" s="86">
        <v>86.809867858886719</v>
      </c>
      <c r="FP458" s="86">
        <v>84.712150573730469</v>
      </c>
      <c r="FQ458" s="86">
        <v>79.211990356445313</v>
      </c>
      <c r="FR458" s="86">
        <v>74.306732177734375</v>
      </c>
      <c r="FS458" s="86">
        <v>69.7911376953125</v>
      </c>
      <c r="FT458" s="86">
        <v>67.400184631347656</v>
      </c>
      <c r="FU458" s="86">
        <v>0.21821989119052887</v>
      </c>
      <c r="FV458" s="86">
        <v>0.26917740702629089</v>
      </c>
      <c r="FW458" s="86">
        <v>0.21915537118911743</v>
      </c>
      <c r="FX458" s="86">
        <v>207</v>
      </c>
      <c r="FY458" s="86">
        <v>1</v>
      </c>
    </row>
    <row r="459" spans="1:181" x14ac:dyDescent="0.25">
      <c r="A459" t="s">
        <v>186</v>
      </c>
      <c r="B459" t="s">
        <v>236</v>
      </c>
      <c r="C459" t="s">
        <v>194</v>
      </c>
      <c r="D459" t="s">
        <v>203</v>
      </c>
      <c r="E459" t="s">
        <v>207</v>
      </c>
      <c r="F459" t="s">
        <v>181</v>
      </c>
      <c r="G459" t="s">
        <v>1</v>
      </c>
      <c r="H459" s="86">
        <v>620</v>
      </c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  <c r="AK459" s="86"/>
      <c r="AL459" s="86"/>
      <c r="AM459" s="86"/>
      <c r="AN459" s="86"/>
      <c r="AO459" s="86"/>
      <c r="AP459" s="86"/>
      <c r="AQ459" s="86"/>
      <c r="AR459" s="86"/>
      <c r="AS459" s="86"/>
      <c r="AT459" s="86"/>
      <c r="AU459" s="86"/>
      <c r="AV459" s="86"/>
      <c r="AW459" s="86"/>
      <c r="AX459" s="86"/>
      <c r="AY459" s="86"/>
      <c r="AZ459" s="86"/>
      <c r="BA459" s="86"/>
      <c r="BB459" s="86"/>
      <c r="BC459" s="86"/>
      <c r="BD459" s="86"/>
      <c r="BE459" s="86"/>
      <c r="BF459" s="86"/>
      <c r="BG459" s="86"/>
      <c r="BH459" s="86"/>
      <c r="BI459" s="86"/>
      <c r="BJ459" s="86"/>
      <c r="BK459" s="86"/>
      <c r="BL459" s="86"/>
      <c r="BM459" s="86"/>
      <c r="BN459" s="86"/>
      <c r="BO459" s="86"/>
      <c r="BP459" s="86"/>
      <c r="BQ459" s="86"/>
      <c r="BR459" s="86"/>
      <c r="BS459" s="86"/>
      <c r="BT459" s="86"/>
      <c r="BU459" s="86"/>
      <c r="BV459" s="86"/>
      <c r="BW459" s="86"/>
      <c r="BX459" s="86"/>
      <c r="BY459" s="86"/>
      <c r="BZ459" s="86"/>
      <c r="CA459" s="86"/>
      <c r="CB459" s="86"/>
      <c r="CC459" s="86"/>
      <c r="CD459" s="86"/>
      <c r="CE459" s="86"/>
      <c r="CF459" s="86"/>
      <c r="CG459" s="86"/>
      <c r="CH459" s="86"/>
      <c r="CI459" s="86"/>
      <c r="CJ459" s="86"/>
      <c r="CK459" s="86"/>
      <c r="CL459" s="86"/>
      <c r="CM459" s="86"/>
      <c r="CN459" s="86"/>
      <c r="CO459" s="86"/>
      <c r="CP459" s="86"/>
      <c r="CQ459" s="86"/>
      <c r="CR459" s="86"/>
      <c r="CS459" s="86"/>
      <c r="CT459" s="86"/>
      <c r="CU459" s="86"/>
      <c r="CV459" s="86"/>
      <c r="CW459" s="86"/>
      <c r="CX459" s="86"/>
      <c r="CY459" s="86"/>
      <c r="CZ459" s="86"/>
      <c r="DA459" s="86"/>
      <c r="DB459" s="86"/>
      <c r="DC459" s="86"/>
      <c r="DD459" s="86"/>
      <c r="DE459" s="86"/>
      <c r="DF459" s="86"/>
      <c r="DG459" s="86"/>
      <c r="DH459" s="86"/>
      <c r="DI459" s="86"/>
      <c r="DJ459" s="86"/>
      <c r="DK459" s="86"/>
      <c r="DL459" s="86"/>
      <c r="DM459" s="86"/>
      <c r="DN459" s="86"/>
      <c r="DO459" s="86"/>
      <c r="DP459" s="86"/>
      <c r="DQ459" s="86"/>
      <c r="DR459" s="86"/>
      <c r="DS459" s="86"/>
      <c r="DT459" s="86"/>
      <c r="DU459" s="86"/>
      <c r="DV459" s="86"/>
      <c r="DW459" s="86"/>
      <c r="DX459" s="86"/>
      <c r="DY459" s="86"/>
      <c r="DZ459" s="86"/>
      <c r="EA459" s="86"/>
      <c r="EB459" s="86"/>
      <c r="EC459" s="86"/>
      <c r="ED459" s="86"/>
      <c r="EE459" s="86"/>
      <c r="EF459" s="86"/>
      <c r="EG459" s="86"/>
      <c r="EH459" s="86"/>
      <c r="EI459" s="86"/>
      <c r="EJ459" s="86"/>
      <c r="EK459" s="86"/>
      <c r="EL459" s="86"/>
      <c r="EM459" s="86"/>
      <c r="EN459" s="86"/>
      <c r="EO459" s="86"/>
      <c r="EP459" s="86"/>
      <c r="EQ459" s="86"/>
      <c r="ER459" s="86"/>
      <c r="ES459" s="86"/>
      <c r="ET459" s="86"/>
      <c r="EU459" s="86"/>
      <c r="EV459" s="86"/>
      <c r="EW459" s="86"/>
      <c r="EX459" s="86"/>
      <c r="EY459" s="86"/>
      <c r="EZ459" s="86"/>
      <c r="FA459" s="86"/>
      <c r="FB459" s="86"/>
      <c r="FC459" s="86"/>
      <c r="FD459" s="86"/>
      <c r="FE459" s="86"/>
      <c r="FF459" s="86"/>
      <c r="FG459" s="86"/>
      <c r="FH459" s="86"/>
      <c r="FI459" s="86"/>
      <c r="FJ459" s="86"/>
      <c r="FK459" s="86"/>
      <c r="FL459" s="86"/>
      <c r="FM459" s="86"/>
      <c r="FN459" s="86"/>
      <c r="FO459" s="86"/>
      <c r="FP459" s="86"/>
      <c r="FQ459" s="86"/>
      <c r="FR459" s="86"/>
      <c r="FS459" s="86"/>
      <c r="FT459" s="86"/>
      <c r="FU459" s="86"/>
      <c r="FV459" s="86"/>
      <c r="FW459" s="86"/>
      <c r="FX459" s="86">
        <v>37</v>
      </c>
      <c r="FY459" s="86">
        <v>0</v>
      </c>
    </row>
    <row r="460" spans="1:181" x14ac:dyDescent="0.25">
      <c r="A460" t="s">
        <v>186</v>
      </c>
      <c r="B460" t="s">
        <v>236</v>
      </c>
      <c r="C460" t="s">
        <v>194</v>
      </c>
      <c r="D460" t="s">
        <v>203</v>
      </c>
      <c r="E460" t="s">
        <v>207</v>
      </c>
      <c r="F460" t="s">
        <v>182</v>
      </c>
      <c r="G460" t="s">
        <v>1</v>
      </c>
      <c r="H460" s="86">
        <v>3137</v>
      </c>
      <c r="I460" s="86">
        <v>1.5400145053863525</v>
      </c>
      <c r="J460" s="86">
        <v>1.3957164287567139</v>
      </c>
      <c r="K460" s="86">
        <v>1.3631037473678589</v>
      </c>
      <c r="L460" s="86">
        <v>1.2760366201400757</v>
      </c>
      <c r="M460" s="86">
        <v>1.2579840421676636</v>
      </c>
      <c r="N460" s="86">
        <v>1.2825075387954712</v>
      </c>
      <c r="O460" s="86">
        <v>1.3808598518371582</v>
      </c>
      <c r="P460" s="86">
        <v>1.5960700511932373</v>
      </c>
      <c r="Q460" s="86">
        <v>1.7701098918914795</v>
      </c>
      <c r="R460" s="86">
        <v>1.916329026222229</v>
      </c>
      <c r="S460" s="86">
        <v>1.9761379957199097</v>
      </c>
      <c r="T460" s="86">
        <v>2.0838220119476318</v>
      </c>
      <c r="U460" s="86">
        <v>2.3174407482147217</v>
      </c>
      <c r="V460" s="86">
        <v>2.4255485534667969</v>
      </c>
      <c r="W460" s="86">
        <v>2.4652299880981445</v>
      </c>
      <c r="X460" s="86">
        <v>2.5275082588195801</v>
      </c>
      <c r="Y460" s="86">
        <v>2.4659764766693115</v>
      </c>
      <c r="Z460" s="86">
        <v>2.3619198799133301</v>
      </c>
      <c r="AA460" s="86">
        <v>2.5225694179534912</v>
      </c>
      <c r="AB460" s="86">
        <v>2.7242269515991211</v>
      </c>
      <c r="AC460" s="86">
        <v>2.7304363250732422</v>
      </c>
      <c r="AD460" s="86">
        <v>2.6680672168731689</v>
      </c>
      <c r="AE460" s="86">
        <v>2.2479343414306641</v>
      </c>
      <c r="AF460" s="86">
        <v>1.9346983432769775</v>
      </c>
      <c r="AG460" s="86">
        <v>-0.29508647322654724</v>
      </c>
      <c r="AH460" s="86">
        <v>-0.30127117037773132</v>
      </c>
      <c r="AI460" s="86">
        <v>-0.23425319790840149</v>
      </c>
      <c r="AJ460" s="86">
        <v>-0.23589707911014557</v>
      </c>
      <c r="AK460" s="86">
        <v>-0.20258446037769318</v>
      </c>
      <c r="AL460" s="86">
        <v>-0.20344188809394836</v>
      </c>
      <c r="AM460" s="86">
        <v>-0.22017110884189606</v>
      </c>
      <c r="AN460" s="86">
        <v>-0.20248657464981079</v>
      </c>
      <c r="AO460" s="86">
        <v>-0.10749877244234085</v>
      </c>
      <c r="AP460" s="86">
        <v>2.5310678407549858E-2</v>
      </c>
      <c r="AQ460" s="86">
        <v>-0.13178476691246033</v>
      </c>
      <c r="AR460" s="86">
        <v>-0.12894672155380249</v>
      </c>
      <c r="AS460" s="86">
        <v>-0.14009557664394379</v>
      </c>
      <c r="AT460" s="86">
        <v>-0.18606743216514587</v>
      </c>
      <c r="AU460" s="86">
        <v>-0.25827226042747498</v>
      </c>
      <c r="AV460" s="86">
        <v>-0.2814163863658905</v>
      </c>
      <c r="AW460" s="86">
        <v>-0.35147073864936829</v>
      </c>
      <c r="AX460" s="86">
        <v>-0.51990371942520142</v>
      </c>
      <c r="AY460" s="86">
        <v>-0.36588969826698303</v>
      </c>
      <c r="AZ460" s="86">
        <v>-0.17929671704769135</v>
      </c>
      <c r="BA460" s="86">
        <v>-0.12260658293962479</v>
      </c>
      <c r="BB460" s="86">
        <v>-0.2622542679309845</v>
      </c>
      <c r="BC460" s="86">
        <v>-0.3878629207611084</v>
      </c>
      <c r="BD460" s="86">
        <v>-0.21171577274799347</v>
      </c>
      <c r="BE460" s="86">
        <v>-0.15402184426784515</v>
      </c>
      <c r="BF460" s="86">
        <v>-0.16575299203395844</v>
      </c>
      <c r="BG460" s="86">
        <v>-9.8363019526004791E-2</v>
      </c>
      <c r="BH460" s="86">
        <v>-0.10291766375303268</v>
      </c>
      <c r="BI460" s="86">
        <v>-7.5390100479125977E-2</v>
      </c>
      <c r="BJ460" s="86">
        <v>-7.3488451540470123E-2</v>
      </c>
      <c r="BK460" s="86">
        <v>-8.9272059500217438E-2</v>
      </c>
      <c r="BL460" s="86">
        <v>-5.3016357123851776E-2</v>
      </c>
      <c r="BM460" s="86">
        <v>4.5987341552972794E-2</v>
      </c>
      <c r="BN460" s="86">
        <v>0.15612760186195374</v>
      </c>
      <c r="BO460" s="86">
        <v>-6.4061605371534824E-3</v>
      </c>
      <c r="BP460" s="86">
        <v>-5.5369166657328606E-3</v>
      </c>
      <c r="BQ460" s="86">
        <v>-8.2508400082588196E-3</v>
      </c>
      <c r="BR460" s="86">
        <v>-4.3260741978883743E-2</v>
      </c>
      <c r="BS460" s="86">
        <v>-0.11902574449777603</v>
      </c>
      <c r="BT460" s="86">
        <v>-0.13764095306396484</v>
      </c>
      <c r="BU460" s="86">
        <v>-0.2065957635641098</v>
      </c>
      <c r="BV460" s="86">
        <v>-0.37316647171974182</v>
      </c>
      <c r="BW460" s="86">
        <v>-0.2157280445098877</v>
      </c>
      <c r="BX460" s="86">
        <v>-2.5367092341184616E-2</v>
      </c>
      <c r="BY460" s="86">
        <v>3.4408744424581528E-2</v>
      </c>
      <c r="BZ460" s="86">
        <v>-9.5746107399463654E-2</v>
      </c>
      <c r="CA460" s="86">
        <v>-0.22003388404846191</v>
      </c>
      <c r="CB460" s="86">
        <v>-4.91611547768116E-2</v>
      </c>
      <c r="CC460" s="86">
        <v>-5.6320924311876297E-2</v>
      </c>
      <c r="CD460" s="86">
        <v>-7.1893498301506042E-2</v>
      </c>
      <c r="CE460" s="86">
        <v>-4.2459028773009777E-3</v>
      </c>
      <c r="CF460" s="86">
        <v>-1.0816516354680061E-2</v>
      </c>
      <c r="CG460" s="86">
        <v>1.2704330496490002E-2</v>
      </c>
      <c r="CH460" s="86">
        <v>1.6516890376806259E-2</v>
      </c>
      <c r="CI460" s="86">
        <v>1.3882203493267298E-3</v>
      </c>
      <c r="CJ460" s="86">
        <v>5.0506267696619034E-2</v>
      </c>
      <c r="CK460" s="86">
        <v>0.15229135751724243</v>
      </c>
      <c r="CL460" s="86">
        <v>0.24673101305961609</v>
      </c>
      <c r="CM460" s="86">
        <v>8.0430679023265839E-2</v>
      </c>
      <c r="CN460" s="86">
        <v>7.9936333000659943E-2</v>
      </c>
      <c r="CO460" s="86">
        <v>8.3064422011375427E-2</v>
      </c>
      <c r="CP460" s="86">
        <v>5.5646747350692749E-2</v>
      </c>
      <c r="CQ460" s="86">
        <v>-2.2584032267332077E-2</v>
      </c>
      <c r="CR460" s="86">
        <v>-3.8062542676925659E-2</v>
      </c>
      <c r="CS460" s="86">
        <v>-0.10625576227903366</v>
      </c>
      <c r="CT460" s="86">
        <v>-0.27153670787811279</v>
      </c>
      <c r="CU460" s="86">
        <v>-0.1117265447974205</v>
      </c>
      <c r="CV460" s="86">
        <v>8.1244088709354401E-2</v>
      </c>
      <c r="CW460" s="86">
        <v>0.14315707981586456</v>
      </c>
      <c r="CX460" s="86">
        <v>1.9576922059059143E-2</v>
      </c>
      <c r="CY460" s="86">
        <v>-0.10379599779844284</v>
      </c>
      <c r="CZ460" s="86">
        <v>6.3423685729503632E-2</v>
      </c>
      <c r="DA460" s="86">
        <v>4.137999564409256E-2</v>
      </c>
      <c r="DB460" s="86">
        <v>2.1965999156236649E-2</v>
      </c>
      <c r="DC460" s="86">
        <v>8.9871212840080261E-2</v>
      </c>
      <c r="DD460" s="86">
        <v>8.1284627318382263E-2</v>
      </c>
      <c r="DE460" s="86">
        <v>0.10079875588417053</v>
      </c>
      <c r="DF460" s="86">
        <v>0.10652223229408264</v>
      </c>
      <c r="DG460" s="86">
        <v>9.2048496007919312E-2</v>
      </c>
      <c r="DH460" s="86">
        <v>0.15402889251708984</v>
      </c>
      <c r="DI460" s="86">
        <v>0.25859537720680237</v>
      </c>
      <c r="DJ460" s="86">
        <v>0.33733439445495605</v>
      </c>
      <c r="DK460" s="86">
        <v>0.16726750135421753</v>
      </c>
      <c r="DL460" s="86">
        <v>0.16540959477424622</v>
      </c>
      <c r="DM460" s="86">
        <v>0.17437969148159027</v>
      </c>
      <c r="DN460" s="86">
        <v>0.15455423295497894</v>
      </c>
      <c r="DO460" s="86">
        <v>7.3857687413692474E-2</v>
      </c>
      <c r="DP460" s="86">
        <v>6.1515863984823227E-2</v>
      </c>
      <c r="DQ460" s="86">
        <v>-5.9157791547477245E-3</v>
      </c>
      <c r="DR460" s="86">
        <v>-0.16990692913532257</v>
      </c>
      <c r="DS460" s="86">
        <v>-7.7250413596630096E-3</v>
      </c>
      <c r="DT460" s="86">
        <v>0.18785527348518372</v>
      </c>
      <c r="DU460" s="86">
        <v>0.2519054114818573</v>
      </c>
      <c r="DV460" s="86">
        <v>0.13489995896816254</v>
      </c>
      <c r="DW460" s="86">
        <v>1.2441881932318211E-2</v>
      </c>
      <c r="DX460" s="86">
        <v>0.17600852251052856</v>
      </c>
      <c r="DY460" s="86">
        <v>0.18244460225105286</v>
      </c>
      <c r="DZ460" s="86">
        <v>0.15748420357704163</v>
      </c>
      <c r="EA460" s="86">
        <v>0.22576138377189636</v>
      </c>
      <c r="EB460" s="86">
        <v>0.21426405012607574</v>
      </c>
      <c r="EC460" s="86">
        <v>0.22799311578273773</v>
      </c>
      <c r="ED460" s="86">
        <v>0.23647566139698029</v>
      </c>
      <c r="EE460" s="86">
        <v>0.22294753789901733</v>
      </c>
      <c r="EF460" s="86">
        <v>0.30349910259246826</v>
      </c>
      <c r="EG460" s="86">
        <v>0.41208148002624512</v>
      </c>
      <c r="EH460" s="86">
        <v>0.46815133094787598</v>
      </c>
      <c r="EI460" s="86">
        <v>0.29264608025550842</v>
      </c>
      <c r="EJ460" s="86">
        <v>0.28881940245628357</v>
      </c>
      <c r="EK460" s="86">
        <v>0.30622443556785583</v>
      </c>
      <c r="EL460" s="86">
        <v>0.29736092686653137</v>
      </c>
      <c r="EM460" s="86">
        <v>0.21310420334339142</v>
      </c>
      <c r="EN460" s="86">
        <v>0.2052912712097168</v>
      </c>
      <c r="EO460" s="86">
        <v>0.13895922899246216</v>
      </c>
      <c r="EP460" s="86">
        <v>-2.3169679567217827E-2</v>
      </c>
      <c r="EQ460" s="86">
        <v>0.14243660867214203</v>
      </c>
      <c r="ER460" s="86">
        <v>0.34178486466407776</v>
      </c>
      <c r="ES460" s="86">
        <v>0.4089207649230957</v>
      </c>
      <c r="ET460" s="86">
        <v>0.30140811204910278</v>
      </c>
      <c r="EU460" s="86">
        <v>0.18027091026306152</v>
      </c>
      <c r="EV460" s="86">
        <v>0.33856317400932312</v>
      </c>
      <c r="EW460" s="86">
        <v>73.487640380859375</v>
      </c>
      <c r="EX460" s="86">
        <v>69.624778747558594</v>
      </c>
      <c r="EY460" s="86">
        <v>67.527481079101563</v>
      </c>
      <c r="EZ460" s="86">
        <v>66.566764831542969</v>
      </c>
      <c r="FA460" s="86">
        <v>64.601554870605469</v>
      </c>
      <c r="FB460" s="86">
        <v>63.185348510742188</v>
      </c>
      <c r="FC460" s="86">
        <v>62.657428741455078</v>
      </c>
      <c r="FD460" s="86">
        <v>64.41876220703125</v>
      </c>
      <c r="FE460" s="86">
        <v>70.324440002441406</v>
      </c>
      <c r="FF460" s="86">
        <v>76.196258544921875</v>
      </c>
      <c r="FG460" s="86">
        <v>81.981315612792969</v>
      </c>
      <c r="FH460" s="86">
        <v>88.236564636230469</v>
      </c>
      <c r="FI460" s="86">
        <v>92.643104553222656</v>
      </c>
      <c r="FJ460" s="86">
        <v>95.330604553222656</v>
      </c>
      <c r="FK460" s="86">
        <v>97.594764709472656</v>
      </c>
      <c r="FL460" s="86">
        <v>98.940826416015625</v>
      </c>
      <c r="FM460" s="86">
        <v>100.15077972412109</v>
      </c>
      <c r="FN460" s="86">
        <v>100.29884338378906</v>
      </c>
      <c r="FO460" s="86">
        <v>98.788131713867188</v>
      </c>
      <c r="FP460" s="86">
        <v>96.466377258300781</v>
      </c>
      <c r="FQ460" s="86">
        <v>92.82354736328125</v>
      </c>
      <c r="FR460" s="86">
        <v>85.88629150390625</v>
      </c>
      <c r="FS460" s="86">
        <v>79.278846740722656</v>
      </c>
      <c r="FT460" s="86">
        <v>76.584884643554688</v>
      </c>
      <c r="FU460" s="86">
        <v>9.9011428654193878E-2</v>
      </c>
      <c r="FV460" s="86">
        <v>0.13271954655647278</v>
      </c>
      <c r="FW460" s="86">
        <v>0.10264331847429276</v>
      </c>
      <c r="FX460" s="86">
        <v>358</v>
      </c>
      <c r="FY460" s="86">
        <v>1</v>
      </c>
    </row>
    <row r="461" spans="1:181" x14ac:dyDescent="0.25">
      <c r="A461" t="s">
        <v>186</v>
      </c>
      <c r="B461" t="s">
        <v>236</v>
      </c>
      <c r="C461" t="s">
        <v>194</v>
      </c>
      <c r="D461" t="s">
        <v>203</v>
      </c>
      <c r="E461" t="s">
        <v>207</v>
      </c>
      <c r="F461" t="s">
        <v>183</v>
      </c>
      <c r="G461" t="s">
        <v>1</v>
      </c>
      <c r="H461" s="86">
        <v>3735</v>
      </c>
      <c r="I461" s="86">
        <v>2.1320958137512207</v>
      </c>
      <c r="J461" s="86">
        <v>1.9841850996017456</v>
      </c>
      <c r="K461" s="86">
        <v>1.6920835971832275</v>
      </c>
      <c r="L461" s="86">
        <v>1.5932042598724365</v>
      </c>
      <c r="M461" s="86">
        <v>1.5698949098587036</v>
      </c>
      <c r="N461" s="86">
        <v>1.5843758583068848</v>
      </c>
      <c r="O461" s="86">
        <v>1.6122331619262695</v>
      </c>
      <c r="P461" s="86">
        <v>1.6503276824951172</v>
      </c>
      <c r="Q461" s="86">
        <v>1.7794198989868164</v>
      </c>
      <c r="R461" s="86">
        <v>1.9658547639846802</v>
      </c>
      <c r="S461" s="86">
        <v>2.1374030113220215</v>
      </c>
      <c r="T461" s="86">
        <v>2.4169459342956543</v>
      </c>
      <c r="U461" s="86">
        <v>2.5925090312957764</v>
      </c>
      <c r="V461" s="86">
        <v>2.8669204711914063</v>
      </c>
      <c r="W461" s="86">
        <v>2.9622013568878174</v>
      </c>
      <c r="X461" s="86">
        <v>3.2467873096466064</v>
      </c>
      <c r="Y461" s="86">
        <v>3.3194406032562256</v>
      </c>
      <c r="Z461" s="86">
        <v>3.6090116500854492</v>
      </c>
      <c r="AA461" s="86">
        <v>3.476111888885498</v>
      </c>
      <c r="AB461" s="86">
        <v>3.5349464416503906</v>
      </c>
      <c r="AC461" s="86">
        <v>3.5621111392974854</v>
      </c>
      <c r="AD461" s="86">
        <v>3.4735281467437744</v>
      </c>
      <c r="AE461" s="86">
        <v>3.0183756351470947</v>
      </c>
      <c r="AF461" s="86">
        <v>2.5224094390869141</v>
      </c>
      <c r="AG461" s="86">
        <v>-0.57899969816207886</v>
      </c>
      <c r="AH461" s="86">
        <v>-0.40014538168907166</v>
      </c>
      <c r="AI461" s="86">
        <v>-0.52027571201324463</v>
      </c>
      <c r="AJ461" s="86">
        <v>-0.45773422718048096</v>
      </c>
      <c r="AK461" s="86">
        <v>-0.52183234691619873</v>
      </c>
      <c r="AL461" s="86">
        <v>-0.44533079862594604</v>
      </c>
      <c r="AM461" s="86">
        <v>-0.49905875325202942</v>
      </c>
      <c r="AN461" s="86">
        <v>-0.53263676166534424</v>
      </c>
      <c r="AO461" s="86">
        <v>-0.85613775253295898</v>
      </c>
      <c r="AP461" s="86">
        <v>-0.57391315698623657</v>
      </c>
      <c r="AQ461" s="86">
        <v>-0.74730509519577026</v>
      </c>
      <c r="AR461" s="86">
        <v>-0.69226235151290894</v>
      </c>
      <c r="AS461" s="86">
        <v>-0.88391393423080444</v>
      </c>
      <c r="AT461" s="86">
        <v>-0.87172043323516846</v>
      </c>
      <c r="AU461" s="86">
        <v>-0.96273142099380493</v>
      </c>
      <c r="AV461" s="86">
        <v>-0.71049791574478149</v>
      </c>
      <c r="AW461" s="86">
        <v>-0.62741947174072266</v>
      </c>
      <c r="AX461" s="86">
        <v>-0.40744256973266602</v>
      </c>
      <c r="AY461" s="86">
        <v>-0.49646925926208496</v>
      </c>
      <c r="AZ461" s="86">
        <v>-0.32466375827789307</v>
      </c>
      <c r="BA461" s="86">
        <v>-0.12864126265048981</v>
      </c>
      <c r="BB461" s="86">
        <v>-0.1506919264793396</v>
      </c>
      <c r="BC461" s="86">
        <v>-0.37669861316680908</v>
      </c>
      <c r="BD461" s="86">
        <v>-0.52127599716186523</v>
      </c>
      <c r="BE461" s="86">
        <v>-0.38598534464836121</v>
      </c>
      <c r="BF461" s="86">
        <v>-0.22263315320014954</v>
      </c>
      <c r="BG461" s="86">
        <v>-0.34771499037742615</v>
      </c>
      <c r="BH461" s="86">
        <v>-0.29081842303276062</v>
      </c>
      <c r="BI461" s="86">
        <v>-0.35429772734642029</v>
      </c>
      <c r="BJ461" s="86">
        <v>-0.28385373950004578</v>
      </c>
      <c r="BK461" s="86">
        <v>-0.32978218793869019</v>
      </c>
      <c r="BL461" s="86">
        <v>-0.37114343047142029</v>
      </c>
      <c r="BM461" s="86">
        <v>-0.65898811817169189</v>
      </c>
      <c r="BN461" s="86">
        <v>-0.39178285002708435</v>
      </c>
      <c r="BO461" s="86">
        <v>-0.53856390714645386</v>
      </c>
      <c r="BP461" s="86">
        <v>-0.48974576592445374</v>
      </c>
      <c r="BQ461" s="86">
        <v>-0.65052211284637451</v>
      </c>
      <c r="BR461" s="86">
        <v>-0.62174981832504272</v>
      </c>
      <c r="BS461" s="86">
        <v>-0.72228223085403442</v>
      </c>
      <c r="BT461" s="86">
        <v>-0.47309783101081848</v>
      </c>
      <c r="BU461" s="86">
        <v>-0.40150544047355652</v>
      </c>
      <c r="BV461" s="86">
        <v>-0.17701251804828644</v>
      </c>
      <c r="BW461" s="86">
        <v>-0.26610261201858521</v>
      </c>
      <c r="BX461" s="86">
        <v>-0.10552339255809784</v>
      </c>
      <c r="BY461" s="86">
        <v>0.10159702599048615</v>
      </c>
      <c r="BZ461" s="86">
        <v>4.2444866150617599E-2</v>
      </c>
      <c r="CA461" s="86">
        <v>-0.1627340167760849</v>
      </c>
      <c r="CB461" s="86">
        <v>-0.29690530896186829</v>
      </c>
      <c r="CC461" s="86">
        <v>-0.25230413675308228</v>
      </c>
      <c r="CD461" s="86">
        <v>-9.9688716232776642E-2</v>
      </c>
      <c r="CE461" s="86">
        <v>-0.22819991409778595</v>
      </c>
      <c r="CF461" s="86">
        <v>-0.17521306872367859</v>
      </c>
      <c r="CG461" s="86">
        <v>-0.23826375603675842</v>
      </c>
      <c r="CH461" s="86">
        <v>-0.17201520502567291</v>
      </c>
      <c r="CI461" s="86">
        <v>-0.21254180371761322</v>
      </c>
      <c r="CJ461" s="86">
        <v>-0.25929358601570129</v>
      </c>
      <c r="CK461" s="86">
        <v>-0.52244293689727783</v>
      </c>
      <c r="CL461" s="86">
        <v>-0.26563993096351624</v>
      </c>
      <c r="CM461" s="86">
        <v>-0.39399033784866333</v>
      </c>
      <c r="CN461" s="86">
        <v>-0.34948334097862244</v>
      </c>
      <c r="CO461" s="86">
        <v>-0.48887559771537781</v>
      </c>
      <c r="CP461" s="86">
        <v>-0.44862094521522522</v>
      </c>
      <c r="CQ461" s="86">
        <v>-0.55574780702590942</v>
      </c>
      <c r="CR461" s="86">
        <v>-0.30867525935173035</v>
      </c>
      <c r="CS461" s="86">
        <v>-0.24503807723522186</v>
      </c>
      <c r="CT461" s="86">
        <v>-1.7417358234524727E-2</v>
      </c>
      <c r="CU461" s="86">
        <v>-0.10655131936073303</v>
      </c>
      <c r="CV461" s="86">
        <v>4.6252552419900894E-2</v>
      </c>
      <c r="CW461" s="86">
        <v>0.26105934381484985</v>
      </c>
      <c r="CX461" s="86">
        <v>0.17621082067489624</v>
      </c>
      <c r="CY461" s="86">
        <v>-1.4542781747877598E-2</v>
      </c>
      <c r="CZ461" s="86">
        <v>-0.1415068507194519</v>
      </c>
      <c r="DA461" s="86">
        <v>-0.11862298846244812</v>
      </c>
      <c r="DB461" s="86">
        <v>2.3255720734596252E-2</v>
      </c>
      <c r="DC461" s="86">
        <v>-0.10868486762046814</v>
      </c>
      <c r="DD461" s="86">
        <v>-5.9607699513435364E-2</v>
      </c>
      <c r="DE461" s="86">
        <v>-0.12222981452941895</v>
      </c>
      <c r="DF461" s="86">
        <v>-6.0176678001880646E-2</v>
      </c>
      <c r="DG461" s="86">
        <v>-9.5301419496536255E-2</v>
      </c>
      <c r="DH461" s="86">
        <v>-0.14744377136230469</v>
      </c>
      <c r="DI461" s="86">
        <v>-0.38589766621589661</v>
      </c>
      <c r="DJ461" s="86">
        <v>-0.13949704170227051</v>
      </c>
      <c r="DK461" s="86">
        <v>-0.24941679835319519</v>
      </c>
      <c r="DL461" s="86">
        <v>-0.20922093093395233</v>
      </c>
      <c r="DM461" s="86">
        <v>-0.32722914218902588</v>
      </c>
      <c r="DN461" s="86">
        <v>-0.27549204230308533</v>
      </c>
      <c r="DO461" s="86">
        <v>-0.3892134428024292</v>
      </c>
      <c r="DP461" s="86">
        <v>-0.14425270259380341</v>
      </c>
      <c r="DQ461" s="86">
        <v>-8.857070654630661E-2</v>
      </c>
      <c r="DR461" s="86">
        <v>0.14217779040336609</v>
      </c>
      <c r="DS461" s="86">
        <v>5.299995094537735E-2</v>
      </c>
      <c r="DT461" s="86">
        <v>0.19802851974964142</v>
      </c>
      <c r="DU461" s="86">
        <v>0.42052170634269714</v>
      </c>
      <c r="DV461" s="86">
        <v>0.30997678637504578</v>
      </c>
      <c r="DW461" s="86">
        <v>0.13364844024181366</v>
      </c>
      <c r="DX461" s="86">
        <v>1.3891601003706455E-2</v>
      </c>
      <c r="DY461" s="86">
        <v>7.4391379952430725E-2</v>
      </c>
      <c r="DZ461" s="86">
        <v>0.20076797902584076</v>
      </c>
      <c r="EA461" s="86">
        <v>6.3875891268253326E-2</v>
      </c>
      <c r="EB461" s="86">
        <v>0.10730808228254318</v>
      </c>
      <c r="EC461" s="86">
        <v>4.5304778963327408E-2</v>
      </c>
      <c r="ED461" s="86">
        <v>0.10130039602518082</v>
      </c>
      <c r="EE461" s="86">
        <v>7.3975086212158203E-2</v>
      </c>
      <c r="EF461" s="86">
        <v>1.4049595221877098E-2</v>
      </c>
      <c r="EG461" s="86">
        <v>-0.1887480616569519</v>
      </c>
      <c r="EH461" s="86">
        <v>4.2633254081010818E-2</v>
      </c>
      <c r="EI461" s="86">
        <v>-4.0675543248653412E-2</v>
      </c>
      <c r="EJ461" s="86">
        <v>-6.7042885348200798E-3</v>
      </c>
      <c r="EK461" s="86">
        <v>-9.3837328255176544E-2</v>
      </c>
      <c r="EL461" s="86">
        <v>-2.5521418079733849E-2</v>
      </c>
      <c r="EM461" s="86">
        <v>-0.14876425266265869</v>
      </c>
      <c r="EN461" s="86">
        <v>9.314737468957901E-2</v>
      </c>
      <c r="EO461" s="86">
        <v>0.13734333217144012</v>
      </c>
      <c r="EP461" s="86">
        <v>0.37260788679122925</v>
      </c>
      <c r="EQ461" s="86">
        <v>0.28336665034294128</v>
      </c>
      <c r="ER461" s="86">
        <v>0.41716885566711426</v>
      </c>
      <c r="ES461" s="86">
        <v>0.65075993537902832</v>
      </c>
      <c r="ET461" s="86">
        <v>0.50311356782913208</v>
      </c>
      <c r="EU461" s="86">
        <v>0.34761303663253784</v>
      </c>
      <c r="EV461" s="86">
        <v>0.23826228082180023</v>
      </c>
      <c r="EW461" s="86">
        <v>80.673881530761719</v>
      </c>
      <c r="EX461" s="86">
        <v>76.230827331542969</v>
      </c>
      <c r="EY461" s="86">
        <v>74.196357727050781</v>
      </c>
      <c r="EZ461" s="86">
        <v>72.948356628417969</v>
      </c>
      <c r="FA461" s="86">
        <v>71.536361694335938</v>
      </c>
      <c r="FB461" s="86">
        <v>69.963386535644531</v>
      </c>
      <c r="FC461" s="86">
        <v>69.903694152832031</v>
      </c>
      <c r="FD461" s="86">
        <v>71.786994934082031</v>
      </c>
      <c r="FE461" s="86">
        <v>76.071617126464844</v>
      </c>
      <c r="FF461" s="86">
        <v>80.948066711425781</v>
      </c>
      <c r="FG461" s="86">
        <v>85.090705871582031</v>
      </c>
      <c r="FH461" s="86">
        <v>89.096717834472656</v>
      </c>
      <c r="FI461" s="86">
        <v>92.895011901855469</v>
      </c>
      <c r="FJ461" s="86">
        <v>95.483909606933594</v>
      </c>
      <c r="FK461" s="86">
        <v>97.863113403320313</v>
      </c>
      <c r="FL461" s="86">
        <v>99.234619140625</v>
      </c>
      <c r="FM461" s="86">
        <v>100.47938537597656</v>
      </c>
      <c r="FN461" s="86">
        <v>100.26332855224609</v>
      </c>
      <c r="FO461" s="86">
        <v>99.216018676757813</v>
      </c>
      <c r="FP461" s="86">
        <v>97.592903137207031</v>
      </c>
      <c r="FQ461" s="86">
        <v>94.251197814941406</v>
      </c>
      <c r="FR461" s="86">
        <v>89.626327514648438</v>
      </c>
      <c r="FS461" s="86">
        <v>86.561676025390625</v>
      </c>
      <c r="FT461" s="86">
        <v>83.318504333496094</v>
      </c>
      <c r="FU461" s="86">
        <v>0.14157892763614655</v>
      </c>
      <c r="FV461" s="86">
        <v>0.19685526192188263</v>
      </c>
      <c r="FW461" s="86">
        <v>0.14120863378047943</v>
      </c>
      <c r="FX461" s="86">
        <v>271</v>
      </c>
      <c r="FY461" s="86">
        <v>1</v>
      </c>
    </row>
    <row r="462" spans="1:181" x14ac:dyDescent="0.25">
      <c r="A462" t="s">
        <v>186</v>
      </c>
      <c r="B462" t="s">
        <v>236</v>
      </c>
      <c r="C462" t="s">
        <v>194</v>
      </c>
      <c r="D462" t="s">
        <v>203</v>
      </c>
      <c r="E462" t="s">
        <v>207</v>
      </c>
      <c r="F462" t="s">
        <v>184</v>
      </c>
      <c r="G462" t="s">
        <v>1</v>
      </c>
      <c r="H462" s="86">
        <v>2571</v>
      </c>
      <c r="I462" s="86">
        <v>2.0780539512634277</v>
      </c>
      <c r="J462" s="86">
        <v>1.9226505756378174</v>
      </c>
      <c r="K462" s="86">
        <v>1.8062200546264648</v>
      </c>
      <c r="L462" s="86">
        <v>1.8072891235351563</v>
      </c>
      <c r="M462" s="86">
        <v>1.7381173372268677</v>
      </c>
      <c r="N462" s="86">
        <v>1.7472935914993286</v>
      </c>
      <c r="O462" s="86">
        <v>1.9776449203491211</v>
      </c>
      <c r="P462" s="86">
        <v>2.0935196876525879</v>
      </c>
      <c r="Q462" s="86">
        <v>2.2437281608581543</v>
      </c>
      <c r="R462" s="86">
        <v>2.3761811256408691</v>
      </c>
      <c r="S462" s="86">
        <v>2.8632307052612305</v>
      </c>
      <c r="T462" s="86">
        <v>3.1848833560943604</v>
      </c>
      <c r="U462" s="86">
        <v>3.4170963764190674</v>
      </c>
      <c r="V462" s="86">
        <v>3.7467050552368164</v>
      </c>
      <c r="W462" s="86">
        <v>3.9883763790130615</v>
      </c>
      <c r="X462" s="86">
        <v>4.2176122665405273</v>
      </c>
      <c r="Y462" s="86">
        <v>4.3633217811584473</v>
      </c>
      <c r="Z462" s="86">
        <v>4.3043026924133301</v>
      </c>
      <c r="AA462" s="86">
        <v>4.2019195556640625</v>
      </c>
      <c r="AB462" s="86">
        <v>4.0784320831298828</v>
      </c>
      <c r="AC462" s="86">
        <v>3.8460640907287598</v>
      </c>
      <c r="AD462" s="86">
        <v>3.5847773551940918</v>
      </c>
      <c r="AE462" s="86">
        <v>2.988588809967041</v>
      </c>
      <c r="AF462" s="86">
        <v>2.6546618938446045</v>
      </c>
      <c r="AG462" s="86">
        <v>-0.52733039855957031</v>
      </c>
      <c r="AH462" s="86">
        <v>-0.35943269729614258</v>
      </c>
      <c r="AI462" s="86">
        <v>-0.29702284932136536</v>
      </c>
      <c r="AJ462" s="86">
        <v>-0.25146940350532532</v>
      </c>
      <c r="AK462" s="86">
        <v>-0.19291074573993683</v>
      </c>
      <c r="AL462" s="86">
        <v>-0.18519644439220428</v>
      </c>
      <c r="AM462" s="86">
        <v>-0.17673565447330475</v>
      </c>
      <c r="AN462" s="86">
        <v>-0.27702435851097107</v>
      </c>
      <c r="AO462" s="86">
        <v>-0.31572863459587097</v>
      </c>
      <c r="AP462" s="86">
        <v>-0.28260126709938049</v>
      </c>
      <c r="AQ462" s="86">
        <v>-0.18277329206466675</v>
      </c>
      <c r="AR462" s="86">
        <v>-0.11395867913961411</v>
      </c>
      <c r="AS462" s="86">
        <v>-0.10972774773836136</v>
      </c>
      <c r="AT462" s="86">
        <v>-0.14632499217987061</v>
      </c>
      <c r="AU462" s="86">
        <v>-0.20041966438293457</v>
      </c>
      <c r="AV462" s="86">
        <v>-3.6009333562105894E-3</v>
      </c>
      <c r="AW462" s="86">
        <v>8.7373204529285431E-2</v>
      </c>
      <c r="AX462" s="86">
        <v>-0.17850062251091003</v>
      </c>
      <c r="AY462" s="86">
        <v>-0.5642055869102478</v>
      </c>
      <c r="AZ462" s="86">
        <v>-0.23975600302219391</v>
      </c>
      <c r="BA462" s="86">
        <v>-0.12114735692739487</v>
      </c>
      <c r="BB462" s="86">
        <v>-0.25051167607307434</v>
      </c>
      <c r="BC462" s="86">
        <v>-0.70957326889038086</v>
      </c>
      <c r="BD462" s="86">
        <v>-0.60200327634811401</v>
      </c>
      <c r="BE462" s="86">
        <v>-0.34580385684967041</v>
      </c>
      <c r="BF462" s="86">
        <v>-0.18968693912029266</v>
      </c>
      <c r="BG462" s="86">
        <v>-0.13232088088989258</v>
      </c>
      <c r="BH462" s="86">
        <v>-8.5952185094356537E-2</v>
      </c>
      <c r="BI462" s="86">
        <v>-3.4478630870580673E-2</v>
      </c>
      <c r="BJ462" s="86">
        <v>-3.475455567240715E-2</v>
      </c>
      <c r="BK462" s="86">
        <v>-2.0609423518180847E-2</v>
      </c>
      <c r="BL462" s="86">
        <v>-9.5379412174224854E-2</v>
      </c>
      <c r="BM462" s="86">
        <v>-0.14560636878013611</v>
      </c>
      <c r="BN462" s="86">
        <v>-0.10481775552034378</v>
      </c>
      <c r="BO462" s="86">
        <v>1.9606761634349823E-2</v>
      </c>
      <c r="BP462" s="86">
        <v>0.10012713074684143</v>
      </c>
      <c r="BQ462" s="86">
        <v>0.11928994208574295</v>
      </c>
      <c r="BR462" s="86">
        <v>9.0298578143119812E-2</v>
      </c>
      <c r="BS462" s="86">
        <v>3.7738636136054993E-2</v>
      </c>
      <c r="BT462" s="86">
        <v>0.24651619791984558</v>
      </c>
      <c r="BU462" s="86">
        <v>0.35373207926750183</v>
      </c>
      <c r="BV462" s="86">
        <v>8.9549370110034943E-2</v>
      </c>
      <c r="BW462" s="86">
        <v>-0.26848304271697998</v>
      </c>
      <c r="BX462" s="86">
        <v>1.0221824981272221E-2</v>
      </c>
      <c r="BY462" s="86">
        <v>0.10466232150793076</v>
      </c>
      <c r="BZ462" s="86">
        <v>-2.4755561724305153E-2</v>
      </c>
      <c r="CA462" s="86">
        <v>-0.48321449756622314</v>
      </c>
      <c r="CB462" s="86">
        <v>-0.37768244743347168</v>
      </c>
      <c r="CC462" s="86">
        <v>-0.22007915377616882</v>
      </c>
      <c r="CD462" s="86">
        <v>-7.2121545672416687E-2</v>
      </c>
      <c r="CE462" s="86">
        <v>-1.8248815089464188E-2</v>
      </c>
      <c r="CF462" s="86">
        <v>2.8684535995125771E-2</v>
      </c>
      <c r="CG462" s="86">
        <v>7.5250968337059021E-2</v>
      </c>
      <c r="CH462" s="86">
        <v>6.9441027939319611E-2</v>
      </c>
      <c r="CI462" s="86">
        <v>8.7523125112056732E-2</v>
      </c>
      <c r="CJ462" s="86">
        <v>3.0427319929003716E-2</v>
      </c>
      <c r="CK462" s="86">
        <v>-2.7780212461948395E-2</v>
      </c>
      <c r="CL462" s="86">
        <v>1.8314585089683533E-2</v>
      </c>
      <c r="CM462" s="86">
        <v>0.15977457165718079</v>
      </c>
      <c r="CN462" s="86">
        <v>0.24840232729911804</v>
      </c>
      <c r="CO462" s="86">
        <v>0.27790689468383789</v>
      </c>
      <c r="CP462" s="86">
        <v>0.25418335199356079</v>
      </c>
      <c r="CQ462" s="86">
        <v>0.20268635451793671</v>
      </c>
      <c r="CR462" s="86">
        <v>0.41974654793739319</v>
      </c>
      <c r="CS462" s="86">
        <v>0.5382114052772522</v>
      </c>
      <c r="CT462" s="86">
        <v>0.27519997954368591</v>
      </c>
      <c r="CU462" s="86">
        <v>-6.3666455447673798E-2</v>
      </c>
      <c r="CV462" s="86">
        <v>0.18335571885108948</v>
      </c>
      <c r="CW462" s="86">
        <v>0.26105743646621704</v>
      </c>
      <c r="CX462" s="86">
        <v>0.1316024512052536</v>
      </c>
      <c r="CY462" s="86">
        <v>-0.32643911242485046</v>
      </c>
      <c r="CZ462" s="86">
        <v>-0.22231848537921906</v>
      </c>
      <c r="DA462" s="86">
        <v>-9.4354435801506042E-2</v>
      </c>
      <c r="DB462" s="86">
        <v>4.5443832874298096E-2</v>
      </c>
      <c r="DC462" s="86">
        <v>9.58232581615448E-2</v>
      </c>
      <c r="DD462" s="86">
        <v>0.14332126080989838</v>
      </c>
      <c r="DE462" s="86">
        <v>0.18498057126998901</v>
      </c>
      <c r="DF462" s="86">
        <v>0.17363663017749786</v>
      </c>
      <c r="DG462" s="86">
        <v>0.19565565884113312</v>
      </c>
      <c r="DH462" s="86">
        <v>0.15623404085636139</v>
      </c>
      <c r="DI462" s="86">
        <v>9.0045943856239319E-2</v>
      </c>
      <c r="DJ462" s="86">
        <v>0.14144691824913025</v>
      </c>
      <c r="DK462" s="86">
        <v>0.29994237422943115</v>
      </c>
      <c r="DL462" s="86">
        <v>0.39667752385139465</v>
      </c>
      <c r="DM462" s="86">
        <v>0.43652385473251343</v>
      </c>
      <c r="DN462" s="86">
        <v>0.41806814074516296</v>
      </c>
      <c r="DO462" s="86">
        <v>0.36763405799865723</v>
      </c>
      <c r="DP462" s="86">
        <v>0.59297698736190796</v>
      </c>
      <c r="DQ462" s="86">
        <v>0.72269082069396973</v>
      </c>
      <c r="DR462" s="86">
        <v>0.46085059642791748</v>
      </c>
      <c r="DS462" s="86">
        <v>0.14115011692047119</v>
      </c>
      <c r="DT462" s="86">
        <v>0.3564896285533905</v>
      </c>
      <c r="DU462" s="86">
        <v>0.41745254397392273</v>
      </c>
      <c r="DV462" s="86">
        <v>0.2879604697227478</v>
      </c>
      <c r="DW462" s="86">
        <v>-0.16966372728347778</v>
      </c>
      <c r="DX462" s="86">
        <v>-6.6954530775547028E-2</v>
      </c>
      <c r="DY462" s="86">
        <v>8.7172091007232666E-2</v>
      </c>
      <c r="DZ462" s="86">
        <v>0.21518957614898682</v>
      </c>
      <c r="EA462" s="86">
        <v>0.26052519679069519</v>
      </c>
      <c r="EB462" s="86">
        <v>0.30883845686912537</v>
      </c>
      <c r="EC462" s="86">
        <v>0.34341269731521606</v>
      </c>
      <c r="ED462" s="86">
        <v>0.32407850027084351</v>
      </c>
      <c r="EE462" s="86">
        <v>0.35178190469741821</v>
      </c>
      <c r="EF462" s="86">
        <v>0.33787897229194641</v>
      </c>
      <c r="EG462" s="86">
        <v>0.26016819477081299</v>
      </c>
      <c r="EH462" s="86">
        <v>0.31923046708106995</v>
      </c>
      <c r="EI462" s="86">
        <v>0.50232243537902832</v>
      </c>
      <c r="EJ462" s="86">
        <v>0.6107633113861084</v>
      </c>
      <c r="EK462" s="86">
        <v>0.66554152965545654</v>
      </c>
      <c r="EL462" s="86">
        <v>0.65469169616699219</v>
      </c>
      <c r="EM462" s="86">
        <v>0.6057923436164856</v>
      </c>
      <c r="EN462" s="86">
        <v>0.84309405088424683</v>
      </c>
      <c r="EO462" s="86">
        <v>0.98904967308044434</v>
      </c>
      <c r="EP462" s="86">
        <v>0.72890061140060425</v>
      </c>
      <c r="EQ462" s="86">
        <v>0.43687272071838379</v>
      </c>
      <c r="ER462" s="86">
        <v>0.60646748542785645</v>
      </c>
      <c r="ES462" s="86">
        <v>0.64326214790344238</v>
      </c>
      <c r="ET462" s="86">
        <v>0.51371657848358154</v>
      </c>
      <c r="EU462" s="86">
        <v>5.6695040315389633E-2</v>
      </c>
      <c r="EV462" s="86">
        <v>0.15736633539199829</v>
      </c>
      <c r="EW462" s="86">
        <v>79.732734680175781</v>
      </c>
      <c r="EX462" s="86">
        <v>74.683998107910156</v>
      </c>
      <c r="EY462" s="86">
        <v>72.519889831542969</v>
      </c>
      <c r="EZ462" s="86">
        <v>71.950141906738281</v>
      </c>
      <c r="FA462" s="86">
        <v>70.640846252441406</v>
      </c>
      <c r="FB462" s="86">
        <v>70.365005493164063</v>
      </c>
      <c r="FC462" s="86">
        <v>69.196357727050781</v>
      </c>
      <c r="FD462" s="86">
        <v>71.29949951171875</v>
      </c>
      <c r="FE462" s="86">
        <v>75.578323364257813</v>
      </c>
      <c r="FF462" s="86">
        <v>81.079551696777344</v>
      </c>
      <c r="FG462" s="86">
        <v>85.55621337890625</v>
      </c>
      <c r="FH462" s="86">
        <v>89.191764831542969</v>
      </c>
      <c r="FI462" s="86">
        <v>92.088111877441406</v>
      </c>
      <c r="FJ462" s="86">
        <v>94.537979125976563</v>
      </c>
      <c r="FK462" s="86">
        <v>96.586410522460938</v>
      </c>
      <c r="FL462" s="86">
        <v>98.13311767578125</v>
      </c>
      <c r="FM462" s="86">
        <v>99.241378784179688</v>
      </c>
      <c r="FN462" s="86">
        <v>100.20291900634766</v>
      </c>
      <c r="FO462" s="86">
        <v>99.269485473632813</v>
      </c>
      <c r="FP462" s="86">
        <v>97.006828308105469</v>
      </c>
      <c r="FQ462" s="86">
        <v>92.909103393554688</v>
      </c>
      <c r="FR462" s="86">
        <v>85.794281005859375</v>
      </c>
      <c r="FS462" s="86">
        <v>83.053787231445313</v>
      </c>
      <c r="FT462" s="86">
        <v>81.190658569335938</v>
      </c>
      <c r="FU462" s="86">
        <v>0.12789289653301239</v>
      </c>
      <c r="FV462" s="86">
        <v>0.21792972087860107</v>
      </c>
      <c r="FW462" s="86">
        <v>0.12240300327539444</v>
      </c>
      <c r="FX462" s="86">
        <v>245</v>
      </c>
      <c r="FY462" s="86">
        <v>1</v>
      </c>
    </row>
    <row r="463" spans="1:181" x14ac:dyDescent="0.25">
      <c r="A463" t="s">
        <v>186</v>
      </c>
      <c r="B463" t="s">
        <v>236</v>
      </c>
      <c r="C463" t="s">
        <v>194</v>
      </c>
      <c r="D463" t="s">
        <v>203</v>
      </c>
      <c r="E463" t="s">
        <v>207</v>
      </c>
      <c r="F463" t="s">
        <v>185</v>
      </c>
      <c r="G463" t="s">
        <v>1</v>
      </c>
      <c r="H463" s="86">
        <v>1029</v>
      </c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  <c r="AK463" s="86"/>
      <c r="AL463" s="86"/>
      <c r="AM463" s="86"/>
      <c r="AN463" s="86"/>
      <c r="AO463" s="86"/>
      <c r="AP463" s="86"/>
      <c r="AQ463" s="86"/>
      <c r="AR463" s="86"/>
      <c r="AS463" s="86"/>
      <c r="AT463" s="86"/>
      <c r="AU463" s="86"/>
      <c r="AV463" s="86"/>
      <c r="AW463" s="86"/>
      <c r="AX463" s="86"/>
      <c r="AY463" s="86"/>
      <c r="AZ463" s="86"/>
      <c r="BA463" s="86"/>
      <c r="BB463" s="86"/>
      <c r="BC463" s="86"/>
      <c r="BD463" s="86"/>
      <c r="BE463" s="86"/>
      <c r="BF463" s="86"/>
      <c r="BG463" s="86"/>
      <c r="BH463" s="86"/>
      <c r="BI463" s="86"/>
      <c r="BJ463" s="86"/>
      <c r="BK463" s="86"/>
      <c r="BL463" s="86"/>
      <c r="BM463" s="86"/>
      <c r="BN463" s="86"/>
      <c r="BO463" s="86"/>
      <c r="BP463" s="86"/>
      <c r="BQ463" s="86"/>
      <c r="BR463" s="86"/>
      <c r="BS463" s="86"/>
      <c r="BT463" s="86"/>
      <c r="BU463" s="86"/>
      <c r="BV463" s="86"/>
      <c r="BW463" s="86"/>
      <c r="BX463" s="86"/>
      <c r="BY463" s="86"/>
      <c r="BZ463" s="86"/>
      <c r="CA463" s="86"/>
      <c r="CB463" s="86"/>
      <c r="CC463" s="86"/>
      <c r="CD463" s="86"/>
      <c r="CE463" s="86"/>
      <c r="CF463" s="86"/>
      <c r="CG463" s="86"/>
      <c r="CH463" s="86"/>
      <c r="CI463" s="86"/>
      <c r="CJ463" s="86"/>
      <c r="CK463" s="86"/>
      <c r="CL463" s="86"/>
      <c r="CM463" s="86"/>
      <c r="CN463" s="86"/>
      <c r="CO463" s="86"/>
      <c r="CP463" s="86"/>
      <c r="CQ463" s="86"/>
      <c r="CR463" s="86"/>
      <c r="CS463" s="86"/>
      <c r="CT463" s="86"/>
      <c r="CU463" s="86"/>
      <c r="CV463" s="86"/>
      <c r="CW463" s="86"/>
      <c r="CX463" s="86"/>
      <c r="CY463" s="86"/>
      <c r="CZ463" s="86"/>
      <c r="DA463" s="86"/>
      <c r="DB463" s="86"/>
      <c r="DC463" s="86"/>
      <c r="DD463" s="86"/>
      <c r="DE463" s="86"/>
      <c r="DF463" s="86"/>
      <c r="DG463" s="86"/>
      <c r="DH463" s="86"/>
      <c r="DI463" s="86"/>
      <c r="DJ463" s="86"/>
      <c r="DK463" s="86"/>
      <c r="DL463" s="86"/>
      <c r="DM463" s="86"/>
      <c r="DN463" s="86"/>
      <c r="DO463" s="86"/>
      <c r="DP463" s="86"/>
      <c r="DQ463" s="86"/>
      <c r="DR463" s="86"/>
      <c r="DS463" s="86"/>
      <c r="DT463" s="86"/>
      <c r="DU463" s="86"/>
      <c r="DV463" s="86"/>
      <c r="DW463" s="86"/>
      <c r="DX463" s="86"/>
      <c r="DY463" s="86"/>
      <c r="DZ463" s="86"/>
      <c r="EA463" s="86"/>
      <c r="EB463" s="86"/>
      <c r="EC463" s="86"/>
      <c r="ED463" s="86"/>
      <c r="EE463" s="86"/>
      <c r="EF463" s="86"/>
      <c r="EG463" s="86"/>
      <c r="EH463" s="86"/>
      <c r="EI463" s="86"/>
      <c r="EJ463" s="86"/>
      <c r="EK463" s="86"/>
      <c r="EL463" s="86"/>
      <c r="EM463" s="86"/>
      <c r="EN463" s="86"/>
      <c r="EO463" s="86"/>
      <c r="EP463" s="86"/>
      <c r="EQ463" s="86"/>
      <c r="ER463" s="86"/>
      <c r="ES463" s="86"/>
      <c r="ET463" s="86"/>
      <c r="EU463" s="86"/>
      <c r="EV463" s="86"/>
      <c r="EW463" s="86"/>
      <c r="EX463" s="86"/>
      <c r="EY463" s="86"/>
      <c r="EZ463" s="86"/>
      <c r="FA463" s="86"/>
      <c r="FB463" s="86"/>
      <c r="FC463" s="86"/>
      <c r="FD463" s="86"/>
      <c r="FE463" s="86"/>
      <c r="FF463" s="86"/>
      <c r="FG463" s="86"/>
      <c r="FH463" s="86"/>
      <c r="FI463" s="86"/>
      <c r="FJ463" s="86"/>
      <c r="FK463" s="86"/>
      <c r="FL463" s="86"/>
      <c r="FM463" s="86"/>
      <c r="FN463" s="86"/>
      <c r="FO463" s="86"/>
      <c r="FP463" s="86"/>
      <c r="FQ463" s="86"/>
      <c r="FR463" s="86"/>
      <c r="FS463" s="86"/>
      <c r="FT463" s="86"/>
      <c r="FU463" s="86"/>
      <c r="FV463" s="86"/>
      <c r="FW463" s="86"/>
      <c r="FX463" s="86">
        <v>81</v>
      </c>
      <c r="FY463" s="86">
        <v>0</v>
      </c>
    </row>
    <row r="464" spans="1:181" x14ac:dyDescent="0.25">
      <c r="A464" t="s">
        <v>186</v>
      </c>
      <c r="B464" t="s">
        <v>236</v>
      </c>
      <c r="C464" t="s">
        <v>194</v>
      </c>
      <c r="D464" t="s">
        <v>203</v>
      </c>
      <c r="E464" t="s">
        <v>208</v>
      </c>
      <c r="F464" t="s">
        <v>1</v>
      </c>
      <c r="G464" t="s">
        <v>198</v>
      </c>
      <c r="H464" s="86">
        <v>27794</v>
      </c>
      <c r="I464" s="86">
        <v>1.5064172744750977</v>
      </c>
      <c r="J464" s="86">
        <v>1.3566354513168335</v>
      </c>
      <c r="K464" s="86">
        <v>1.2446553707122803</v>
      </c>
      <c r="L464" s="86">
        <v>1.1967315673828125</v>
      </c>
      <c r="M464" s="86">
        <v>1.1643786430358887</v>
      </c>
      <c r="N464" s="86">
        <v>1.1899014711380005</v>
      </c>
      <c r="O464" s="86">
        <v>1.2758810520172119</v>
      </c>
      <c r="P464" s="86">
        <v>1.3837382793426514</v>
      </c>
      <c r="Q464" s="86">
        <v>1.4980218410491943</v>
      </c>
      <c r="R464" s="86">
        <v>1.5896890163421631</v>
      </c>
      <c r="S464" s="86">
        <v>1.7236192226409912</v>
      </c>
      <c r="T464" s="86">
        <v>1.8933525085449219</v>
      </c>
      <c r="U464" s="86">
        <v>2.0156009197235107</v>
      </c>
      <c r="V464" s="86">
        <v>2.1627118587493896</v>
      </c>
      <c r="W464" s="86">
        <v>2.3569231033325195</v>
      </c>
      <c r="X464" s="86">
        <v>2.5336709022521973</v>
      </c>
      <c r="Y464" s="86">
        <v>2.6304059028625488</v>
      </c>
      <c r="Z464" s="86">
        <v>2.7897095680236816</v>
      </c>
      <c r="AA464" s="86">
        <v>2.8559505939483643</v>
      </c>
      <c r="AB464" s="86">
        <v>2.7459213733673096</v>
      </c>
      <c r="AC464" s="86">
        <v>2.6554324626922607</v>
      </c>
      <c r="AD464" s="86">
        <v>2.554347038269043</v>
      </c>
      <c r="AE464" s="86">
        <v>2.2834296226501465</v>
      </c>
      <c r="AF464" s="86">
        <v>1.9541510343551636</v>
      </c>
      <c r="AG464" s="86">
        <v>-0.26532196998596191</v>
      </c>
      <c r="AH464" s="86">
        <v>-0.23305955529212952</v>
      </c>
      <c r="AI464" s="86">
        <v>-0.25067013502120972</v>
      </c>
      <c r="AJ464" s="86">
        <v>-0.23112203180789948</v>
      </c>
      <c r="AK464" s="86">
        <v>-0.24266935884952545</v>
      </c>
      <c r="AL464" s="86">
        <v>-0.22259561717510223</v>
      </c>
      <c r="AM464" s="86">
        <v>-0.22498983144760132</v>
      </c>
      <c r="AN464" s="86">
        <v>-0.24013909697532654</v>
      </c>
      <c r="AO464" s="86">
        <v>-0.23387598991394043</v>
      </c>
      <c r="AP464" s="86">
        <v>-0.16497044265270233</v>
      </c>
      <c r="AQ464" s="86">
        <v>-0.14482718706130981</v>
      </c>
      <c r="AR464" s="86">
        <v>-0.11410563439130783</v>
      </c>
      <c r="AS464" s="86">
        <v>-0.13547000288963318</v>
      </c>
      <c r="AT464" s="86">
        <v>-0.13830851018428802</v>
      </c>
      <c r="AU464" s="86">
        <v>-9.5629662275314331E-2</v>
      </c>
      <c r="AV464" s="86">
        <v>-2.1250652149319649E-2</v>
      </c>
      <c r="AW464" s="86">
        <v>3.4067120403051376E-2</v>
      </c>
      <c r="AX464" s="86">
        <v>7.4315659701824188E-2</v>
      </c>
      <c r="AY464" s="86">
        <v>7.7285252511501312E-2</v>
      </c>
      <c r="AZ464" s="86">
        <v>4.9749642610549927E-2</v>
      </c>
      <c r="BA464" s="86">
        <v>3.4714020788669586E-2</v>
      </c>
      <c r="BB464" s="86">
        <v>-0.16488757729530334</v>
      </c>
      <c r="BC464" s="86">
        <v>-0.19787086546421051</v>
      </c>
      <c r="BD464" s="86">
        <v>-0.25698548555374146</v>
      </c>
      <c r="BE464" s="86">
        <v>-0.21098588407039642</v>
      </c>
      <c r="BF464" s="86">
        <v>-0.18175472319126129</v>
      </c>
      <c r="BG464" s="86">
        <v>-0.20052796602249146</v>
      </c>
      <c r="BH464" s="86">
        <v>-0.18202897906303406</v>
      </c>
      <c r="BI464" s="86">
        <v>-0.19550067186355591</v>
      </c>
      <c r="BJ464" s="86">
        <v>-0.17660947144031525</v>
      </c>
      <c r="BK464" s="86">
        <v>-0.18024899065494537</v>
      </c>
      <c r="BL464" s="86">
        <v>-0.19456076622009277</v>
      </c>
      <c r="BM464" s="86">
        <v>-0.1851365864276886</v>
      </c>
      <c r="BN464" s="86">
        <v>-0.11902756243944168</v>
      </c>
      <c r="BO464" s="86">
        <v>-9.657779335975647E-2</v>
      </c>
      <c r="BP464" s="86">
        <v>-6.1900783330202103E-2</v>
      </c>
      <c r="BQ464" s="86">
        <v>-8.2642912864685059E-2</v>
      </c>
      <c r="BR464" s="86">
        <v>-8.3827987313270569E-2</v>
      </c>
      <c r="BS464" s="86">
        <v>-3.8559883832931519E-2</v>
      </c>
      <c r="BT464" s="86">
        <v>3.850223496556282E-2</v>
      </c>
      <c r="BU464" s="86">
        <v>9.2272818088531494E-2</v>
      </c>
      <c r="BV464" s="86">
        <v>0.13341738283634186</v>
      </c>
      <c r="BW464" s="86">
        <v>0.13888746500015259</v>
      </c>
      <c r="BX464" s="86">
        <v>0.1090109795331955</v>
      </c>
      <c r="BY464" s="86">
        <v>9.6490979194641113E-2</v>
      </c>
      <c r="BZ464" s="86">
        <v>-0.10105178505182266</v>
      </c>
      <c r="CA464" s="86">
        <v>-0.13686500489711761</v>
      </c>
      <c r="CB464" s="86">
        <v>-0.19867244362831116</v>
      </c>
      <c r="CC464" s="86">
        <v>-0.173352912068367</v>
      </c>
      <c r="CD464" s="86">
        <v>-0.14622114598751068</v>
      </c>
      <c r="CE464" s="86">
        <v>-0.16579964756965637</v>
      </c>
      <c r="CF464" s="86">
        <v>-0.14802727103233337</v>
      </c>
      <c r="CG464" s="86">
        <v>-0.16283181309700012</v>
      </c>
      <c r="CH464" s="86">
        <v>-0.14475958049297333</v>
      </c>
      <c r="CI464" s="86">
        <v>-0.14926162362098694</v>
      </c>
      <c r="CJ464" s="86">
        <v>-0.16299335658550262</v>
      </c>
      <c r="CK464" s="86">
        <v>-0.15137982368469238</v>
      </c>
      <c r="CL464" s="86">
        <v>-8.720766007900238E-2</v>
      </c>
      <c r="CM464" s="86">
        <v>-6.3160404562950134E-2</v>
      </c>
      <c r="CN464" s="86">
        <v>-2.5743855163455009E-2</v>
      </c>
      <c r="CO464" s="86">
        <v>-4.6055026352405548E-2</v>
      </c>
      <c r="CP464" s="86">
        <v>-4.6094950288534164E-2</v>
      </c>
      <c r="CQ464" s="86">
        <v>9.6647406462579966E-4</v>
      </c>
      <c r="CR464" s="86">
        <v>7.988690584897995E-2</v>
      </c>
      <c r="CS464" s="86">
        <v>0.13258589804172516</v>
      </c>
      <c r="CT464" s="86">
        <v>0.17435106635093689</v>
      </c>
      <c r="CU464" s="86">
        <v>0.1815529465675354</v>
      </c>
      <c r="CV464" s="86">
        <v>0.15005519986152649</v>
      </c>
      <c r="CW464" s="86">
        <v>0.13927750289440155</v>
      </c>
      <c r="CX464" s="86">
        <v>-5.6839313358068466E-2</v>
      </c>
      <c r="CY464" s="86">
        <v>-9.4612546265125275E-2</v>
      </c>
      <c r="CZ464" s="86">
        <v>-0.158284991979599</v>
      </c>
      <c r="DA464" s="86">
        <v>-0.1357199102640152</v>
      </c>
      <c r="DB464" s="86">
        <v>-0.11068757623434067</v>
      </c>
      <c r="DC464" s="86">
        <v>-0.13107132911682129</v>
      </c>
      <c r="DD464" s="86">
        <v>-0.11402557790279388</v>
      </c>
      <c r="DE464" s="86">
        <v>-0.13016292452812195</v>
      </c>
      <c r="DF464" s="86">
        <v>-0.1129097118973732</v>
      </c>
      <c r="DG464" s="86">
        <v>-0.1182742640376091</v>
      </c>
      <c r="DH464" s="86">
        <v>-0.13142594695091248</v>
      </c>
      <c r="DI464" s="86">
        <v>-0.11762306094169617</v>
      </c>
      <c r="DJ464" s="86">
        <v>-5.5387765169143677E-2</v>
      </c>
      <c r="DK464" s="86">
        <v>-2.974301390349865E-2</v>
      </c>
      <c r="DL464" s="86">
        <v>1.0413069278001785E-2</v>
      </c>
      <c r="DM464" s="86">
        <v>-9.467138908803463E-3</v>
      </c>
      <c r="DN464" s="86">
        <v>-8.3619058132171631E-3</v>
      </c>
      <c r="DO464" s="86">
        <v>4.0492832660675049E-2</v>
      </c>
      <c r="DP464" s="86">
        <v>0.12127157300710678</v>
      </c>
      <c r="DQ464" s="86">
        <v>0.17289900779724121</v>
      </c>
      <c r="DR464" s="86">
        <v>0.21528473496437073</v>
      </c>
      <c r="DS464" s="86">
        <v>0.2242184579372406</v>
      </c>
      <c r="DT464" s="86">
        <v>0.19109943509101868</v>
      </c>
      <c r="DU464" s="86">
        <v>0.18206404149532318</v>
      </c>
      <c r="DV464" s="86">
        <v>-1.2626834213733673E-2</v>
      </c>
      <c r="DW464" s="86">
        <v>-5.2360080182552338E-2</v>
      </c>
      <c r="DX464" s="86">
        <v>-0.11789755523204803</v>
      </c>
      <c r="DY464" s="86">
        <v>-8.1383839249610901E-2</v>
      </c>
      <c r="DZ464" s="86">
        <v>-5.9382747858762741E-2</v>
      </c>
      <c r="EA464" s="86">
        <v>-8.092915266752243E-2</v>
      </c>
      <c r="EB464" s="86">
        <v>-6.4932525157928467E-2</v>
      </c>
      <c r="EC464" s="86">
        <v>-8.2994259893894196E-2</v>
      </c>
      <c r="ED464" s="86">
        <v>-6.6923566162586212E-2</v>
      </c>
      <c r="EE464" s="86">
        <v>-7.3533430695533752E-2</v>
      </c>
      <c r="EF464" s="86">
        <v>-8.5847608745098114E-2</v>
      </c>
      <c r="EG464" s="86">
        <v>-6.8883657455444336E-2</v>
      </c>
      <c r="EH464" s="86">
        <v>-9.44488774985075E-3</v>
      </c>
      <c r="EI464" s="86">
        <v>1.850639283657074E-2</v>
      </c>
      <c r="EJ464" s="86">
        <v>6.261792778968811E-2</v>
      </c>
      <c r="EK464" s="86">
        <v>4.3359957635402679E-2</v>
      </c>
      <c r="EL464" s="86">
        <v>4.6118613332509995E-2</v>
      </c>
      <c r="EM464" s="86">
        <v>9.7562618553638458E-2</v>
      </c>
      <c r="EN464" s="86">
        <v>0.18102447688579559</v>
      </c>
      <c r="EO464" s="86">
        <v>0.23110468685626984</v>
      </c>
      <c r="EP464" s="86">
        <v>0.27438646554946899</v>
      </c>
      <c r="EQ464" s="86">
        <v>0.28582069277763367</v>
      </c>
      <c r="ER464" s="86">
        <v>0.25036075711250305</v>
      </c>
      <c r="ES464" s="86">
        <v>0.24384099245071411</v>
      </c>
      <c r="ET464" s="86">
        <v>5.1208954304456711E-2</v>
      </c>
      <c r="EU464" s="86">
        <v>8.6457710713148117E-3</v>
      </c>
      <c r="EV464" s="86">
        <v>-5.9584513306617737E-2</v>
      </c>
      <c r="EW464" s="86">
        <v>71.787345886230469</v>
      </c>
      <c r="EX464" s="86">
        <v>67.596946716308594</v>
      </c>
      <c r="EY464" s="86">
        <v>65.938880920410156</v>
      </c>
      <c r="EZ464" s="86">
        <v>64.64794921875</v>
      </c>
      <c r="FA464" s="86">
        <v>64.180908203125</v>
      </c>
      <c r="FB464" s="86">
        <v>63.366390228271484</v>
      </c>
      <c r="FC464" s="86">
        <v>62.318382263183594</v>
      </c>
      <c r="FD464" s="86">
        <v>63.033493041992188</v>
      </c>
      <c r="FE464" s="86">
        <v>67.435821533203125</v>
      </c>
      <c r="FF464" s="86">
        <v>72.095588684082031</v>
      </c>
      <c r="FG464" s="86">
        <v>76.777900695800781</v>
      </c>
      <c r="FH464" s="86">
        <v>80.843376159667969</v>
      </c>
      <c r="FI464" s="86">
        <v>85.0491943359375</v>
      </c>
      <c r="FJ464" s="86">
        <v>89.178985595703125</v>
      </c>
      <c r="FK464" s="86">
        <v>91.618827819824219</v>
      </c>
      <c r="FL464" s="86">
        <v>93.361328125</v>
      </c>
      <c r="FM464" s="86">
        <v>93.981643676757813</v>
      </c>
      <c r="FN464" s="86">
        <v>93.719497680664063</v>
      </c>
      <c r="FO464" s="86">
        <v>92.689872741699219</v>
      </c>
      <c r="FP464" s="86">
        <v>90.102806091308594</v>
      </c>
      <c r="FQ464" s="86">
        <v>85.338371276855469</v>
      </c>
      <c r="FR464" s="86">
        <v>80.3885498046875</v>
      </c>
      <c r="FS464" s="86">
        <v>76.749229431152344</v>
      </c>
      <c r="FT464" s="86">
        <v>74.008636474609375</v>
      </c>
      <c r="FU464" s="86">
        <v>3.4653171896934509E-2</v>
      </c>
      <c r="FV464" s="86">
        <v>5.0928976386785507E-2</v>
      </c>
      <c r="FW464" s="86">
        <v>3.5409118980169296E-2</v>
      </c>
      <c r="FX464" s="86">
        <v>3016</v>
      </c>
      <c r="FY464" s="86">
        <v>1</v>
      </c>
    </row>
    <row r="465" spans="1:181" x14ac:dyDescent="0.25">
      <c r="A465" t="s">
        <v>186</v>
      </c>
      <c r="B465" t="s">
        <v>236</v>
      </c>
      <c r="C465" t="s">
        <v>194</v>
      </c>
      <c r="D465" t="s">
        <v>203</v>
      </c>
      <c r="E465" t="s">
        <v>208</v>
      </c>
      <c r="F465" t="s">
        <v>1</v>
      </c>
      <c r="G465" t="s">
        <v>200</v>
      </c>
      <c r="H465" s="86">
        <v>6293</v>
      </c>
      <c r="I465" s="86">
        <v>1.5862892866134644</v>
      </c>
      <c r="J465" s="86">
        <v>1.3653515577316284</v>
      </c>
      <c r="K465" s="86">
        <v>1.2348122596740723</v>
      </c>
      <c r="L465" s="86">
        <v>1.1347492933273315</v>
      </c>
      <c r="M465" s="86">
        <v>1.1008991003036499</v>
      </c>
      <c r="N465" s="86">
        <v>1.0909601449966431</v>
      </c>
      <c r="O465" s="86">
        <v>1.110643744468689</v>
      </c>
      <c r="P465" s="86">
        <v>1.1422123908996582</v>
      </c>
      <c r="Q465" s="86">
        <v>1.1983188390731812</v>
      </c>
      <c r="R465" s="86">
        <v>1.3292195796966553</v>
      </c>
      <c r="S465" s="86">
        <v>1.5327801704406738</v>
      </c>
      <c r="T465" s="86">
        <v>1.7439179420471191</v>
      </c>
      <c r="U465" s="86">
        <v>1.998640775680542</v>
      </c>
      <c r="V465" s="86">
        <v>2.2979185581207275</v>
      </c>
      <c r="W465" s="86">
        <v>2.4966537952423096</v>
      </c>
      <c r="X465" s="86">
        <v>2.5804722309112549</v>
      </c>
      <c r="Y465" s="86">
        <v>2.5884256362915039</v>
      </c>
      <c r="Z465" s="86">
        <v>2.7893359661102295</v>
      </c>
      <c r="AA465" s="86">
        <v>2.7895810604095459</v>
      </c>
      <c r="AB465" s="86">
        <v>2.6611423492431641</v>
      </c>
      <c r="AC465" s="86">
        <v>2.5547993183135986</v>
      </c>
      <c r="AD465" s="86">
        <v>2.4831149578094482</v>
      </c>
      <c r="AE465" s="86">
        <v>2.2337474822998047</v>
      </c>
      <c r="AF465" s="86">
        <v>1.9890795946121216</v>
      </c>
      <c r="AG465" s="86">
        <v>-0.16988150775432587</v>
      </c>
      <c r="AH465" s="86">
        <v>-0.22878493368625641</v>
      </c>
      <c r="AI465" s="86">
        <v>-0.23312903940677643</v>
      </c>
      <c r="AJ465" s="86">
        <v>-0.30074012279510498</v>
      </c>
      <c r="AK465" s="86">
        <v>-0.26199981570243835</v>
      </c>
      <c r="AL465" s="86">
        <v>-0.25979894399642944</v>
      </c>
      <c r="AM465" s="86">
        <v>-0.24413402378559113</v>
      </c>
      <c r="AN465" s="86">
        <v>-0.27083674073219299</v>
      </c>
      <c r="AO465" s="86">
        <v>-0.30765441060066223</v>
      </c>
      <c r="AP465" s="86">
        <v>-0.21032780408859253</v>
      </c>
      <c r="AQ465" s="86">
        <v>-0.16786551475524902</v>
      </c>
      <c r="AR465" s="86">
        <v>-0.19213679432868958</v>
      </c>
      <c r="AS465" s="86">
        <v>-0.13404379785060883</v>
      </c>
      <c r="AT465" s="86">
        <v>-5.2443061023950577E-2</v>
      </c>
      <c r="AU465" s="86">
        <v>-1.4549905899912119E-3</v>
      </c>
      <c r="AV465" s="86">
        <v>-6.6561080515384674E-2</v>
      </c>
      <c r="AW465" s="86">
        <v>-9.9118828773498535E-2</v>
      </c>
      <c r="AX465" s="86">
        <v>5.2552714943885803E-2</v>
      </c>
      <c r="AY465" s="86">
        <v>3.4614969044923782E-2</v>
      </c>
      <c r="AZ465" s="86">
        <v>-1.3677629642188549E-2</v>
      </c>
      <c r="BA465" s="86">
        <v>-5.2334528416395187E-2</v>
      </c>
      <c r="BB465" s="86">
        <v>-0.17802926898002625</v>
      </c>
      <c r="BC465" s="86">
        <v>-0.27752792835235596</v>
      </c>
      <c r="BD465" s="86">
        <v>-0.2399633526802063</v>
      </c>
      <c r="BE465" s="86">
        <v>-0.10329712182283401</v>
      </c>
      <c r="BF465" s="86">
        <v>-0.16688120365142822</v>
      </c>
      <c r="BG465" s="86">
        <v>-0.17388741672039032</v>
      </c>
      <c r="BH465" s="86">
        <v>-0.24118863046169281</v>
      </c>
      <c r="BI465" s="86">
        <v>-0.20363205671310425</v>
      </c>
      <c r="BJ465" s="86">
        <v>-0.19984239339828491</v>
      </c>
      <c r="BK465" s="86">
        <v>-0.18574929237365723</v>
      </c>
      <c r="BL465" s="86">
        <v>-0.21038413047790527</v>
      </c>
      <c r="BM465" s="86">
        <v>-0.24624297022819519</v>
      </c>
      <c r="BN465" s="86">
        <v>-0.14673528075218201</v>
      </c>
      <c r="BO465" s="86">
        <v>-9.8669819533824921E-2</v>
      </c>
      <c r="BP465" s="86">
        <v>-0.12091920524835587</v>
      </c>
      <c r="BQ465" s="86">
        <v>-6.2069162726402283E-2</v>
      </c>
      <c r="BR465" s="86">
        <v>2.1228641271591187E-2</v>
      </c>
      <c r="BS465" s="86">
        <v>7.2406448423862457E-2</v>
      </c>
      <c r="BT465" s="86">
        <v>3.7921806797385216E-3</v>
      </c>
      <c r="BU465" s="86">
        <v>-2.948494628071785E-2</v>
      </c>
      <c r="BV465" s="86">
        <v>0.1238681748509407</v>
      </c>
      <c r="BW465" s="86">
        <v>0.10434592515230179</v>
      </c>
      <c r="BX465" s="86">
        <v>5.8422565460205078E-2</v>
      </c>
      <c r="BY465" s="86">
        <v>1.6986733302474022E-2</v>
      </c>
      <c r="BZ465" s="86">
        <v>-0.10717195272445679</v>
      </c>
      <c r="CA465" s="86">
        <v>-0.20468182861804962</v>
      </c>
      <c r="CB465" s="86">
        <v>-0.16861245036125183</v>
      </c>
      <c r="CC465" s="86">
        <v>-5.7181000709533691E-2</v>
      </c>
      <c r="CD465" s="86">
        <v>-0.12400686740875244</v>
      </c>
      <c r="CE465" s="86">
        <v>-0.1328568160533905</v>
      </c>
      <c r="CF465" s="86">
        <v>-0.19994343817234039</v>
      </c>
      <c r="CG465" s="86">
        <v>-0.16320672631263733</v>
      </c>
      <c r="CH465" s="86">
        <v>-0.15831667184829712</v>
      </c>
      <c r="CI465" s="86">
        <v>-0.14531220495700836</v>
      </c>
      <c r="CJ465" s="86">
        <v>-0.16851483285427094</v>
      </c>
      <c r="CK465" s="86">
        <v>-0.20370960235595703</v>
      </c>
      <c r="CL465" s="86">
        <v>-0.10269129276275635</v>
      </c>
      <c r="CM465" s="86">
        <v>-5.0745103508234024E-2</v>
      </c>
      <c r="CN465" s="86">
        <v>-7.1594111621379852E-2</v>
      </c>
      <c r="CO465" s="86">
        <v>-1.2219741940498352E-2</v>
      </c>
      <c r="CP465" s="86">
        <v>7.2253435850143433E-2</v>
      </c>
      <c r="CQ465" s="86">
        <v>0.12356265634298325</v>
      </c>
      <c r="CR465" s="86">
        <v>5.2518632262945175E-2</v>
      </c>
      <c r="CS465" s="86">
        <v>1.8743271008133888E-2</v>
      </c>
      <c r="CT465" s="86">
        <v>0.17326106131076813</v>
      </c>
      <c r="CU465" s="86">
        <v>0.15264138579368591</v>
      </c>
      <c r="CV465" s="86">
        <v>0.10835894197225571</v>
      </c>
      <c r="CW465" s="86">
        <v>6.4998425543308258E-2</v>
      </c>
      <c r="CX465" s="86">
        <v>-5.8096390217542648E-2</v>
      </c>
      <c r="CY465" s="86">
        <v>-0.15422883629798889</v>
      </c>
      <c r="CZ465" s="86">
        <v>-0.11919501423835754</v>
      </c>
      <c r="DA465" s="86">
        <v>-1.1064873076975346E-2</v>
      </c>
      <c r="DB465" s="86">
        <v>-8.113253116607666E-2</v>
      </c>
      <c r="DC465" s="86">
        <v>-9.1826222836971283E-2</v>
      </c>
      <c r="DD465" s="86">
        <v>-0.15869824588298798</v>
      </c>
      <c r="DE465" s="86">
        <v>-0.12278138846158981</v>
      </c>
      <c r="DF465" s="86">
        <v>-0.11679094284772873</v>
      </c>
      <c r="DG465" s="86">
        <v>-0.10487513989210129</v>
      </c>
      <c r="DH465" s="86">
        <v>-0.1266455352306366</v>
      </c>
      <c r="DI465" s="86">
        <v>-0.16117623448371887</v>
      </c>
      <c r="DJ465" s="86">
        <v>-5.8647304773330688E-2</v>
      </c>
      <c r="DK465" s="86">
        <v>-2.8203872498124838E-3</v>
      </c>
      <c r="DL465" s="86">
        <v>-2.2269031032919884E-2</v>
      </c>
      <c r="DM465" s="86">
        <v>3.7629682570695877E-2</v>
      </c>
      <c r="DN465" s="86">
        <v>0.12327823787927628</v>
      </c>
      <c r="DO465" s="86">
        <v>0.17471887171268463</v>
      </c>
      <c r="DP465" s="86">
        <v>0.10124509036540985</v>
      </c>
      <c r="DQ465" s="86">
        <v>6.6971488296985626E-2</v>
      </c>
      <c r="DR465" s="86">
        <v>0.22265394032001495</v>
      </c>
      <c r="DS465" s="86">
        <v>0.20093683898448944</v>
      </c>
      <c r="DT465" s="86">
        <v>0.15829533338546753</v>
      </c>
      <c r="DU465" s="86">
        <v>0.11301012337207794</v>
      </c>
      <c r="DV465" s="86">
        <v>-9.0208258479833603E-3</v>
      </c>
      <c r="DW465" s="86">
        <v>-0.10377585887908936</v>
      </c>
      <c r="DX465" s="86">
        <v>-6.9777593016624451E-2</v>
      </c>
      <c r="DY465" s="86">
        <v>5.5519483983516693E-2</v>
      </c>
      <c r="DZ465" s="86">
        <v>-1.9228795543313026E-2</v>
      </c>
      <c r="EA465" s="86">
        <v>-3.2584570348262787E-2</v>
      </c>
      <c r="EB465" s="86">
        <v>-9.9146746098995209E-2</v>
      </c>
      <c r="EC465" s="86">
        <v>-6.4413636922836304E-2</v>
      </c>
      <c r="ED465" s="86">
        <v>-5.6834381073713303E-2</v>
      </c>
      <c r="EE465" s="86">
        <v>-4.6490412205457687E-2</v>
      </c>
      <c r="EF465" s="86">
        <v>-6.6192910075187683E-2</v>
      </c>
      <c r="EG465" s="86">
        <v>-9.9764779210090637E-2</v>
      </c>
      <c r="EH465" s="86">
        <v>4.9452171660959721E-3</v>
      </c>
      <c r="EI465" s="86">
        <v>6.6375292837619781E-2</v>
      </c>
      <c r="EJ465" s="86">
        <v>4.8948559910058975E-2</v>
      </c>
      <c r="EK465" s="86">
        <v>0.10960433632135391</v>
      </c>
      <c r="EL465" s="86">
        <v>0.19694994390010834</v>
      </c>
      <c r="EM465" s="86">
        <v>0.24858029186725616</v>
      </c>
      <c r="EN465" s="86">
        <v>0.17159835994243622</v>
      </c>
      <c r="EO465" s="86">
        <v>0.13660538196563721</v>
      </c>
      <c r="EP465" s="86">
        <v>0.29396939277648926</v>
      </c>
      <c r="EQ465" s="86">
        <v>0.27066779136657715</v>
      </c>
      <c r="ER465" s="86">
        <v>0.23039551079273224</v>
      </c>
      <c r="ES465" s="86">
        <v>0.1823313981294632</v>
      </c>
      <c r="ET465" s="86">
        <v>6.1836492270231247E-2</v>
      </c>
      <c r="EU465" s="86">
        <v>-3.0929753556847572E-2</v>
      </c>
      <c r="EV465" s="86">
        <v>1.5733283944427967E-3</v>
      </c>
      <c r="EW465" s="86">
        <v>77.464714050292969</v>
      </c>
      <c r="EX465" s="86">
        <v>73.621940612792969</v>
      </c>
      <c r="EY465" s="86">
        <v>71.513275146484375</v>
      </c>
      <c r="EZ465" s="86">
        <v>69.878829956054688</v>
      </c>
      <c r="FA465" s="86">
        <v>69.115608215332031</v>
      </c>
      <c r="FB465" s="86">
        <v>68.677688598632813</v>
      </c>
      <c r="FC465" s="86">
        <v>66.933982849121094</v>
      </c>
      <c r="FD465" s="86">
        <v>67.579727172851563</v>
      </c>
      <c r="FE465" s="86">
        <v>71.156997680664063</v>
      </c>
      <c r="FF465" s="86">
        <v>75.828773498535156</v>
      </c>
      <c r="FG465" s="86">
        <v>80.792533874511719</v>
      </c>
      <c r="FH465" s="86">
        <v>84.862899780273438</v>
      </c>
      <c r="FI465" s="86">
        <v>87.833297729492188</v>
      </c>
      <c r="FJ465" s="86">
        <v>91.4937744140625</v>
      </c>
      <c r="FK465" s="86">
        <v>94.397789001464844</v>
      </c>
      <c r="FL465" s="86">
        <v>96.219459533691406</v>
      </c>
      <c r="FM465" s="86">
        <v>97.090660095214844</v>
      </c>
      <c r="FN465" s="86">
        <v>97.200088500976563</v>
      </c>
      <c r="FO465" s="86">
        <v>96.286918640136719</v>
      </c>
      <c r="FP465" s="86">
        <v>94.967727661132813</v>
      </c>
      <c r="FQ465" s="86">
        <v>90.656822204589844</v>
      </c>
      <c r="FR465" s="86">
        <v>85.419776916503906</v>
      </c>
      <c r="FS465" s="86">
        <v>81.819908142089844</v>
      </c>
      <c r="FT465" s="86">
        <v>79.6595458984375</v>
      </c>
      <c r="FU465" s="86">
        <v>4.1778311133384705E-2</v>
      </c>
      <c r="FV465" s="86">
        <v>5.8024130761623383E-2</v>
      </c>
      <c r="FW465" s="86">
        <v>4.3683756142854691E-2</v>
      </c>
      <c r="FX465" s="86">
        <v>1187</v>
      </c>
      <c r="FY465" s="86">
        <v>1</v>
      </c>
    </row>
    <row r="466" spans="1:181" x14ac:dyDescent="0.25">
      <c r="A466" t="s">
        <v>186</v>
      </c>
      <c r="B466" t="s">
        <v>236</v>
      </c>
      <c r="C466" t="s">
        <v>194</v>
      </c>
      <c r="D466" t="s">
        <v>203</v>
      </c>
      <c r="E466" t="s">
        <v>208</v>
      </c>
      <c r="F466" t="s">
        <v>1</v>
      </c>
      <c r="G466" t="s">
        <v>1</v>
      </c>
      <c r="H466" s="86">
        <v>34087</v>
      </c>
      <c r="I466" s="86">
        <v>1.5211628675460815</v>
      </c>
      <c r="J466" s="86">
        <v>1.3582445383071899</v>
      </c>
      <c r="K466" s="86">
        <v>1.2428381443023682</v>
      </c>
      <c r="L466" s="86">
        <v>1.185288667678833</v>
      </c>
      <c r="M466" s="86">
        <v>1.1526592969894409</v>
      </c>
      <c r="N466" s="86">
        <v>1.1716352701187134</v>
      </c>
      <c r="O466" s="86">
        <v>1.2453757524490356</v>
      </c>
      <c r="P466" s="86">
        <v>1.3391487598419189</v>
      </c>
      <c r="Q466" s="86">
        <v>1.4426919221878052</v>
      </c>
      <c r="R466" s="86">
        <v>1.5416021347045898</v>
      </c>
      <c r="S466" s="86">
        <v>1.688387393951416</v>
      </c>
      <c r="T466" s="86">
        <v>1.8657644987106323</v>
      </c>
      <c r="U466" s="86">
        <v>2.0124697685241699</v>
      </c>
      <c r="V466" s="86">
        <v>2.1876733303070068</v>
      </c>
      <c r="W466" s="86">
        <v>2.3827197551727295</v>
      </c>
      <c r="X466" s="86">
        <v>2.5423111915588379</v>
      </c>
      <c r="Y466" s="86">
        <v>2.6226556301116943</v>
      </c>
      <c r="Z466" s="86">
        <v>2.7896406650543213</v>
      </c>
      <c r="AA466" s="86">
        <v>2.8436975479125977</v>
      </c>
      <c r="AB466" s="86">
        <v>2.7302699089050293</v>
      </c>
      <c r="AC466" s="86">
        <v>2.6368541717529297</v>
      </c>
      <c r="AD466" s="86">
        <v>2.5411965847015381</v>
      </c>
      <c r="AE466" s="86">
        <v>2.2742576599121094</v>
      </c>
      <c r="AF466" s="86">
        <v>1.9605995416641235</v>
      </c>
      <c r="AG466" s="86">
        <v>-0.22972874343395233</v>
      </c>
      <c r="AH466" s="86">
        <v>-0.2155214250087738</v>
      </c>
      <c r="AI466" s="86">
        <v>-0.23135314881801605</v>
      </c>
      <c r="AJ466" s="86">
        <v>-0.22787494957447052</v>
      </c>
      <c r="AK466" s="86">
        <v>-0.23050603270530701</v>
      </c>
      <c r="AL466" s="86">
        <v>-0.21343627572059631</v>
      </c>
      <c r="AM466" s="86">
        <v>-0.21291890740394592</v>
      </c>
      <c r="AN466" s="86">
        <v>-0.22969132661819458</v>
      </c>
      <c r="AO466" s="86">
        <v>-0.23099054396152496</v>
      </c>
      <c r="AP466" s="86">
        <v>-0.15651361644268036</v>
      </c>
      <c r="AQ466" s="86">
        <v>-0.13088066875934601</v>
      </c>
      <c r="AR466" s="86">
        <v>-0.10961592197418213</v>
      </c>
      <c r="AS466" s="86">
        <v>-0.11610621958971024</v>
      </c>
      <c r="AT466" s="86">
        <v>-0.10288069397211075</v>
      </c>
      <c r="AU466" s="86">
        <v>-5.8475308120250702E-2</v>
      </c>
      <c r="AV466" s="86">
        <v>-1.0511660017073154E-2</v>
      </c>
      <c r="AW466" s="86">
        <v>2.8343290090560913E-2</v>
      </c>
      <c r="AX466" s="86">
        <v>8.9593179523944855E-2</v>
      </c>
      <c r="AY466" s="86">
        <v>8.8449344038963318E-2</v>
      </c>
      <c r="AZ466" s="86">
        <v>5.7523451745510101E-2</v>
      </c>
      <c r="BA466" s="86">
        <v>3.7596303969621658E-2</v>
      </c>
      <c r="BB466" s="86">
        <v>-0.14791193604469299</v>
      </c>
      <c r="BC466" s="86">
        <v>-0.19283667206764221</v>
      </c>
      <c r="BD466" s="86">
        <v>-0.23457847535610199</v>
      </c>
      <c r="BE466" s="86">
        <v>-0.18375027179718018</v>
      </c>
      <c r="BF466" s="86">
        <v>-0.17215529084205627</v>
      </c>
      <c r="BG466" s="86">
        <v>-0.18903045356273651</v>
      </c>
      <c r="BH466" s="86">
        <v>-0.18636292219161987</v>
      </c>
      <c r="BI466" s="86">
        <v>-0.19056443870067596</v>
      </c>
      <c r="BJ466" s="86">
        <v>-0.17434023320674896</v>
      </c>
      <c r="BK466" s="86">
        <v>-0.17487889528274536</v>
      </c>
      <c r="BL466" s="86">
        <v>-0.19088788330554962</v>
      </c>
      <c r="BM466" s="86">
        <v>-0.18966361880302429</v>
      </c>
      <c r="BN466" s="86">
        <v>-0.11725593358278275</v>
      </c>
      <c r="BO466" s="86">
        <v>-8.9516818523406982E-2</v>
      </c>
      <c r="BP466" s="86">
        <v>-6.5064631402492523E-2</v>
      </c>
      <c r="BQ466" s="86">
        <v>-7.1028903126716614E-2</v>
      </c>
      <c r="BR466" s="86">
        <v>-5.6422654539346695E-2</v>
      </c>
      <c r="BS466" s="86">
        <v>-9.9847437813878059E-3</v>
      </c>
      <c r="BT466" s="86">
        <v>3.9911422878503799E-2</v>
      </c>
      <c r="BU466" s="86">
        <v>7.7513568103313446E-2</v>
      </c>
      <c r="BV466" s="86">
        <v>0.13954994082450867</v>
      </c>
      <c r="BW466" s="86">
        <v>0.14030225574970245</v>
      </c>
      <c r="BX466" s="86">
        <v>0.10764403641223907</v>
      </c>
      <c r="BY466" s="86">
        <v>8.9568570256233215E-2</v>
      </c>
      <c r="BZ466" s="86">
        <v>-9.4242602586746216E-2</v>
      </c>
      <c r="CA466" s="86">
        <v>-0.14130756258964539</v>
      </c>
      <c r="CB466" s="86">
        <v>-0.18524003028869629</v>
      </c>
      <c r="CC466" s="86">
        <v>-0.15190574526786804</v>
      </c>
      <c r="CD466" s="86">
        <v>-0.14212006330490112</v>
      </c>
      <c r="CE466" s="86">
        <v>-0.159717857837677</v>
      </c>
      <c r="CF466" s="86">
        <v>-0.15761181712150574</v>
      </c>
      <c r="CG466" s="86">
        <v>-0.16290102899074554</v>
      </c>
      <c r="CH466" s="86">
        <v>-0.14726243913173676</v>
      </c>
      <c r="CI466" s="86">
        <v>-0.14853250980377197</v>
      </c>
      <c r="CJ466" s="86">
        <v>-0.16401270031929016</v>
      </c>
      <c r="CK466" s="86">
        <v>-0.16104073822498322</v>
      </c>
      <c r="CL466" s="86">
        <v>-9.0066187083721161E-2</v>
      </c>
      <c r="CM466" s="86">
        <v>-6.0868348926305771E-2</v>
      </c>
      <c r="CN466" s="86">
        <v>-3.4208539873361588E-2</v>
      </c>
      <c r="CO466" s="86">
        <v>-3.9808496832847595E-2</v>
      </c>
      <c r="CP466" s="86">
        <v>-2.4245960637927055E-2</v>
      </c>
      <c r="CQ466" s="86">
        <v>2.3599671199917793E-2</v>
      </c>
      <c r="CR466" s="86">
        <v>7.4834294617176056E-2</v>
      </c>
      <c r="CS466" s="86">
        <v>0.11156875640153885</v>
      </c>
      <c r="CT466" s="86">
        <v>0.17414984107017517</v>
      </c>
      <c r="CU466" s="86">
        <v>0.17621542513370514</v>
      </c>
      <c r="CV466" s="86">
        <v>0.14235740900039673</v>
      </c>
      <c r="CW466" s="86">
        <v>0.12556441128253937</v>
      </c>
      <c r="CX466" s="86">
        <v>-5.707138404250145E-2</v>
      </c>
      <c r="CY466" s="86">
        <v>-0.10561865568161011</v>
      </c>
      <c r="CZ466" s="86">
        <v>-0.15106835961341858</v>
      </c>
      <c r="DA466" s="86">
        <v>-0.12006119638681412</v>
      </c>
      <c r="DB466" s="86">
        <v>-0.11208480596542358</v>
      </c>
      <c r="DC466" s="86">
        <v>-0.13040529191493988</v>
      </c>
      <c r="DD466" s="86">
        <v>-0.1288607269525528</v>
      </c>
      <c r="DE466" s="86">
        <v>-0.13523760437965393</v>
      </c>
      <c r="DF466" s="86">
        <v>-0.12018464505672455</v>
      </c>
      <c r="DG466" s="86">
        <v>-0.12218611687421799</v>
      </c>
      <c r="DH466" s="86">
        <v>-0.13713754713535309</v>
      </c>
      <c r="DI466" s="86">
        <v>-0.13241784274578094</v>
      </c>
      <c r="DJ466" s="86">
        <v>-6.2876433134078979E-2</v>
      </c>
      <c r="DK466" s="86">
        <v>-3.2219868153333664E-2</v>
      </c>
      <c r="DL466" s="86">
        <v>-3.3524504397064447E-3</v>
      </c>
      <c r="DM466" s="86">
        <v>-8.5880877450108528E-3</v>
      </c>
      <c r="DN466" s="86">
        <v>7.9307351261377335E-3</v>
      </c>
      <c r="DO466" s="86">
        <v>5.7184081524610519E-2</v>
      </c>
      <c r="DP466" s="86">
        <v>0.10975716263055801</v>
      </c>
      <c r="DQ466" s="86">
        <v>0.14562393724918365</v>
      </c>
      <c r="DR466" s="86">
        <v>0.20874972641468048</v>
      </c>
      <c r="DS466" s="86">
        <v>0.21212859451770782</v>
      </c>
      <c r="DT466" s="86">
        <v>0.17707079648971558</v>
      </c>
      <c r="DU466" s="86">
        <v>0.16156025230884552</v>
      </c>
      <c r="DV466" s="86">
        <v>-1.9900169223546982E-2</v>
      </c>
      <c r="DW466" s="86">
        <v>-6.9929748773574829E-2</v>
      </c>
      <c r="DX466" s="86">
        <v>-0.11689670383930206</v>
      </c>
      <c r="DY466" s="86">
        <v>-7.4082739651203156E-2</v>
      </c>
      <c r="DZ466" s="86">
        <v>-6.8718686699867249E-2</v>
      </c>
      <c r="EA466" s="86">
        <v>-8.8082589209079742E-2</v>
      </c>
      <c r="EB466" s="86">
        <v>-8.7348699569702148E-2</v>
      </c>
      <c r="EC466" s="86">
        <v>-9.5296017825603485E-2</v>
      </c>
      <c r="ED466" s="86">
        <v>-8.1088617444038391E-2</v>
      </c>
      <c r="EE466" s="86">
        <v>-8.4146097302436829E-2</v>
      </c>
      <c r="EF466" s="86">
        <v>-9.8334081470966339E-2</v>
      </c>
      <c r="EG466" s="86">
        <v>-9.1090939939022064E-2</v>
      </c>
      <c r="EH466" s="86">
        <v>-2.3618748411536217E-2</v>
      </c>
      <c r="EI466" s="86">
        <v>9.1439830139279366E-3</v>
      </c>
      <c r="EJ466" s="86">
        <v>4.1198838502168655E-2</v>
      </c>
      <c r="EK466" s="86">
        <v>3.6489222198724747E-2</v>
      </c>
      <c r="EL466" s="86">
        <v>5.4388772696256638E-2</v>
      </c>
      <c r="EM466" s="86">
        <v>0.10567464679479599</v>
      </c>
      <c r="EN466" s="86">
        <v>0.16018024086952209</v>
      </c>
      <c r="EO466" s="86">
        <v>0.19479420781135559</v>
      </c>
      <c r="EP466" s="86">
        <v>0.2587064802646637</v>
      </c>
      <c r="EQ466" s="86">
        <v>0.26398152112960815</v>
      </c>
      <c r="ER466" s="86">
        <v>0.22719138860702515</v>
      </c>
      <c r="ES466" s="86">
        <v>0.21353252232074738</v>
      </c>
      <c r="ET466" s="86">
        <v>3.3769164234399796E-2</v>
      </c>
      <c r="EU466" s="86">
        <v>-1.8400631844997406E-2</v>
      </c>
      <c r="EV466" s="86">
        <v>-6.7558251321315765E-2</v>
      </c>
      <c r="EW466" s="86">
        <v>72.816932678222656</v>
      </c>
      <c r="EX466" s="86">
        <v>68.701095581054688</v>
      </c>
      <c r="EY466" s="86">
        <v>66.942405700683594</v>
      </c>
      <c r="EZ466" s="86">
        <v>65.607749938964844</v>
      </c>
      <c r="FA466" s="86">
        <v>65.056297302246094</v>
      </c>
      <c r="FB466" s="86">
        <v>64.295181274414063</v>
      </c>
      <c r="FC466" s="86">
        <v>63.086166381835938</v>
      </c>
      <c r="FD466" s="86">
        <v>63.765350341796875</v>
      </c>
      <c r="FE466" s="86">
        <v>68.036407470703125</v>
      </c>
      <c r="FF466" s="86">
        <v>72.700416564941406</v>
      </c>
      <c r="FG466" s="86">
        <v>77.448844909667969</v>
      </c>
      <c r="FH466" s="86">
        <v>81.552452087402344</v>
      </c>
      <c r="FI466" s="86">
        <v>85.552810668945313</v>
      </c>
      <c r="FJ466" s="86">
        <v>89.608985900878906</v>
      </c>
      <c r="FK466" s="86">
        <v>92.134902954101563</v>
      </c>
      <c r="FL466" s="86">
        <v>93.90191650390625</v>
      </c>
      <c r="FM466" s="86">
        <v>94.569007873535156</v>
      </c>
      <c r="FN466" s="86">
        <v>94.362220764160156</v>
      </c>
      <c r="FO466" s="86">
        <v>93.346343994140625</v>
      </c>
      <c r="FP466" s="86">
        <v>90.988754272460938</v>
      </c>
      <c r="FQ466" s="86">
        <v>86.311836242675781</v>
      </c>
      <c r="FR466" s="86">
        <v>81.2969970703125</v>
      </c>
      <c r="FS466" s="86">
        <v>77.688545227050781</v>
      </c>
      <c r="FT466" s="86">
        <v>75.050209045410156</v>
      </c>
      <c r="FU466" s="86">
        <v>2.9289433732628822E-2</v>
      </c>
      <c r="FV466" s="86">
        <v>4.2886078357696533E-2</v>
      </c>
      <c r="FW466" s="86">
        <v>2.9977224767208099E-2</v>
      </c>
      <c r="FX466" s="86">
        <v>4203</v>
      </c>
      <c r="FY466" s="86">
        <v>1</v>
      </c>
    </row>
    <row r="467" spans="1:181" x14ac:dyDescent="0.25">
      <c r="A467" t="s">
        <v>186</v>
      </c>
      <c r="B467" t="s">
        <v>236</v>
      </c>
      <c r="C467" t="s">
        <v>194</v>
      </c>
      <c r="D467" t="s">
        <v>203</v>
      </c>
      <c r="E467" t="s">
        <v>208</v>
      </c>
      <c r="F467" t="s">
        <v>178</v>
      </c>
      <c r="G467" t="s">
        <v>1</v>
      </c>
      <c r="H467" s="86">
        <v>18746</v>
      </c>
      <c r="I467" s="86">
        <v>1.1763817071914673</v>
      </c>
      <c r="J467" s="86">
        <v>1.05228590965271</v>
      </c>
      <c r="K467" s="86">
        <v>0.95934164524078369</v>
      </c>
      <c r="L467" s="86">
        <v>0.92543625831604004</v>
      </c>
      <c r="M467" s="86">
        <v>0.90534877777099609</v>
      </c>
      <c r="N467" s="86">
        <v>0.92923480272293091</v>
      </c>
      <c r="O467" s="86">
        <v>1.017133355140686</v>
      </c>
      <c r="P467" s="86">
        <v>1.0884206295013428</v>
      </c>
      <c r="Q467" s="86">
        <v>1.1877048015594482</v>
      </c>
      <c r="R467" s="86">
        <v>1.2650134563446045</v>
      </c>
      <c r="S467" s="86">
        <v>1.3533419370651245</v>
      </c>
      <c r="T467" s="86">
        <v>1.460945725440979</v>
      </c>
      <c r="U467" s="86">
        <v>1.6169669628143311</v>
      </c>
      <c r="V467" s="86">
        <v>1.720727801322937</v>
      </c>
      <c r="W467" s="86">
        <v>1.8363778591156006</v>
      </c>
      <c r="X467" s="86">
        <v>1.9925690889358521</v>
      </c>
      <c r="Y467" s="86">
        <v>2.0658016204833984</v>
      </c>
      <c r="Z467" s="86">
        <v>2.18617844581604</v>
      </c>
      <c r="AA467" s="86">
        <v>2.2185859680175781</v>
      </c>
      <c r="AB467" s="86">
        <v>2.1647932529449463</v>
      </c>
      <c r="AC467" s="86">
        <v>2.1146786212921143</v>
      </c>
      <c r="AD467" s="86">
        <v>2.0888810157775879</v>
      </c>
      <c r="AE467" s="86">
        <v>1.8803446292877197</v>
      </c>
      <c r="AF467" s="86">
        <v>1.5924907922744751</v>
      </c>
      <c r="AG467" s="86">
        <v>-0.23858316242694855</v>
      </c>
      <c r="AH467" s="86">
        <v>-0.211576908826828</v>
      </c>
      <c r="AI467" s="86">
        <v>-0.2196279764175415</v>
      </c>
      <c r="AJ467" s="86">
        <v>-0.17429551482200623</v>
      </c>
      <c r="AK467" s="86">
        <v>-0.18418650329113007</v>
      </c>
      <c r="AL467" s="86">
        <v>-0.17088520526885986</v>
      </c>
      <c r="AM467" s="86">
        <v>-0.15863123536109924</v>
      </c>
      <c r="AN467" s="86">
        <v>-0.17792153358459473</v>
      </c>
      <c r="AO467" s="86">
        <v>-0.14179421961307526</v>
      </c>
      <c r="AP467" s="86">
        <v>-0.10280834138393402</v>
      </c>
      <c r="AQ467" s="86">
        <v>-9.7883805632591248E-2</v>
      </c>
      <c r="AR467" s="86">
        <v>-9.3531794846057892E-2</v>
      </c>
      <c r="AS467" s="86">
        <v>-4.4944111257791519E-2</v>
      </c>
      <c r="AT467" s="86">
        <v>-9.4774596393108368E-2</v>
      </c>
      <c r="AU467" s="86">
        <v>-7.0755220949649811E-2</v>
      </c>
      <c r="AV467" s="86">
        <v>1.0079730302095413E-2</v>
      </c>
      <c r="AW467" s="86">
        <v>5.4883021861314774E-2</v>
      </c>
      <c r="AX467" s="86">
        <v>4.3375227600336075E-2</v>
      </c>
      <c r="AY467" s="86">
        <v>-2.8528619557619095E-2</v>
      </c>
      <c r="AZ467" s="86">
        <v>-4.1185826063156128E-2</v>
      </c>
      <c r="BA467" s="86">
        <v>-3.5890515893697739E-2</v>
      </c>
      <c r="BB467" s="86">
        <v>-0.10626347362995148</v>
      </c>
      <c r="BC467" s="86">
        <v>-0.15323516726493835</v>
      </c>
      <c r="BD467" s="86">
        <v>-0.1942271888256073</v>
      </c>
      <c r="BE467" s="86">
        <v>-0.19835199415683746</v>
      </c>
      <c r="BF467" s="86">
        <v>-0.17276647686958313</v>
      </c>
      <c r="BG467" s="86">
        <v>-0.18295550346374512</v>
      </c>
      <c r="BH467" s="86">
        <v>-0.13977286219596863</v>
      </c>
      <c r="BI467" s="86">
        <v>-0.14958849549293518</v>
      </c>
      <c r="BJ467" s="86">
        <v>-0.13765065371990204</v>
      </c>
      <c r="BK467" s="86">
        <v>-0.12439873814582825</v>
      </c>
      <c r="BL467" s="86">
        <v>-0.14387261867523193</v>
      </c>
      <c r="BM467" s="86">
        <v>-0.10795316845178604</v>
      </c>
      <c r="BN467" s="86">
        <v>-6.8282172083854675E-2</v>
      </c>
      <c r="BO467" s="86">
        <v>-6.124640628695488E-2</v>
      </c>
      <c r="BP467" s="86">
        <v>-5.511276051402092E-2</v>
      </c>
      <c r="BQ467" s="86">
        <v>-3.7582507357001305E-3</v>
      </c>
      <c r="BR467" s="86">
        <v>-5.1928602159023285E-2</v>
      </c>
      <c r="BS467" s="86">
        <v>-2.4256490170955658E-2</v>
      </c>
      <c r="BT467" s="86">
        <v>5.7577338069677353E-2</v>
      </c>
      <c r="BU467" s="86">
        <v>0.10243583470582962</v>
      </c>
      <c r="BV467" s="86">
        <v>9.1993764042854309E-2</v>
      </c>
      <c r="BW467" s="86">
        <v>2.3046456277370453E-2</v>
      </c>
      <c r="BX467" s="86">
        <v>9.2225586995482445E-3</v>
      </c>
      <c r="BY467" s="86">
        <v>1.4392215758562088E-2</v>
      </c>
      <c r="BZ467" s="86">
        <v>-5.596189945936203E-2</v>
      </c>
      <c r="CA467" s="86">
        <v>-0.1060711070895195</v>
      </c>
      <c r="CB467" s="86">
        <v>-0.1504836231470108</v>
      </c>
      <c r="CC467" s="86">
        <v>-0.17048801481723785</v>
      </c>
      <c r="CD467" s="86">
        <v>-0.14588648080825806</v>
      </c>
      <c r="CE467" s="86">
        <v>-0.15755625069141388</v>
      </c>
      <c r="CF467" s="86">
        <v>-0.11586257070302963</v>
      </c>
      <c r="CG467" s="86">
        <v>-0.12562601268291473</v>
      </c>
      <c r="CH467" s="86">
        <v>-0.1146325096487999</v>
      </c>
      <c r="CI467" s="86">
        <v>-0.10068943351507187</v>
      </c>
      <c r="CJ467" s="86">
        <v>-0.12029042094945908</v>
      </c>
      <c r="CK467" s="86">
        <v>-8.4514960646629333E-2</v>
      </c>
      <c r="CL467" s="86">
        <v>-4.4369447976350784E-2</v>
      </c>
      <c r="CM467" s="86">
        <v>-3.5871461033821106E-2</v>
      </c>
      <c r="CN467" s="86">
        <v>-2.8503846377134323E-2</v>
      </c>
      <c r="CO467" s="86">
        <v>2.4766949936747551E-2</v>
      </c>
      <c r="CP467" s="86">
        <v>-2.2253595292568207E-2</v>
      </c>
      <c r="CQ467" s="86">
        <v>7.9483920708298683E-3</v>
      </c>
      <c r="CR467" s="86">
        <v>9.0474039316177368E-2</v>
      </c>
      <c r="CS467" s="86">
        <v>0.13537077605724335</v>
      </c>
      <c r="CT467" s="86">
        <v>0.12566681206226349</v>
      </c>
      <c r="CU467" s="86">
        <v>5.8767195791006088E-2</v>
      </c>
      <c r="CV467" s="86">
        <v>4.4135253876447678E-2</v>
      </c>
      <c r="CW467" s="86">
        <v>4.9217883497476578E-2</v>
      </c>
      <c r="CX467" s="86">
        <v>-2.1123187616467476E-2</v>
      </c>
      <c r="CY467" s="86">
        <v>-7.3405437171459198E-2</v>
      </c>
      <c r="CZ467" s="86">
        <v>-0.12018696218729019</v>
      </c>
      <c r="DA467" s="86">
        <v>-0.14262403547763824</v>
      </c>
      <c r="DB467" s="86">
        <v>-0.11900650709867477</v>
      </c>
      <c r="DC467" s="86">
        <v>-0.13215699791908264</v>
      </c>
      <c r="DD467" s="86">
        <v>-9.1952279210090637E-2</v>
      </c>
      <c r="DE467" s="86">
        <v>-0.10166353732347488</v>
      </c>
      <c r="DF467" s="86">
        <v>-9.1614358127117157E-2</v>
      </c>
      <c r="DG467" s="86">
        <v>-7.69801065325737E-2</v>
      </c>
      <c r="DH467" s="86">
        <v>-9.6708245575428009E-2</v>
      </c>
      <c r="DI467" s="86">
        <v>-6.1076752841472626E-2</v>
      </c>
      <c r="DJ467" s="86">
        <v>-2.0456727594137192E-2</v>
      </c>
      <c r="DK467" s="86">
        <v>-1.0496514849364758E-2</v>
      </c>
      <c r="DL467" s="86">
        <v>-1.8949382938444614E-3</v>
      </c>
      <c r="DM467" s="86">
        <v>5.3292151540517807E-2</v>
      </c>
      <c r="DN467" s="86">
        <v>7.4214115738868713E-3</v>
      </c>
      <c r="DO467" s="86">
        <v>4.0153272449970245E-2</v>
      </c>
      <c r="DP467" s="86">
        <v>0.12337074428796768</v>
      </c>
      <c r="DQ467" s="86">
        <v>0.16830570995807648</v>
      </c>
      <c r="DR467" s="86">
        <v>0.15933986008167267</v>
      </c>
      <c r="DS467" s="86">
        <v>9.4487935304641724E-2</v>
      </c>
      <c r="DT467" s="86">
        <v>7.9047948122024536E-2</v>
      </c>
      <c r="DU467" s="86">
        <v>8.4043554961681366E-2</v>
      </c>
      <c r="DV467" s="86">
        <v>1.3715529814362526E-2</v>
      </c>
      <c r="DW467" s="86">
        <v>-4.0739756077528E-2</v>
      </c>
      <c r="DX467" s="86">
        <v>-8.989030122756958E-2</v>
      </c>
      <c r="DY467" s="86">
        <v>-0.10239287465810776</v>
      </c>
      <c r="DZ467" s="86">
        <v>-8.0196075141429901E-2</v>
      </c>
      <c r="EA467" s="86">
        <v>-9.5484532415866852E-2</v>
      </c>
      <c r="EB467" s="86">
        <v>-5.7429615408182144E-2</v>
      </c>
      <c r="EC467" s="86">
        <v>-6.7065514624118805E-2</v>
      </c>
      <c r="ED467" s="86">
        <v>-5.8379802852869034E-2</v>
      </c>
      <c r="EE467" s="86">
        <v>-4.2747624218463898E-2</v>
      </c>
      <c r="EF467" s="86">
        <v>-6.2659323215484619E-2</v>
      </c>
      <c r="EG467" s="86">
        <v>-2.7235697954893112E-2</v>
      </c>
      <c r="EH467" s="86">
        <v>1.4069441705942154E-2</v>
      </c>
      <c r="EI467" s="86">
        <v>2.6140881702303886E-2</v>
      </c>
      <c r="EJ467" s="86">
        <v>3.6524098366498947E-2</v>
      </c>
      <c r="EK467" s="86">
        <v>9.4478011131286621E-2</v>
      </c>
      <c r="EL467" s="86">
        <v>5.0267409533262253E-2</v>
      </c>
      <c r="EM467" s="86">
        <v>8.6652003228664398E-2</v>
      </c>
      <c r="EN467" s="86">
        <v>0.17086833715438843</v>
      </c>
      <c r="EO467" s="86">
        <v>0.21585853397846222</v>
      </c>
      <c r="EP467" s="86">
        <v>0.2079584002494812</v>
      </c>
      <c r="EQ467" s="86">
        <v>0.14606301486492157</v>
      </c>
      <c r="ER467" s="86">
        <v>0.12945632636547089</v>
      </c>
      <c r="ES467" s="86">
        <v>0.1343262791633606</v>
      </c>
      <c r="ET467" s="86">
        <v>6.4017094671726227E-2</v>
      </c>
      <c r="EU467" s="86">
        <v>6.424295250326395E-3</v>
      </c>
      <c r="EV467" s="86">
        <v>-4.614674299955368E-2</v>
      </c>
      <c r="EW467" s="86">
        <v>68.003707885742188</v>
      </c>
      <c r="EX467" s="86">
        <v>63.443313598632813</v>
      </c>
      <c r="EY467" s="86">
        <v>62.266319274902344</v>
      </c>
      <c r="EZ467" s="86">
        <v>60.844215393066406</v>
      </c>
      <c r="FA467" s="86">
        <v>60.677242279052734</v>
      </c>
      <c r="FB467" s="86">
        <v>60.075145721435547</v>
      </c>
      <c r="FC467" s="86">
        <v>59.365222930908203</v>
      </c>
      <c r="FD467" s="86">
        <v>60.150997161865234</v>
      </c>
      <c r="FE467" s="86">
        <v>64.400321960449219</v>
      </c>
      <c r="FF467" s="86">
        <v>68.312385559082031</v>
      </c>
      <c r="FG467" s="86">
        <v>72.754684448242188</v>
      </c>
      <c r="FH467" s="86">
        <v>76.989585876464844</v>
      </c>
      <c r="FI467" s="86">
        <v>81.974739074707031</v>
      </c>
      <c r="FJ467" s="86">
        <v>86.310592651367188</v>
      </c>
      <c r="FK467" s="86">
        <v>88.470176696777344</v>
      </c>
      <c r="FL467" s="86">
        <v>89.853248596191406</v>
      </c>
      <c r="FM467" s="86">
        <v>90.487869262695313</v>
      </c>
      <c r="FN467" s="86">
        <v>90.057418823242188</v>
      </c>
      <c r="FO467" s="86">
        <v>88.402671813964844</v>
      </c>
      <c r="FP467" s="86">
        <v>85.226676940917969</v>
      </c>
      <c r="FQ467" s="86">
        <v>80.248695373535156</v>
      </c>
      <c r="FR467" s="86">
        <v>75.423309326171875</v>
      </c>
      <c r="FS467" s="86">
        <v>72.201057434082031</v>
      </c>
      <c r="FT467" s="86">
        <v>69.529037475585938</v>
      </c>
      <c r="FU467" s="86">
        <v>2.5234343484044075E-2</v>
      </c>
      <c r="FV467" s="86">
        <v>4.1354741901159286E-2</v>
      </c>
      <c r="FW467" s="86">
        <v>2.5323448702692986E-2</v>
      </c>
      <c r="FX467" s="86">
        <v>2734</v>
      </c>
      <c r="FY467" s="86">
        <v>1</v>
      </c>
    </row>
    <row r="468" spans="1:181" x14ac:dyDescent="0.25">
      <c r="A468" t="s">
        <v>186</v>
      </c>
      <c r="B468" t="s">
        <v>236</v>
      </c>
      <c r="C468" t="s">
        <v>194</v>
      </c>
      <c r="D468" t="s">
        <v>203</v>
      </c>
      <c r="E468" t="s">
        <v>208</v>
      </c>
      <c r="F468" t="s">
        <v>179</v>
      </c>
      <c r="G468" t="s">
        <v>1</v>
      </c>
      <c r="H468" s="86">
        <v>2318</v>
      </c>
      <c r="I468" s="86">
        <v>2.6601154804229736</v>
      </c>
      <c r="J468" s="86">
        <v>2.3577620983123779</v>
      </c>
      <c r="K468" s="86">
        <v>2.1506497859954834</v>
      </c>
      <c r="L468" s="86">
        <v>2.0530693531036377</v>
      </c>
      <c r="M468" s="86">
        <v>2.0175964832305908</v>
      </c>
      <c r="N468" s="86">
        <v>1.9140827655792236</v>
      </c>
      <c r="O468" s="86">
        <v>1.8908983469009399</v>
      </c>
      <c r="P468" s="86">
        <v>1.9946960210800171</v>
      </c>
      <c r="Q468" s="86">
        <v>2.1300468444824219</v>
      </c>
      <c r="R468" s="86">
        <v>2.401918888092041</v>
      </c>
      <c r="S468" s="86">
        <v>2.796781063079834</v>
      </c>
      <c r="T468" s="86">
        <v>3.2203187942504883</v>
      </c>
      <c r="U468" s="86">
        <v>3.5274322032928467</v>
      </c>
      <c r="V468" s="86">
        <v>3.8216300010681152</v>
      </c>
      <c r="W468" s="86">
        <v>4.427889347076416</v>
      </c>
      <c r="X468" s="86">
        <v>4.4719820022583008</v>
      </c>
      <c r="Y468" s="86">
        <v>4.6804814338684082</v>
      </c>
      <c r="Z468" s="86">
        <v>4.7426424026489258</v>
      </c>
      <c r="AA468" s="86">
        <v>4.5879755020141602</v>
      </c>
      <c r="AB468" s="86">
        <v>4.320188045501709</v>
      </c>
      <c r="AC468" s="86">
        <v>4.4610815048217773</v>
      </c>
      <c r="AD468" s="86">
        <v>3.990450382232666</v>
      </c>
      <c r="AE468" s="86">
        <v>3.6516871452331543</v>
      </c>
      <c r="AF468" s="86">
        <v>3.2461161613464355</v>
      </c>
      <c r="AG468" s="86">
        <v>-0.68443012237548828</v>
      </c>
      <c r="AH468" s="86">
        <v>-0.59858471155166626</v>
      </c>
      <c r="AI468" s="86">
        <v>-0.53837376832962036</v>
      </c>
      <c r="AJ468" s="86">
        <v>-0.67030304670333862</v>
      </c>
      <c r="AK468" s="86">
        <v>-0.63732606172561646</v>
      </c>
      <c r="AL468" s="86">
        <v>-0.64565116167068481</v>
      </c>
      <c r="AM468" s="86">
        <v>-0.66849654912948608</v>
      </c>
      <c r="AN468" s="86">
        <v>-0.71229404211044312</v>
      </c>
      <c r="AO468" s="86">
        <v>-0.88055860996246338</v>
      </c>
      <c r="AP468" s="86">
        <v>-0.57641005516052246</v>
      </c>
      <c r="AQ468" s="86">
        <v>-0.27383708953857422</v>
      </c>
      <c r="AR468" s="86">
        <v>-0.16830529272556305</v>
      </c>
      <c r="AS468" s="86">
        <v>-0.30848592519760132</v>
      </c>
      <c r="AT468" s="86">
        <v>-0.16886167228221893</v>
      </c>
      <c r="AU468" s="86">
        <v>4.2173363268375397E-2</v>
      </c>
      <c r="AV468" s="86">
        <v>-0.15403035283088684</v>
      </c>
      <c r="AW468" s="86">
        <v>-8.530879020690918E-2</v>
      </c>
      <c r="AX468" s="86">
        <v>6.1579972505569458E-2</v>
      </c>
      <c r="AY468" s="86">
        <v>-1.6363523900508881E-2</v>
      </c>
      <c r="AZ468" s="86">
        <v>-8.3023726940155029E-2</v>
      </c>
      <c r="BA468" s="86">
        <v>-1.1541958898305893E-2</v>
      </c>
      <c r="BB468" s="86">
        <v>-0.94284921884536743</v>
      </c>
      <c r="BC468" s="86">
        <v>-0.81407922506332397</v>
      </c>
      <c r="BD468" s="86">
        <v>-0.71949785947799683</v>
      </c>
      <c r="BE468" s="86">
        <v>-0.35429888963699341</v>
      </c>
      <c r="BF468" s="86">
        <v>-0.27001869678497314</v>
      </c>
      <c r="BG468" s="86">
        <v>-0.22284206748008728</v>
      </c>
      <c r="BH468" s="86">
        <v>-0.35755401849746704</v>
      </c>
      <c r="BI468" s="86">
        <v>-0.33047729730606079</v>
      </c>
      <c r="BJ468" s="86">
        <v>-0.34077182412147522</v>
      </c>
      <c r="BK468" s="86">
        <v>-0.36334905028343201</v>
      </c>
      <c r="BL468" s="86">
        <v>-0.40551325678825378</v>
      </c>
      <c r="BM468" s="86">
        <v>-0.56362742185592651</v>
      </c>
      <c r="BN468" s="86">
        <v>-0.32950422167778015</v>
      </c>
      <c r="BO468" s="86">
        <v>-2.104516513645649E-2</v>
      </c>
      <c r="BP468" s="86">
        <v>0.11835317313671112</v>
      </c>
      <c r="BQ468" s="86">
        <v>-5.4213449358940125E-2</v>
      </c>
      <c r="BR468" s="86">
        <v>0.10337594151496887</v>
      </c>
      <c r="BS468" s="86">
        <v>0.32355573773384094</v>
      </c>
      <c r="BT468" s="86">
        <v>0.13298013806343079</v>
      </c>
      <c r="BU468" s="86">
        <v>0.19804835319519043</v>
      </c>
      <c r="BV468" s="86">
        <v>0.37236252427101135</v>
      </c>
      <c r="BW468" s="86">
        <v>0.29037237167358398</v>
      </c>
      <c r="BX468" s="86">
        <v>0.20036017894744873</v>
      </c>
      <c r="BY468" s="86">
        <v>0.32628786563873291</v>
      </c>
      <c r="BZ468" s="86">
        <v>-0.56356215476989746</v>
      </c>
      <c r="CA468" s="86">
        <v>-0.45725736021995544</v>
      </c>
      <c r="CB468" s="86">
        <v>-0.36875560879707336</v>
      </c>
      <c r="CC468" s="86">
        <v>-0.12565101683139801</v>
      </c>
      <c r="CD468" s="86">
        <v>-4.2454898357391357E-2</v>
      </c>
      <c r="CE468" s="86">
        <v>-4.3057794682681561E-3</v>
      </c>
      <c r="CF468" s="86">
        <v>-0.14094497263431549</v>
      </c>
      <c r="CG468" s="86">
        <v>-0.11795474588871002</v>
      </c>
      <c r="CH468" s="86">
        <v>-0.12961333990097046</v>
      </c>
      <c r="CI468" s="86">
        <v>-0.15200479328632355</v>
      </c>
      <c r="CJ468" s="86">
        <v>-0.19303783774375916</v>
      </c>
      <c r="CK468" s="86">
        <v>-0.34412181377410889</v>
      </c>
      <c r="CL468" s="86">
        <v>-0.15849803388118744</v>
      </c>
      <c r="CM468" s="86">
        <v>0.15403777360916138</v>
      </c>
      <c r="CN468" s="86">
        <v>0.31689196825027466</v>
      </c>
      <c r="CO468" s="86">
        <v>0.12189488112926483</v>
      </c>
      <c r="CP468" s="86">
        <v>0.29192686080932617</v>
      </c>
      <c r="CQ468" s="86">
        <v>0.51844030618667603</v>
      </c>
      <c r="CR468" s="86">
        <v>0.33176270127296448</v>
      </c>
      <c r="CS468" s="86">
        <v>0.39430063962936401</v>
      </c>
      <c r="CT468" s="86">
        <v>0.58760958909988403</v>
      </c>
      <c r="CU468" s="86">
        <v>0.50281673669815063</v>
      </c>
      <c r="CV468" s="86">
        <v>0.39663103222846985</v>
      </c>
      <c r="CW468" s="86">
        <v>0.56026780605316162</v>
      </c>
      <c r="CX468" s="86">
        <v>-0.30086910724639893</v>
      </c>
      <c r="CY468" s="86">
        <v>-0.21012358367443085</v>
      </c>
      <c r="CZ468" s="86">
        <v>-0.12583255767822266</v>
      </c>
      <c r="DA468" s="86">
        <v>0.10299685597419739</v>
      </c>
      <c r="DB468" s="86">
        <v>0.18510890007019043</v>
      </c>
      <c r="DC468" s="86">
        <v>0.21423052251338959</v>
      </c>
      <c r="DD468" s="86">
        <v>7.5664065778255463E-2</v>
      </c>
      <c r="DE468" s="86">
        <v>9.4567775726318359E-2</v>
      </c>
      <c r="DF468" s="86">
        <v>8.1545166671276093E-2</v>
      </c>
      <c r="DG468" s="86">
        <v>5.9339448809623718E-2</v>
      </c>
      <c r="DH468" s="86">
        <v>1.9437588751316071E-2</v>
      </c>
      <c r="DI468" s="86">
        <v>-0.12461622804403305</v>
      </c>
      <c r="DJ468" s="86">
        <v>1.250816322863102E-2</v>
      </c>
      <c r="DK468" s="86">
        <v>0.3291206955909729</v>
      </c>
      <c r="DL468" s="86">
        <v>0.51543068885803223</v>
      </c>
      <c r="DM468" s="86">
        <v>0.29800322651863098</v>
      </c>
      <c r="DN468" s="86">
        <v>0.48047780990600586</v>
      </c>
      <c r="DO468" s="86">
        <v>0.71332484483718872</v>
      </c>
      <c r="DP468" s="86">
        <v>0.53054529428482056</v>
      </c>
      <c r="DQ468" s="86">
        <v>0.5905529260635376</v>
      </c>
      <c r="DR468" s="86">
        <v>0.8028566837310791</v>
      </c>
      <c r="DS468" s="86">
        <v>0.71526116132736206</v>
      </c>
      <c r="DT468" s="86">
        <v>0.59290182590484619</v>
      </c>
      <c r="DU468" s="86">
        <v>0.79424774646759033</v>
      </c>
      <c r="DV468" s="86">
        <v>-3.8176100701093674E-2</v>
      </c>
      <c r="DW468" s="86">
        <v>3.7010185420513153E-2</v>
      </c>
      <c r="DX468" s="86">
        <v>0.11709045618772507</v>
      </c>
      <c r="DY468" s="86">
        <v>0.43312805891036987</v>
      </c>
      <c r="DZ468" s="86">
        <v>0.51367485523223877</v>
      </c>
      <c r="EA468" s="86">
        <v>0.52976226806640625</v>
      </c>
      <c r="EB468" s="86">
        <v>0.38841310143470764</v>
      </c>
      <c r="EC468" s="86">
        <v>0.40141656994819641</v>
      </c>
      <c r="ED468" s="86">
        <v>0.38642451167106628</v>
      </c>
      <c r="EE468" s="86">
        <v>0.3644869327545166</v>
      </c>
      <c r="EF468" s="86">
        <v>0.32621833682060242</v>
      </c>
      <c r="EG468" s="86">
        <v>0.1923149973154068</v>
      </c>
      <c r="EH468" s="86">
        <v>0.25941392779350281</v>
      </c>
      <c r="EI468" s="86">
        <v>0.58191263675689697</v>
      </c>
      <c r="EJ468" s="86">
        <v>0.80208921432495117</v>
      </c>
      <c r="EK468" s="86">
        <v>0.55227565765380859</v>
      </c>
      <c r="EL468" s="86">
        <v>0.75271552801132202</v>
      </c>
      <c r="EM468" s="86">
        <v>0.99470734596252441</v>
      </c>
      <c r="EN468" s="86">
        <v>0.81755578517913818</v>
      </c>
      <c r="EO468" s="86">
        <v>0.87391000986099243</v>
      </c>
      <c r="EP468" s="86">
        <v>1.113639235496521</v>
      </c>
      <c r="EQ468" s="86">
        <v>1.0219970941543579</v>
      </c>
      <c r="ER468" s="86">
        <v>0.87628579139709473</v>
      </c>
      <c r="ES468" s="86">
        <v>1.132077693939209</v>
      </c>
      <c r="ET468" s="86">
        <v>0.34111088514328003</v>
      </c>
      <c r="EU468" s="86">
        <v>0.39383208751678467</v>
      </c>
      <c r="EV468" s="86">
        <v>0.46783274412155151</v>
      </c>
      <c r="EW468" s="86">
        <v>88.01385498046875</v>
      </c>
      <c r="EX468" s="86">
        <v>84.025680541992188</v>
      </c>
      <c r="EY468" s="86">
        <v>80.472084045410156</v>
      </c>
      <c r="EZ468" s="86">
        <v>78.659660339355469</v>
      </c>
      <c r="FA468" s="86">
        <v>77.925750732421875</v>
      </c>
      <c r="FB468" s="86">
        <v>77.879859924316406</v>
      </c>
      <c r="FC468" s="86">
        <v>76.021934509277344</v>
      </c>
      <c r="FD468" s="86">
        <v>75.342536926269531</v>
      </c>
      <c r="FE468" s="86">
        <v>78.411117553710938</v>
      </c>
      <c r="FF468" s="86">
        <v>82.35076904296875</v>
      </c>
      <c r="FG468" s="86">
        <v>87.265419006347656</v>
      </c>
      <c r="FH468" s="86">
        <v>90.989349365234375</v>
      </c>
      <c r="FI468" s="86">
        <v>92.542816162109375</v>
      </c>
      <c r="FJ468" s="86">
        <v>95.649765014648438</v>
      </c>
      <c r="FK468" s="86">
        <v>98.191375732421875</v>
      </c>
      <c r="FL468" s="86">
        <v>100.83145904541016</v>
      </c>
      <c r="FM468" s="86">
        <v>102.35372924804688</v>
      </c>
      <c r="FN468" s="86">
        <v>103.00122833251953</v>
      </c>
      <c r="FO468" s="86">
        <v>103.09056854248047</v>
      </c>
      <c r="FP468" s="86">
        <v>101.31526184082031</v>
      </c>
      <c r="FQ468" s="86">
        <v>98.814186096191406</v>
      </c>
      <c r="FR468" s="86">
        <v>94.745529174804688</v>
      </c>
      <c r="FS468" s="86">
        <v>91.644859313964844</v>
      </c>
      <c r="FT468" s="86">
        <v>90.28631591796875</v>
      </c>
      <c r="FU468" s="86">
        <v>0.20188835263252258</v>
      </c>
      <c r="FV468" s="86">
        <v>0.2590053379535675</v>
      </c>
      <c r="FW468" s="86">
        <v>0.21448685228824615</v>
      </c>
      <c r="FX468" s="86">
        <v>186</v>
      </c>
      <c r="FY468" s="86">
        <v>1</v>
      </c>
    </row>
    <row r="469" spans="1:181" x14ac:dyDescent="0.25">
      <c r="A469" t="s">
        <v>186</v>
      </c>
      <c r="B469" t="s">
        <v>236</v>
      </c>
      <c r="C469" t="s">
        <v>194</v>
      </c>
      <c r="D469" t="s">
        <v>203</v>
      </c>
      <c r="E469" t="s">
        <v>208</v>
      </c>
      <c r="F469" t="s">
        <v>180</v>
      </c>
      <c r="G469" t="s">
        <v>1</v>
      </c>
      <c r="H469" s="86">
        <v>1279</v>
      </c>
      <c r="I469" s="86">
        <v>1.639307975769043</v>
      </c>
      <c r="J469" s="86">
        <v>1.5137368440628052</v>
      </c>
      <c r="K469" s="86">
        <v>1.4381245374679565</v>
      </c>
      <c r="L469" s="86">
        <v>1.4272425174713135</v>
      </c>
      <c r="M469" s="86">
        <v>1.4964245557785034</v>
      </c>
      <c r="N469" s="86">
        <v>1.5158768892288208</v>
      </c>
      <c r="O469" s="86">
        <v>1.5277897119522095</v>
      </c>
      <c r="P469" s="86">
        <v>1.5240172147750854</v>
      </c>
      <c r="Q469" s="86">
        <v>1.4170299768447876</v>
      </c>
      <c r="R469" s="86">
        <v>1.3922632932662964</v>
      </c>
      <c r="S469" s="86">
        <v>1.4001224040985107</v>
      </c>
      <c r="T469" s="86">
        <v>1.3287744522094727</v>
      </c>
      <c r="U469" s="86">
        <v>1.2904551029205322</v>
      </c>
      <c r="V469" s="86">
        <v>1.2737497091293335</v>
      </c>
      <c r="W469" s="86">
        <v>1.3506234884262085</v>
      </c>
      <c r="X469" s="86">
        <v>1.3408665657043457</v>
      </c>
      <c r="Y469" s="86">
        <v>1.2337781190872192</v>
      </c>
      <c r="Z469" s="86">
        <v>1.5784817934036255</v>
      </c>
      <c r="AA469" s="86">
        <v>1.9354287385940552</v>
      </c>
      <c r="AB469" s="86">
        <v>1.7141339778900146</v>
      </c>
      <c r="AC469" s="86">
        <v>1.9678680896759033</v>
      </c>
      <c r="AD469" s="86">
        <v>2.0339353084564209</v>
      </c>
      <c r="AE469" s="86">
        <v>1.813353419303894</v>
      </c>
      <c r="AF469" s="86">
        <v>1.6609652042388916</v>
      </c>
      <c r="AG469" s="86">
        <v>-1.0624775886535645</v>
      </c>
      <c r="AH469" s="86">
        <v>-1.1110498905181885</v>
      </c>
      <c r="AI469" s="86">
        <v>-1.1410065889358521</v>
      </c>
      <c r="AJ469" s="86">
        <v>-1.0924686193466187</v>
      </c>
      <c r="AK469" s="86">
        <v>-1.0177558660507202</v>
      </c>
      <c r="AL469" s="86">
        <v>-1.0369788408279419</v>
      </c>
      <c r="AM469" s="86">
        <v>-1.1021586656570435</v>
      </c>
      <c r="AN469" s="86">
        <v>-0.93364638090133667</v>
      </c>
      <c r="AO469" s="86">
        <v>-0.93423157930374146</v>
      </c>
      <c r="AP469" s="86">
        <v>-0.71476346254348755</v>
      </c>
      <c r="AQ469" s="86">
        <v>-0.6050071120262146</v>
      </c>
      <c r="AR469" s="86">
        <v>-0.68144065141677856</v>
      </c>
      <c r="AS469" s="86">
        <v>-0.49418333172798157</v>
      </c>
      <c r="AT469" s="86">
        <v>-0.46261438727378845</v>
      </c>
      <c r="AU469" s="86">
        <v>-0.39870896935462952</v>
      </c>
      <c r="AV469" s="86">
        <v>-0.34951972961425781</v>
      </c>
      <c r="AW469" s="86">
        <v>-0.44086205959320068</v>
      </c>
      <c r="AX469" s="86">
        <v>-0.27019017934799194</v>
      </c>
      <c r="AY469" s="86">
        <v>-0.1522674560546875</v>
      </c>
      <c r="AZ469" s="86">
        <v>-0.63880157470703125</v>
      </c>
      <c r="BA469" s="86">
        <v>-0.59426736831665039</v>
      </c>
      <c r="BB469" s="86">
        <v>-0.92641973495483398</v>
      </c>
      <c r="BC469" s="86">
        <v>-1.1352815628051758</v>
      </c>
      <c r="BD469" s="86">
        <v>-1.1039643287658691</v>
      </c>
      <c r="BE469" s="86">
        <v>-0.7457689642906189</v>
      </c>
      <c r="BF469" s="86">
        <v>-0.80617892742156982</v>
      </c>
      <c r="BG469" s="86">
        <v>-0.84702086448669434</v>
      </c>
      <c r="BH469" s="86">
        <v>-0.79941534996032715</v>
      </c>
      <c r="BI469" s="86">
        <v>-0.7289997935295105</v>
      </c>
      <c r="BJ469" s="86">
        <v>-0.74687635898590088</v>
      </c>
      <c r="BK469" s="86">
        <v>-0.82681453227996826</v>
      </c>
      <c r="BL469" s="86">
        <v>-0.68409788608551025</v>
      </c>
      <c r="BM469" s="86">
        <v>-0.69080305099487305</v>
      </c>
      <c r="BN469" s="86">
        <v>-0.50861269235610962</v>
      </c>
      <c r="BO469" s="86">
        <v>-0.41040098667144775</v>
      </c>
      <c r="BP469" s="86">
        <v>-0.4833558201789856</v>
      </c>
      <c r="BQ469" s="86">
        <v>-0.2991473376750946</v>
      </c>
      <c r="BR469" s="86">
        <v>-0.26242250204086304</v>
      </c>
      <c r="BS469" s="86">
        <v>-0.19557441771030426</v>
      </c>
      <c r="BT469" s="86">
        <v>-0.16132013499736786</v>
      </c>
      <c r="BU469" s="86">
        <v>-0.25907173752784729</v>
      </c>
      <c r="BV469" s="86">
        <v>-7.4017561972141266E-2</v>
      </c>
      <c r="BW469" s="86">
        <v>9.1865137219429016E-2</v>
      </c>
      <c r="BX469" s="86">
        <v>-0.37228655815124512</v>
      </c>
      <c r="BY469" s="86">
        <v>-0.31560820341110229</v>
      </c>
      <c r="BZ469" s="86">
        <v>-0.61890387535095215</v>
      </c>
      <c r="CA469" s="86">
        <v>-0.8272746205329895</v>
      </c>
      <c r="CB469" s="86">
        <v>-0.78943943977355957</v>
      </c>
      <c r="CC469" s="86">
        <v>-0.52641755342483521</v>
      </c>
      <c r="CD469" s="86">
        <v>-0.59502607583999634</v>
      </c>
      <c r="CE469" s="86">
        <v>-0.64340722560882568</v>
      </c>
      <c r="CF469" s="86">
        <v>-0.5964476466178894</v>
      </c>
      <c r="CG469" s="86">
        <v>-0.52900820970535278</v>
      </c>
      <c r="CH469" s="86">
        <v>-0.54595232009887695</v>
      </c>
      <c r="CI469" s="86">
        <v>-0.63611191511154175</v>
      </c>
      <c r="CJ469" s="86">
        <v>-0.51126128435134888</v>
      </c>
      <c r="CK469" s="86">
        <v>-0.5222051739692688</v>
      </c>
      <c r="CL469" s="86">
        <v>-0.36583337187767029</v>
      </c>
      <c r="CM469" s="86">
        <v>-0.27561745047569275</v>
      </c>
      <c r="CN469" s="86">
        <v>-0.34616291522979736</v>
      </c>
      <c r="CO469" s="86">
        <v>-0.16406598687171936</v>
      </c>
      <c r="CP469" s="86">
        <v>-0.12377019226551056</v>
      </c>
      <c r="CQ469" s="86">
        <v>-5.4884020239114761E-2</v>
      </c>
      <c r="CR469" s="86">
        <v>-3.0973678454756737E-2</v>
      </c>
      <c r="CS469" s="86">
        <v>-0.13316430151462555</v>
      </c>
      <c r="CT469" s="86">
        <v>6.1850994825363159E-2</v>
      </c>
      <c r="CU469" s="86">
        <v>0.26095062494277954</v>
      </c>
      <c r="CV469" s="86">
        <v>-0.18769904971122742</v>
      </c>
      <c r="CW469" s="86">
        <v>-0.1226096972823143</v>
      </c>
      <c r="CX469" s="86">
        <v>-0.40591928362846375</v>
      </c>
      <c r="CY469" s="86">
        <v>-0.61395001411437988</v>
      </c>
      <c r="CZ469" s="86">
        <v>-0.57160043716430664</v>
      </c>
      <c r="DA469" s="86">
        <v>-0.30706614255905151</v>
      </c>
      <c r="DB469" s="86">
        <v>-0.38387331366539001</v>
      </c>
      <c r="DC469" s="86">
        <v>-0.43979361653327942</v>
      </c>
      <c r="DD469" s="86">
        <v>-0.39347988367080688</v>
      </c>
      <c r="DE469" s="86">
        <v>-0.32901668548583984</v>
      </c>
      <c r="DF469" s="86">
        <v>-0.34502828121185303</v>
      </c>
      <c r="DG469" s="86">
        <v>-0.44540932774543762</v>
      </c>
      <c r="DH469" s="86">
        <v>-0.33842471241950989</v>
      </c>
      <c r="DI469" s="86">
        <v>-0.35360735654830933</v>
      </c>
      <c r="DJ469" s="86">
        <v>-0.22305399179458618</v>
      </c>
      <c r="DK469" s="86">
        <v>-0.14083382487297058</v>
      </c>
      <c r="DL469" s="86">
        <v>-0.20896996557712555</v>
      </c>
      <c r="DM469" s="86">
        <v>-2.8984658420085907E-2</v>
      </c>
      <c r="DN469" s="86">
        <v>1.4882096089422703E-2</v>
      </c>
      <c r="DO469" s="86">
        <v>8.5806362330913544E-2</v>
      </c>
      <c r="DP469" s="86">
        <v>9.937276691198349E-2</v>
      </c>
      <c r="DQ469" s="86">
        <v>-7.2568715550005436E-3</v>
      </c>
      <c r="DR469" s="86">
        <v>0.19771955907344818</v>
      </c>
      <c r="DS469" s="86">
        <v>0.43003609776496887</v>
      </c>
      <c r="DT469" s="86">
        <v>-3.1115254387259483E-3</v>
      </c>
      <c r="DU469" s="86">
        <v>7.0388816297054291E-2</v>
      </c>
      <c r="DV469" s="86">
        <v>-0.19293472170829773</v>
      </c>
      <c r="DW469" s="86">
        <v>-0.40062537789344788</v>
      </c>
      <c r="DX469" s="86">
        <v>-0.35376149415969849</v>
      </c>
      <c r="DY469" s="86">
        <v>9.6424324437975883E-3</v>
      </c>
      <c r="DZ469" s="86">
        <v>-7.9002276062965393E-2</v>
      </c>
      <c r="EA469" s="86">
        <v>-0.14580787718296051</v>
      </c>
      <c r="EB469" s="86">
        <v>-0.10042671114206314</v>
      </c>
      <c r="EC469" s="86">
        <v>-4.0260624140501022E-2</v>
      </c>
      <c r="ED469" s="86">
        <v>-5.4925862699747086E-2</v>
      </c>
      <c r="EE469" s="86">
        <v>-0.17006511986255646</v>
      </c>
      <c r="EF469" s="86">
        <v>-8.8876120746135712E-2</v>
      </c>
      <c r="EG469" s="86">
        <v>-0.11017883569002151</v>
      </c>
      <c r="EH469" s="86">
        <v>-1.6903271898627281E-2</v>
      </c>
      <c r="EI469" s="86">
        <v>5.3772285580635071E-2</v>
      </c>
      <c r="EJ469" s="86">
        <v>-1.0885195806622505E-2</v>
      </c>
      <c r="EK469" s="86">
        <v>0.16605132818222046</v>
      </c>
      <c r="EL469" s="86">
        <v>0.21507398784160614</v>
      </c>
      <c r="EM469" s="86">
        <v>0.28894093632698059</v>
      </c>
      <c r="EN469" s="86">
        <v>0.28757235407829285</v>
      </c>
      <c r="EO469" s="86">
        <v>0.17453347146511078</v>
      </c>
      <c r="EP469" s="86">
        <v>0.39389219880104065</v>
      </c>
      <c r="EQ469" s="86">
        <v>0.67416870594024658</v>
      </c>
      <c r="ER469" s="86">
        <v>0.2634035050868988</v>
      </c>
      <c r="ES469" s="86">
        <v>0.34904798865318298</v>
      </c>
      <c r="ET469" s="86">
        <v>0.11458117514848709</v>
      </c>
      <c r="EU469" s="86">
        <v>-9.2618495225906372E-2</v>
      </c>
      <c r="EV469" s="86">
        <v>-3.9236642420291901E-2</v>
      </c>
      <c r="EW469" s="86">
        <v>59.122394561767578</v>
      </c>
      <c r="EX469" s="86">
        <v>58.369888305664063</v>
      </c>
      <c r="EY469" s="86">
        <v>57.370040893554688</v>
      </c>
      <c r="EZ469" s="86">
        <v>56.628570556640625</v>
      </c>
      <c r="FA469" s="86">
        <v>56.614147186279297</v>
      </c>
      <c r="FB469" s="86">
        <v>54.845684051513672</v>
      </c>
      <c r="FC469" s="86">
        <v>53.819637298583984</v>
      </c>
      <c r="FD469" s="86">
        <v>55</v>
      </c>
      <c r="FE469" s="86">
        <v>58.122951507568359</v>
      </c>
      <c r="FF469" s="86">
        <v>61.829540252685547</v>
      </c>
      <c r="FG469" s="86">
        <v>65.74102783203125</v>
      </c>
      <c r="FH469" s="86">
        <v>69.078948974609375</v>
      </c>
      <c r="FI469" s="86">
        <v>70.690353393554688</v>
      </c>
      <c r="FJ469" s="86">
        <v>74.466682434082031</v>
      </c>
      <c r="FK469" s="86">
        <v>78.13543701171875</v>
      </c>
      <c r="FL469" s="86">
        <v>79.694732666015625</v>
      </c>
      <c r="FM469" s="86">
        <v>79.636886596679688</v>
      </c>
      <c r="FN469" s="86">
        <v>76.836326599121094</v>
      </c>
      <c r="FO469" s="86">
        <v>76.092559814453125</v>
      </c>
      <c r="FP469" s="86">
        <v>75.31243896484375</v>
      </c>
      <c r="FQ469" s="86">
        <v>71.200904846191406</v>
      </c>
      <c r="FR469" s="86">
        <v>66.225677490234375</v>
      </c>
      <c r="FS469" s="86">
        <v>63.727794647216797</v>
      </c>
      <c r="FT469" s="86">
        <v>60.767002105712891</v>
      </c>
      <c r="FU469" s="86">
        <v>0.18985818326473236</v>
      </c>
      <c r="FV469" s="86">
        <v>0.20146684348583221</v>
      </c>
      <c r="FW469" s="86">
        <v>0.1987050324678421</v>
      </c>
      <c r="FX469" s="86">
        <v>215</v>
      </c>
      <c r="FY469" s="86">
        <v>1</v>
      </c>
    </row>
    <row r="470" spans="1:181" x14ac:dyDescent="0.25">
      <c r="A470" t="s">
        <v>186</v>
      </c>
      <c r="B470" t="s">
        <v>236</v>
      </c>
      <c r="C470" t="s">
        <v>194</v>
      </c>
      <c r="D470" t="s">
        <v>203</v>
      </c>
      <c r="E470" t="s">
        <v>208</v>
      </c>
      <c r="F470" t="s">
        <v>181</v>
      </c>
      <c r="G470" t="s">
        <v>1</v>
      </c>
      <c r="H470" s="86">
        <v>669</v>
      </c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  <c r="AK470" s="86"/>
      <c r="AL470" s="86"/>
      <c r="AM470" s="86"/>
      <c r="AN470" s="86"/>
      <c r="AO470" s="86"/>
      <c r="AP470" s="86"/>
      <c r="AQ470" s="86"/>
      <c r="AR470" s="86"/>
      <c r="AS470" s="86"/>
      <c r="AT470" s="86"/>
      <c r="AU470" s="86"/>
      <c r="AV470" s="86"/>
      <c r="AW470" s="86"/>
      <c r="AX470" s="86"/>
      <c r="AY470" s="86"/>
      <c r="AZ470" s="86"/>
      <c r="BA470" s="86"/>
      <c r="BB470" s="86"/>
      <c r="BC470" s="86"/>
      <c r="BD470" s="86"/>
      <c r="BE470" s="86"/>
      <c r="BF470" s="86"/>
      <c r="BG470" s="86"/>
      <c r="BH470" s="86"/>
      <c r="BI470" s="86"/>
      <c r="BJ470" s="86"/>
      <c r="BK470" s="86"/>
      <c r="BL470" s="86"/>
      <c r="BM470" s="86"/>
      <c r="BN470" s="86"/>
      <c r="BO470" s="86"/>
      <c r="BP470" s="86"/>
      <c r="BQ470" s="86"/>
      <c r="BR470" s="86"/>
      <c r="BS470" s="86"/>
      <c r="BT470" s="86"/>
      <c r="BU470" s="86"/>
      <c r="BV470" s="86"/>
      <c r="BW470" s="86"/>
      <c r="BX470" s="86"/>
      <c r="BY470" s="86"/>
      <c r="BZ470" s="86"/>
      <c r="CA470" s="86"/>
      <c r="CB470" s="86"/>
      <c r="CC470" s="86"/>
      <c r="CD470" s="86"/>
      <c r="CE470" s="86"/>
      <c r="CF470" s="86"/>
      <c r="CG470" s="86"/>
      <c r="CH470" s="86"/>
      <c r="CI470" s="86"/>
      <c r="CJ470" s="86"/>
      <c r="CK470" s="86"/>
      <c r="CL470" s="86"/>
      <c r="CM470" s="86"/>
      <c r="CN470" s="86"/>
      <c r="CO470" s="86"/>
      <c r="CP470" s="86"/>
      <c r="CQ470" s="86"/>
      <c r="CR470" s="86"/>
      <c r="CS470" s="86"/>
      <c r="CT470" s="86"/>
      <c r="CU470" s="86"/>
      <c r="CV470" s="86"/>
      <c r="CW470" s="86"/>
      <c r="CX470" s="86"/>
      <c r="CY470" s="86"/>
      <c r="CZ470" s="86"/>
      <c r="DA470" s="86"/>
      <c r="DB470" s="86"/>
      <c r="DC470" s="86"/>
      <c r="DD470" s="86"/>
      <c r="DE470" s="86"/>
      <c r="DF470" s="86"/>
      <c r="DG470" s="86"/>
      <c r="DH470" s="86"/>
      <c r="DI470" s="86"/>
      <c r="DJ470" s="86"/>
      <c r="DK470" s="86"/>
      <c r="DL470" s="86"/>
      <c r="DM470" s="86"/>
      <c r="DN470" s="86"/>
      <c r="DO470" s="86"/>
      <c r="DP470" s="86"/>
      <c r="DQ470" s="86"/>
      <c r="DR470" s="86"/>
      <c r="DS470" s="86"/>
      <c r="DT470" s="86"/>
      <c r="DU470" s="86"/>
      <c r="DV470" s="86"/>
      <c r="DW470" s="86"/>
      <c r="DX470" s="86"/>
      <c r="DY470" s="86"/>
      <c r="DZ470" s="86"/>
      <c r="EA470" s="86"/>
      <c r="EB470" s="86"/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  <c r="EM470" s="86"/>
      <c r="EN470" s="86"/>
      <c r="EO470" s="86"/>
      <c r="EP470" s="86"/>
      <c r="EQ470" s="86"/>
      <c r="ER470" s="86"/>
      <c r="ES470" s="86"/>
      <c r="ET470" s="86"/>
      <c r="EU470" s="86"/>
      <c r="EV470" s="86"/>
      <c r="EW470" s="86"/>
      <c r="EX470" s="86"/>
      <c r="EY470" s="86"/>
      <c r="EZ470" s="86"/>
      <c r="FA470" s="86"/>
      <c r="FB470" s="86"/>
      <c r="FC470" s="86"/>
      <c r="FD470" s="86"/>
      <c r="FE470" s="86"/>
      <c r="FF470" s="86"/>
      <c r="FG470" s="86"/>
      <c r="FH470" s="86"/>
      <c r="FI470" s="86"/>
      <c r="FJ470" s="86"/>
      <c r="FK470" s="86"/>
      <c r="FL470" s="86"/>
      <c r="FM470" s="86"/>
      <c r="FN470" s="86"/>
      <c r="FO470" s="86"/>
      <c r="FP470" s="86"/>
      <c r="FQ470" s="86"/>
      <c r="FR470" s="86"/>
      <c r="FS470" s="86"/>
      <c r="FT470" s="86"/>
      <c r="FU470" s="86"/>
      <c r="FV470" s="86"/>
      <c r="FW470" s="86"/>
      <c r="FX470" s="86">
        <v>40</v>
      </c>
      <c r="FY470" s="86">
        <v>0</v>
      </c>
    </row>
    <row r="471" spans="1:181" x14ac:dyDescent="0.25">
      <c r="A471" t="s">
        <v>186</v>
      </c>
      <c r="B471" t="s">
        <v>236</v>
      </c>
      <c r="C471" t="s">
        <v>194</v>
      </c>
      <c r="D471" t="s">
        <v>203</v>
      </c>
      <c r="E471" t="s">
        <v>208</v>
      </c>
      <c r="F471" t="s">
        <v>182</v>
      </c>
      <c r="G471" t="s">
        <v>1</v>
      </c>
      <c r="H471" s="86">
        <v>3368</v>
      </c>
      <c r="I471" s="86">
        <v>1.2024062871932983</v>
      </c>
      <c r="J471" s="86">
        <v>1.0759804248809814</v>
      </c>
      <c r="K471" s="86">
        <v>1.0253257751464844</v>
      </c>
      <c r="L471" s="86">
        <v>0.95278376340866089</v>
      </c>
      <c r="M471" s="86">
        <v>0.92621743679046631</v>
      </c>
      <c r="N471" s="86">
        <v>1.0424555540084839</v>
      </c>
      <c r="O471" s="86">
        <v>1.1486212015151978</v>
      </c>
      <c r="P471" s="86">
        <v>1.3741039037704468</v>
      </c>
      <c r="Q471" s="86">
        <v>1.4552229642868042</v>
      </c>
      <c r="R471" s="86">
        <v>1.5212093591690063</v>
      </c>
      <c r="S471" s="86">
        <v>1.5857017040252686</v>
      </c>
      <c r="T471" s="86">
        <v>1.7597942352294922</v>
      </c>
      <c r="U471" s="86">
        <v>1.743213415145874</v>
      </c>
      <c r="V471" s="86">
        <v>1.9757415056228638</v>
      </c>
      <c r="W471" s="86">
        <v>2.1634202003479004</v>
      </c>
      <c r="X471" s="86">
        <v>2.2674336433410645</v>
      </c>
      <c r="Y471" s="86">
        <v>2.2843489646911621</v>
      </c>
      <c r="Z471" s="86">
        <v>2.4618620872497559</v>
      </c>
      <c r="AA471" s="86">
        <v>2.5837574005126953</v>
      </c>
      <c r="AB471" s="86">
        <v>2.5234849452972412</v>
      </c>
      <c r="AC471" s="86">
        <v>2.4121994972229004</v>
      </c>
      <c r="AD471" s="86">
        <v>2.0725264549255371</v>
      </c>
      <c r="AE471" s="86">
        <v>1.8100299835205078</v>
      </c>
      <c r="AF471" s="86">
        <v>1.5042104721069336</v>
      </c>
      <c r="AG471" s="86">
        <v>-0.45355647802352905</v>
      </c>
      <c r="AH471" s="86">
        <v>-0.49005883932113647</v>
      </c>
      <c r="AI471" s="86">
        <v>-0.45556908845901489</v>
      </c>
      <c r="AJ471" s="86">
        <v>-0.48706656694412231</v>
      </c>
      <c r="AK471" s="86">
        <v>-0.52373772859573364</v>
      </c>
      <c r="AL471" s="86">
        <v>-0.39804187417030334</v>
      </c>
      <c r="AM471" s="86">
        <v>-0.45820134878158569</v>
      </c>
      <c r="AN471" s="86">
        <v>-0.38414487242698669</v>
      </c>
      <c r="AO471" s="86">
        <v>-0.34677362442016602</v>
      </c>
      <c r="AP471" s="86">
        <v>-0.18328288197517395</v>
      </c>
      <c r="AQ471" s="86">
        <v>-0.20437654852867126</v>
      </c>
      <c r="AR471" s="86">
        <v>-0.15661376714706421</v>
      </c>
      <c r="AS471" s="86">
        <v>-0.31347525119781494</v>
      </c>
      <c r="AT471" s="86">
        <v>-0.10511106252670288</v>
      </c>
      <c r="AU471" s="86">
        <v>-8.7205119431018829E-2</v>
      </c>
      <c r="AV471" s="86">
        <v>-0.10040651261806488</v>
      </c>
      <c r="AW471" s="86">
        <v>-6.0353022068738937E-2</v>
      </c>
      <c r="AX471" s="86">
        <v>-7.7997767366468906E-3</v>
      </c>
      <c r="AY471" s="86">
        <v>-5.3730970248579979E-3</v>
      </c>
      <c r="AZ471" s="86">
        <v>7.5303159654140472E-2</v>
      </c>
      <c r="BA471" s="86">
        <v>-3.6926571279764175E-2</v>
      </c>
      <c r="BB471" s="86">
        <v>-0.37759193778038025</v>
      </c>
      <c r="BC471" s="86">
        <v>-0.39308890700340271</v>
      </c>
      <c r="BD471" s="86">
        <v>-0.45492985844612122</v>
      </c>
      <c r="BE471" s="86">
        <v>-0.33381232619285583</v>
      </c>
      <c r="BF471" s="86">
        <v>-0.37141206860542297</v>
      </c>
      <c r="BG471" s="86">
        <v>-0.33860999345779419</v>
      </c>
      <c r="BH471" s="86">
        <v>-0.37358012795448303</v>
      </c>
      <c r="BI471" s="86">
        <v>-0.4131925106048584</v>
      </c>
      <c r="BJ471" s="86">
        <v>-0.28229221701622009</v>
      </c>
      <c r="BK471" s="86">
        <v>-0.34420278668403625</v>
      </c>
      <c r="BL471" s="86">
        <v>-0.26175671815872192</v>
      </c>
      <c r="BM471" s="86">
        <v>-0.22049295902252197</v>
      </c>
      <c r="BN471" s="86">
        <v>-8.1821903586387634E-2</v>
      </c>
      <c r="BO471" s="86">
        <v>-0.10848607867956161</v>
      </c>
      <c r="BP471" s="86">
        <v>-5.3187273442745209E-2</v>
      </c>
      <c r="BQ471" s="86">
        <v>-0.19989491999149323</v>
      </c>
      <c r="BR471" s="86">
        <v>1.4670627191662788E-2</v>
      </c>
      <c r="BS471" s="86">
        <v>3.9181668311357498E-2</v>
      </c>
      <c r="BT471" s="86">
        <v>2.8203744441270828E-2</v>
      </c>
      <c r="BU471" s="86">
        <v>7.042422890663147E-2</v>
      </c>
      <c r="BV471" s="86">
        <v>0.12649582326412201</v>
      </c>
      <c r="BW471" s="86">
        <v>0.13627499341964722</v>
      </c>
      <c r="BX471" s="86">
        <v>0.21390053629875183</v>
      </c>
      <c r="BY471" s="86">
        <v>0.10342240333557129</v>
      </c>
      <c r="BZ471" s="86">
        <v>-0.23400649428367615</v>
      </c>
      <c r="CA471" s="86">
        <v>-0.2573373019695282</v>
      </c>
      <c r="CB471" s="86">
        <v>-0.32482233643531799</v>
      </c>
      <c r="CC471" s="86">
        <v>-0.25087782740592957</v>
      </c>
      <c r="CD471" s="86">
        <v>-0.28923767805099487</v>
      </c>
      <c r="CE471" s="86">
        <v>-0.2576044499874115</v>
      </c>
      <c r="CF471" s="86">
        <v>-0.2949797511100769</v>
      </c>
      <c r="CG471" s="86">
        <v>-0.3366292417049408</v>
      </c>
      <c r="CH471" s="86">
        <v>-0.20212434232234955</v>
      </c>
      <c r="CI471" s="86">
        <v>-0.26524773240089417</v>
      </c>
      <c r="CJ471" s="86">
        <v>-0.17699107527732849</v>
      </c>
      <c r="CK471" s="86">
        <v>-0.13303135335445404</v>
      </c>
      <c r="CL471" s="86">
        <v>-1.1550342664122581E-2</v>
      </c>
      <c r="CM471" s="86">
        <v>-4.2072635143995285E-2</v>
      </c>
      <c r="CN471" s="86">
        <v>1.8445607274770737E-2</v>
      </c>
      <c r="CO471" s="86">
        <v>-0.12122950702905655</v>
      </c>
      <c r="CP471" s="86">
        <v>9.7631052136421204E-2</v>
      </c>
      <c r="CQ471" s="86">
        <v>0.12671677768230438</v>
      </c>
      <c r="CR471" s="86">
        <v>0.1172788143157959</v>
      </c>
      <c r="CS471" s="86">
        <v>0.16100014746189117</v>
      </c>
      <c r="CT471" s="86">
        <v>0.21950854361057281</v>
      </c>
      <c r="CU471" s="86">
        <v>0.23438002169132233</v>
      </c>
      <c r="CV471" s="86">
        <v>0.30989262461662292</v>
      </c>
      <c r="CW471" s="86">
        <v>0.20062768459320068</v>
      </c>
      <c r="CX471" s="86">
        <v>-0.13455966114997864</v>
      </c>
      <c r="CY471" s="86">
        <v>-0.16331614553928375</v>
      </c>
      <c r="CZ471" s="86">
        <v>-0.23471024632453918</v>
      </c>
      <c r="DA471" s="86">
        <v>-0.16794338822364807</v>
      </c>
      <c r="DB471" s="86">
        <v>-0.20706328749656677</v>
      </c>
      <c r="DC471" s="86">
        <v>-0.17659895122051239</v>
      </c>
      <c r="DD471" s="86">
        <v>-0.21637935936450958</v>
      </c>
      <c r="DE471" s="86">
        <v>-0.26006600260734558</v>
      </c>
      <c r="DF471" s="86">
        <v>-0.1219564750790596</v>
      </c>
      <c r="DG471" s="86">
        <v>-0.18629270792007446</v>
      </c>
      <c r="DH471" s="86">
        <v>-9.2225424945354462E-2</v>
      </c>
      <c r="DI471" s="86">
        <v>-4.556974396109581E-2</v>
      </c>
      <c r="DJ471" s="86">
        <v>5.8721218258142471E-2</v>
      </c>
      <c r="DK471" s="86">
        <v>2.4340802803635597E-2</v>
      </c>
      <c r="DL471" s="86">
        <v>9.0078487992286682E-2</v>
      </c>
      <c r="DM471" s="86">
        <v>-4.2564108967781067E-2</v>
      </c>
      <c r="DN471" s="86">
        <v>0.18059147894382477</v>
      </c>
      <c r="DO471" s="86">
        <v>0.21425189077854156</v>
      </c>
      <c r="DP471" s="86">
        <v>0.20635388791561127</v>
      </c>
      <c r="DQ471" s="86">
        <v>0.25157606601715088</v>
      </c>
      <c r="DR471" s="86">
        <v>0.31252127885818481</v>
      </c>
      <c r="DS471" s="86">
        <v>0.33248504996299744</v>
      </c>
      <c r="DT471" s="86">
        <v>0.40588474273681641</v>
      </c>
      <c r="DU471" s="86">
        <v>0.29783293604850769</v>
      </c>
      <c r="DV471" s="86">
        <v>-3.5112816840410233E-2</v>
      </c>
      <c r="DW471" s="86">
        <v>-6.9294989109039307E-2</v>
      </c>
      <c r="DX471" s="86">
        <v>-0.14459814131259918</v>
      </c>
      <c r="DY471" s="86">
        <v>-4.8199210315942764E-2</v>
      </c>
      <c r="DZ471" s="86">
        <v>-8.8416516780853271E-2</v>
      </c>
      <c r="EA471" s="86">
        <v>-5.9639852494001389E-2</v>
      </c>
      <c r="EB471" s="86">
        <v>-0.10289289057254791</v>
      </c>
      <c r="EC471" s="86">
        <v>-0.14952081441879272</v>
      </c>
      <c r="ED471" s="86">
        <v>-6.2067974358797073E-3</v>
      </c>
      <c r="EE471" s="86">
        <v>-7.2294160723686218E-2</v>
      </c>
      <c r="EF471" s="86">
        <v>3.0162705108523369E-2</v>
      </c>
      <c r="EG471" s="86">
        <v>8.0710917711257935E-2</v>
      </c>
      <c r="EH471" s="86">
        <v>0.16018219292163849</v>
      </c>
      <c r="EI471" s="86">
        <v>0.1202312633395195</v>
      </c>
      <c r="EJ471" s="86">
        <v>0.19350497424602509</v>
      </c>
      <c r="EK471" s="86">
        <v>7.101624459028244E-2</v>
      </c>
      <c r="EL471" s="86">
        <v>0.30037316679954529</v>
      </c>
      <c r="EM471" s="86">
        <v>0.34063869714736938</v>
      </c>
      <c r="EN471" s="86">
        <v>0.33496412634849548</v>
      </c>
      <c r="EO471" s="86">
        <v>0.38235330581665039</v>
      </c>
      <c r="EP471" s="86">
        <v>0.44681689143180847</v>
      </c>
      <c r="EQ471" s="86">
        <v>0.47413313388824463</v>
      </c>
      <c r="ER471" s="86">
        <v>0.54448217153549194</v>
      </c>
      <c r="ES471" s="86">
        <v>0.43818190693855286</v>
      </c>
      <c r="ET471" s="86">
        <v>0.10847260802984238</v>
      </c>
      <c r="EU471" s="86">
        <v>6.6456623375415802E-2</v>
      </c>
      <c r="EV471" s="86">
        <v>-1.4490603469312191E-2</v>
      </c>
      <c r="EW471" s="86">
        <v>63.209232330322266</v>
      </c>
      <c r="EX471" s="86">
        <v>59.791637420654297</v>
      </c>
      <c r="EY471" s="86">
        <v>58.635337829589844</v>
      </c>
      <c r="EZ471" s="86">
        <v>56.768890380859375</v>
      </c>
      <c r="FA471" s="86">
        <v>55.886573791503906</v>
      </c>
      <c r="FB471" s="86">
        <v>54.425880432128906</v>
      </c>
      <c r="FC471" s="86">
        <v>53.448055267333984</v>
      </c>
      <c r="FD471" s="86">
        <v>54.295574188232422</v>
      </c>
      <c r="FE471" s="86">
        <v>59.313400268554688</v>
      </c>
      <c r="FF471" s="86">
        <v>65.694587707519531</v>
      </c>
      <c r="FG471" s="86">
        <v>71.612098693847656</v>
      </c>
      <c r="FH471" s="86">
        <v>77.492195129394531</v>
      </c>
      <c r="FI471" s="86">
        <v>82.508895874023438</v>
      </c>
      <c r="FJ471" s="86">
        <v>88.580162048339844</v>
      </c>
      <c r="FK471" s="86">
        <v>91.887718200683594</v>
      </c>
      <c r="FL471" s="86">
        <v>93.713386535644531</v>
      </c>
      <c r="FM471" s="86">
        <v>94.392707824707031</v>
      </c>
      <c r="FN471" s="86">
        <v>93.09173583984375</v>
      </c>
      <c r="FO471" s="86">
        <v>91.683586120605469</v>
      </c>
      <c r="FP471" s="86">
        <v>88.125541687011719</v>
      </c>
      <c r="FQ471" s="86">
        <v>81.905311584472656</v>
      </c>
      <c r="FR471" s="86">
        <v>74.835990905761719</v>
      </c>
      <c r="FS471" s="86">
        <v>68.774650573730469</v>
      </c>
      <c r="FT471" s="86">
        <v>65.466384887695313</v>
      </c>
      <c r="FU471" s="86">
        <v>8.2772299647331238E-2</v>
      </c>
      <c r="FV471" s="86">
        <v>0.11855480819940567</v>
      </c>
      <c r="FW471" s="86">
        <v>8.4925949573516846E-2</v>
      </c>
      <c r="FX471" s="86">
        <v>389</v>
      </c>
      <c r="FY471" s="86">
        <v>1</v>
      </c>
    </row>
    <row r="472" spans="1:181" x14ac:dyDescent="0.25">
      <c r="A472" t="s">
        <v>186</v>
      </c>
      <c r="B472" t="s">
        <v>236</v>
      </c>
      <c r="C472" t="s">
        <v>194</v>
      </c>
      <c r="D472" t="s">
        <v>203</v>
      </c>
      <c r="E472" t="s">
        <v>208</v>
      </c>
      <c r="F472" t="s">
        <v>183</v>
      </c>
      <c r="G472" t="s">
        <v>1</v>
      </c>
      <c r="H472" s="86">
        <v>3903</v>
      </c>
      <c r="I472" s="86">
        <v>2.0440571308135986</v>
      </c>
      <c r="J472" s="86">
        <v>1.7541635036468506</v>
      </c>
      <c r="K472" s="86">
        <v>1.6418503522872925</v>
      </c>
      <c r="L472" s="86">
        <v>1.5390311479568481</v>
      </c>
      <c r="M472" s="86">
        <v>1.464097261428833</v>
      </c>
      <c r="N472" s="86">
        <v>1.4367899894714355</v>
      </c>
      <c r="O472" s="86">
        <v>1.4314813613891602</v>
      </c>
      <c r="P472" s="86">
        <v>1.5194900035858154</v>
      </c>
      <c r="Q472" s="86">
        <v>1.686093807220459</v>
      </c>
      <c r="R472" s="86">
        <v>1.8053556680679321</v>
      </c>
      <c r="S472" s="86">
        <v>1.9234918355941772</v>
      </c>
      <c r="T472" s="86">
        <v>2.2548956871032715</v>
      </c>
      <c r="U472" s="86">
        <v>2.4426889419555664</v>
      </c>
      <c r="V472" s="86">
        <v>2.5850691795349121</v>
      </c>
      <c r="W472" s="86">
        <v>2.8868577480316162</v>
      </c>
      <c r="X472" s="86">
        <v>3.1595771312713623</v>
      </c>
      <c r="Y472" s="86">
        <v>3.3334338665008545</v>
      </c>
      <c r="Z472" s="86">
        <v>3.6125683784484863</v>
      </c>
      <c r="AA472" s="86">
        <v>3.6810801029205322</v>
      </c>
      <c r="AB472" s="86">
        <v>3.6092424392700195</v>
      </c>
      <c r="AC472" s="86">
        <v>3.2843666076660156</v>
      </c>
      <c r="AD472" s="86">
        <v>3.2538173198699951</v>
      </c>
      <c r="AE472" s="86">
        <v>2.8370285034179688</v>
      </c>
      <c r="AF472" s="86">
        <v>2.5626711845397949</v>
      </c>
      <c r="AG472" s="86">
        <v>-0.3166155219078064</v>
      </c>
      <c r="AH472" s="86">
        <v>-0.38421982526779175</v>
      </c>
      <c r="AI472" s="86">
        <v>-0.35737764835357666</v>
      </c>
      <c r="AJ472" s="86">
        <v>-0.39946183562278748</v>
      </c>
      <c r="AK472" s="86">
        <v>-0.45682835578918457</v>
      </c>
      <c r="AL472" s="86">
        <v>-0.46759971976280212</v>
      </c>
      <c r="AM472" s="86">
        <v>-0.51395857334136963</v>
      </c>
      <c r="AN472" s="86">
        <v>-0.54236096143722534</v>
      </c>
      <c r="AO472" s="86">
        <v>-0.51108330488204956</v>
      </c>
      <c r="AP472" s="86">
        <v>-0.37036815285682678</v>
      </c>
      <c r="AQ472" s="86">
        <v>-0.50564020872116089</v>
      </c>
      <c r="AR472" s="86">
        <v>-0.385201096534729</v>
      </c>
      <c r="AS472" s="86">
        <v>-0.40087276697158813</v>
      </c>
      <c r="AT472" s="86">
        <v>-0.60195791721343994</v>
      </c>
      <c r="AU472" s="86">
        <v>-0.45284748077392578</v>
      </c>
      <c r="AV472" s="86">
        <v>-0.39495763182640076</v>
      </c>
      <c r="AW472" s="86">
        <v>-0.26599287986755371</v>
      </c>
      <c r="AX472" s="86">
        <v>-4.1805896908044815E-2</v>
      </c>
      <c r="AY472" s="86">
        <v>3.4419875591993332E-3</v>
      </c>
      <c r="AZ472" s="86">
        <v>8.7188355624675751E-2</v>
      </c>
      <c r="BA472" s="86">
        <v>-7.8595571219921112E-2</v>
      </c>
      <c r="BB472" s="86">
        <v>-0.27853727340698242</v>
      </c>
      <c r="BC472" s="86">
        <v>-0.39349454641342163</v>
      </c>
      <c r="BD472" s="86">
        <v>-0.44189402461051941</v>
      </c>
      <c r="BE472" s="86">
        <v>-0.13357123732566833</v>
      </c>
      <c r="BF472" s="86">
        <v>-0.22078122198581696</v>
      </c>
      <c r="BG472" s="86">
        <v>-0.20062246918678284</v>
      </c>
      <c r="BH472" s="86">
        <v>-0.24970135092735291</v>
      </c>
      <c r="BI472" s="86">
        <v>-0.30702340602874756</v>
      </c>
      <c r="BJ472" s="86">
        <v>-0.32390564680099487</v>
      </c>
      <c r="BK472" s="86">
        <v>-0.38749733567237854</v>
      </c>
      <c r="BL472" s="86">
        <v>-0.40766707062721252</v>
      </c>
      <c r="BM472" s="86">
        <v>-0.36282452940940857</v>
      </c>
      <c r="BN472" s="86">
        <v>-0.21061365306377411</v>
      </c>
      <c r="BO472" s="86">
        <v>-0.3403746485710144</v>
      </c>
      <c r="BP472" s="86">
        <v>-0.20449560880661011</v>
      </c>
      <c r="BQ472" s="86">
        <v>-0.21978446841239929</v>
      </c>
      <c r="BR472" s="86">
        <v>-0.40525305271148682</v>
      </c>
      <c r="BS472" s="86">
        <v>-0.25773301720619202</v>
      </c>
      <c r="BT472" s="86">
        <v>-0.19808103144168854</v>
      </c>
      <c r="BU472" s="86">
        <v>-8.1594593822956085E-2</v>
      </c>
      <c r="BV472" s="86">
        <v>0.14584620296955109</v>
      </c>
      <c r="BW472" s="86">
        <v>0.20400750637054443</v>
      </c>
      <c r="BX472" s="86">
        <v>0.28593111038208008</v>
      </c>
      <c r="BY472" s="86">
        <v>0.13591970503330231</v>
      </c>
      <c r="BZ472" s="86">
        <v>-6.2664330005645752E-2</v>
      </c>
      <c r="CA472" s="86">
        <v>-0.17512431740760803</v>
      </c>
      <c r="CB472" s="86">
        <v>-0.23972171545028687</v>
      </c>
      <c r="CC472" s="86">
        <v>-6.7953416146337986E-3</v>
      </c>
      <c r="CD472" s="86">
        <v>-0.10758411884307861</v>
      </c>
      <c r="CE472" s="86">
        <v>-9.2054292559623718E-2</v>
      </c>
      <c r="CF472" s="86">
        <v>-0.1459776759147644</v>
      </c>
      <c r="CG472" s="86">
        <v>-0.20326898992061615</v>
      </c>
      <c r="CH472" s="86">
        <v>-0.22438356280326843</v>
      </c>
      <c r="CI472" s="86">
        <v>-0.29991063475608826</v>
      </c>
      <c r="CJ472" s="86">
        <v>-0.31437849998474121</v>
      </c>
      <c r="CK472" s="86">
        <v>-0.26014098525047302</v>
      </c>
      <c r="CL472" s="86">
        <v>-9.9968165159225464E-2</v>
      </c>
      <c r="CM472" s="86">
        <v>-0.22591222822666168</v>
      </c>
      <c r="CN472" s="86">
        <v>-7.9339534044265747E-2</v>
      </c>
      <c r="CO472" s="86">
        <v>-9.4363279640674591E-2</v>
      </c>
      <c r="CP472" s="86">
        <v>-0.26901587843894958</v>
      </c>
      <c r="CQ472" s="86">
        <v>-0.1225973516702652</v>
      </c>
      <c r="CR472" s="86">
        <v>-6.172490119934082E-2</v>
      </c>
      <c r="CS472" s="86">
        <v>4.6119090169668198E-2</v>
      </c>
      <c r="CT472" s="86">
        <v>0.27581349015235901</v>
      </c>
      <c r="CU472" s="86">
        <v>0.34291857481002808</v>
      </c>
      <c r="CV472" s="86">
        <v>0.42357975244522095</v>
      </c>
      <c r="CW472" s="86">
        <v>0.28449234366416931</v>
      </c>
      <c r="CX472" s="86">
        <v>8.6848631501197815E-2</v>
      </c>
      <c r="CY472" s="86">
        <v>-2.3881757631897926E-2</v>
      </c>
      <c r="CZ472" s="86">
        <v>-9.9697791039943695E-2</v>
      </c>
      <c r="DA472" s="86">
        <v>0.11998056620359421</v>
      </c>
      <c r="DB472" s="86">
        <v>5.6129717268049717E-3</v>
      </c>
      <c r="DC472" s="86">
        <v>1.6513874754309654E-2</v>
      </c>
      <c r="DD472" s="86">
        <v>-4.2254026979207993E-2</v>
      </c>
      <c r="DE472" s="86">
        <v>-9.9514544010162354E-2</v>
      </c>
      <c r="DF472" s="86">
        <v>-0.1248614713549614</v>
      </c>
      <c r="DG472" s="86">
        <v>-0.21232394874095917</v>
      </c>
      <c r="DH472" s="86">
        <v>-0.22108995914459229</v>
      </c>
      <c r="DI472" s="86">
        <v>-0.15745741128921509</v>
      </c>
      <c r="DJ472" s="86">
        <v>1.067731436342001E-2</v>
      </c>
      <c r="DK472" s="86">
        <v>-0.11144980788230896</v>
      </c>
      <c r="DL472" s="86">
        <v>4.5816529542207718E-2</v>
      </c>
      <c r="DM472" s="86">
        <v>3.105790913105011E-2</v>
      </c>
      <c r="DN472" s="86">
        <v>-0.13277870416641235</v>
      </c>
      <c r="DO472" s="86">
        <v>1.2538330629467964E-2</v>
      </c>
      <c r="DP472" s="86">
        <v>7.46312215924263E-2</v>
      </c>
      <c r="DQ472" s="86">
        <v>0.17383278906345367</v>
      </c>
      <c r="DR472" s="86">
        <v>0.40578079223632813</v>
      </c>
      <c r="DS472" s="86">
        <v>0.48182967305183411</v>
      </c>
      <c r="DT472" s="86">
        <v>0.56122839450836182</v>
      </c>
      <c r="DU472" s="86">
        <v>0.43306499719619751</v>
      </c>
      <c r="DV472" s="86">
        <v>0.23636159300804138</v>
      </c>
      <c r="DW472" s="86">
        <v>0.12736080586910248</v>
      </c>
      <c r="DX472" s="86">
        <v>4.0326125919818878E-2</v>
      </c>
      <c r="DY472" s="86">
        <v>0.30302482843399048</v>
      </c>
      <c r="DZ472" s="86">
        <v>0.16905160248279572</v>
      </c>
      <c r="EA472" s="86">
        <v>0.17326907813549042</v>
      </c>
      <c r="EB472" s="86">
        <v>0.10750645399093628</v>
      </c>
      <c r="EC472" s="86">
        <v>5.0290390849113464E-2</v>
      </c>
      <c r="ED472" s="86">
        <v>1.8832609057426453E-2</v>
      </c>
      <c r="EE472" s="86">
        <v>-8.5862673819065094E-2</v>
      </c>
      <c r="EF472" s="86">
        <v>-8.6396105587482452E-2</v>
      </c>
      <c r="EG472" s="86">
        <v>-9.1986497864127159E-3</v>
      </c>
      <c r="EH472" s="86">
        <v>0.17043182253837585</v>
      </c>
      <c r="EI472" s="86">
        <v>5.381576344370842E-2</v>
      </c>
      <c r="EJ472" s="86">
        <v>0.22652202844619751</v>
      </c>
      <c r="EK472" s="86">
        <v>0.21214619278907776</v>
      </c>
      <c r="EL472" s="86">
        <v>6.3926145434379578E-2</v>
      </c>
      <c r="EM472" s="86">
        <v>0.20765279233455658</v>
      </c>
      <c r="EN472" s="86">
        <v>0.27150782942771912</v>
      </c>
      <c r="EO472" s="86">
        <v>0.3582310676574707</v>
      </c>
      <c r="EP472" s="86">
        <v>0.59343284368515015</v>
      </c>
      <c r="EQ472" s="86">
        <v>0.68239510059356689</v>
      </c>
      <c r="ER472" s="86">
        <v>0.75997108221054077</v>
      </c>
      <c r="ES472" s="86">
        <v>0.64758032560348511</v>
      </c>
      <c r="ET472" s="86">
        <v>0.45223456621170044</v>
      </c>
      <c r="EU472" s="86">
        <v>0.34573104977607727</v>
      </c>
      <c r="EV472" s="86">
        <v>0.24249844253063202</v>
      </c>
      <c r="EW472" s="86">
        <v>78.619865417480469</v>
      </c>
      <c r="EX472" s="86">
        <v>75.517372131347656</v>
      </c>
      <c r="EY472" s="86">
        <v>73.212677001953125</v>
      </c>
      <c r="EZ472" s="86">
        <v>71.426673889160156</v>
      </c>
      <c r="FA472" s="86">
        <v>70.823333740234375</v>
      </c>
      <c r="FB472" s="86">
        <v>69.410850524902344</v>
      </c>
      <c r="FC472" s="86">
        <v>68.050521850585938</v>
      </c>
      <c r="FD472" s="86">
        <v>68.412696838378906</v>
      </c>
      <c r="FE472" s="86">
        <v>72.865425109863281</v>
      </c>
      <c r="FF472" s="86">
        <v>78.090156555175781</v>
      </c>
      <c r="FG472" s="86">
        <v>82.868026733398438</v>
      </c>
      <c r="FH472" s="86">
        <v>86.544639587402344</v>
      </c>
      <c r="FI472" s="86">
        <v>89.851272583007813</v>
      </c>
      <c r="FJ472" s="86">
        <v>93.232231140136719</v>
      </c>
      <c r="FK472" s="86">
        <v>95.638435363769531</v>
      </c>
      <c r="FL472" s="86">
        <v>97.665130615234375</v>
      </c>
      <c r="FM472" s="86">
        <v>97.941696166992188</v>
      </c>
      <c r="FN472" s="86">
        <v>98.127311706542969</v>
      </c>
      <c r="FO472" s="86">
        <v>98.280593872070313</v>
      </c>
      <c r="FP472" s="86">
        <v>96.572891235351563</v>
      </c>
      <c r="FQ472" s="86">
        <v>92.614494323730469</v>
      </c>
      <c r="FR472" s="86">
        <v>87.703971862792969</v>
      </c>
      <c r="FS472" s="86">
        <v>84.458503723144531</v>
      </c>
      <c r="FT472" s="86">
        <v>81.487167358398438</v>
      </c>
      <c r="FU472" s="86">
        <v>0.11821463704109192</v>
      </c>
      <c r="FV472" s="86">
        <v>0.1724555641412735</v>
      </c>
      <c r="FW472" s="86">
        <v>0.12320943921804428</v>
      </c>
      <c r="FX472" s="86">
        <v>284</v>
      </c>
      <c r="FY472" s="86">
        <v>1</v>
      </c>
    </row>
    <row r="473" spans="1:181" x14ac:dyDescent="0.25">
      <c r="A473" t="s">
        <v>186</v>
      </c>
      <c r="B473" t="s">
        <v>236</v>
      </c>
      <c r="C473" t="s">
        <v>194</v>
      </c>
      <c r="D473" t="s">
        <v>203</v>
      </c>
      <c r="E473" t="s">
        <v>208</v>
      </c>
      <c r="F473" t="s">
        <v>184</v>
      </c>
      <c r="G473" t="s">
        <v>1</v>
      </c>
      <c r="H473" s="86">
        <v>2724</v>
      </c>
      <c r="I473" s="86">
        <v>2.0365946292877197</v>
      </c>
      <c r="J473" s="86">
        <v>1.7990210056304932</v>
      </c>
      <c r="K473" s="86">
        <v>1.5735582113265991</v>
      </c>
      <c r="L473" s="86">
        <v>1.5271905660629272</v>
      </c>
      <c r="M473" s="86">
        <v>1.5123579502105713</v>
      </c>
      <c r="N473" s="86">
        <v>1.6357477903366089</v>
      </c>
      <c r="O473" s="86">
        <v>1.7354977130889893</v>
      </c>
      <c r="P473" s="86">
        <v>1.8598816394805908</v>
      </c>
      <c r="Q473" s="86">
        <v>1.9828618764877319</v>
      </c>
      <c r="R473" s="86">
        <v>2.0174887180328369</v>
      </c>
      <c r="S473" s="86">
        <v>2.3481996059417725</v>
      </c>
      <c r="T473" s="86">
        <v>2.6733777523040771</v>
      </c>
      <c r="U473" s="86">
        <v>2.7757484912872314</v>
      </c>
      <c r="V473" s="86">
        <v>3.2677121162414551</v>
      </c>
      <c r="W473" s="86">
        <v>3.5398423671722412</v>
      </c>
      <c r="X473" s="86">
        <v>3.8676357269287109</v>
      </c>
      <c r="Y473" s="86">
        <v>4.148404598236084</v>
      </c>
      <c r="Z473" s="86">
        <v>4.1738376617431641</v>
      </c>
      <c r="AA473" s="86">
        <v>4.4164557456970215</v>
      </c>
      <c r="AB473" s="86">
        <v>3.942218542098999</v>
      </c>
      <c r="AC473" s="86">
        <v>3.7985391616821289</v>
      </c>
      <c r="AD473" s="86">
        <v>3.6286740303039551</v>
      </c>
      <c r="AE473" s="86">
        <v>3.1554546356201172</v>
      </c>
      <c r="AF473" s="86">
        <v>2.66387939453125</v>
      </c>
      <c r="AG473" s="86">
        <v>-0.53199338912963867</v>
      </c>
      <c r="AH473" s="86">
        <v>-0.39425566792488098</v>
      </c>
      <c r="AI473" s="86">
        <v>-0.62263834476470947</v>
      </c>
      <c r="AJ473" s="86">
        <v>-0.55030781030654907</v>
      </c>
      <c r="AK473" s="86">
        <v>-0.43418550491333008</v>
      </c>
      <c r="AL473" s="86">
        <v>-0.34770733118057251</v>
      </c>
      <c r="AM473" s="86">
        <v>-0.26201739907264709</v>
      </c>
      <c r="AN473" s="86">
        <v>-0.39739108085632324</v>
      </c>
      <c r="AO473" s="86">
        <v>-0.53439062833786011</v>
      </c>
      <c r="AP473" s="86">
        <v>-0.55415362119674683</v>
      </c>
      <c r="AQ473" s="86">
        <v>-0.46506455540657043</v>
      </c>
      <c r="AR473" s="86">
        <v>-0.4656255841255188</v>
      </c>
      <c r="AS473" s="86">
        <v>-0.7546420693397522</v>
      </c>
      <c r="AT473" s="86">
        <v>-0.41107204556465149</v>
      </c>
      <c r="AU473" s="86">
        <v>-0.40230748057365417</v>
      </c>
      <c r="AV473" s="86">
        <v>-0.33245739340782166</v>
      </c>
      <c r="AW473" s="86">
        <v>-0.26060423254966736</v>
      </c>
      <c r="AX473" s="86">
        <v>-0.4544537365436554</v>
      </c>
      <c r="AY473" s="86">
        <v>-0.13987916707992554</v>
      </c>
      <c r="AZ473" s="86">
        <v>-0.2723253071308136</v>
      </c>
      <c r="BA473" s="86">
        <v>-0.12943746149539948</v>
      </c>
      <c r="BB473" s="86">
        <v>-0.25581365823745728</v>
      </c>
      <c r="BC473" s="86">
        <v>-0.40030044317245483</v>
      </c>
      <c r="BD473" s="86">
        <v>-0.55743926763534546</v>
      </c>
      <c r="BE473" s="86">
        <v>-0.31377890706062317</v>
      </c>
      <c r="BF473" s="86">
        <v>-0.20767210423946381</v>
      </c>
      <c r="BG473" s="86">
        <v>-0.42045760154724121</v>
      </c>
      <c r="BH473" s="86">
        <v>-0.34914496541023254</v>
      </c>
      <c r="BI473" s="86">
        <v>-0.25835493206977844</v>
      </c>
      <c r="BJ473" s="86">
        <v>-0.17655907571315765</v>
      </c>
      <c r="BK473" s="86">
        <v>-0.10568989813327789</v>
      </c>
      <c r="BL473" s="86">
        <v>-0.23125039041042328</v>
      </c>
      <c r="BM473" s="86">
        <v>-0.32923954725265503</v>
      </c>
      <c r="BN473" s="86">
        <v>-0.34962570667266846</v>
      </c>
      <c r="BO473" s="86">
        <v>-0.24886196851730347</v>
      </c>
      <c r="BP473" s="86">
        <v>-0.22460517287254333</v>
      </c>
      <c r="BQ473" s="86">
        <v>-0.50042611360549927</v>
      </c>
      <c r="BR473" s="86">
        <v>-0.16880324482917786</v>
      </c>
      <c r="BS473" s="86">
        <v>-0.15350779891014099</v>
      </c>
      <c r="BT473" s="86">
        <v>-7.2594426572322845E-2</v>
      </c>
      <c r="BU473" s="86">
        <v>5.9235822409391403E-3</v>
      </c>
      <c r="BV473" s="86">
        <v>-0.21088320016860962</v>
      </c>
      <c r="BW473" s="86">
        <v>0.10268459469079971</v>
      </c>
      <c r="BX473" s="86">
        <v>-5.0007961690425873E-2</v>
      </c>
      <c r="BY473" s="86">
        <v>9.5876485109329224E-2</v>
      </c>
      <c r="BZ473" s="86">
        <v>-3.2843966037034988E-2</v>
      </c>
      <c r="CA473" s="86">
        <v>-0.18200035393238068</v>
      </c>
      <c r="CB473" s="86">
        <v>-0.33258664608001709</v>
      </c>
      <c r="CC473" s="86">
        <v>-0.16264422237873077</v>
      </c>
      <c r="CD473" s="86">
        <v>-7.8444920480251312E-2</v>
      </c>
      <c r="CE473" s="86">
        <v>-0.28042790293693542</v>
      </c>
      <c r="CF473" s="86">
        <v>-0.2098202109336853</v>
      </c>
      <c r="CG473" s="86">
        <v>-0.13657523691654205</v>
      </c>
      <c r="CH473" s="86">
        <v>-5.8022316545248032E-2</v>
      </c>
      <c r="CI473" s="86">
        <v>2.5820431765168905E-3</v>
      </c>
      <c r="CJ473" s="86">
        <v>-0.1161818727850914</v>
      </c>
      <c r="CK473" s="86">
        <v>-0.18715256452560425</v>
      </c>
      <c r="CL473" s="86">
        <v>-0.20797024667263031</v>
      </c>
      <c r="CM473" s="86">
        <v>-9.9120743572711945E-2</v>
      </c>
      <c r="CN473" s="86">
        <v>-5.7675216346979141E-2</v>
      </c>
      <c r="CO473" s="86">
        <v>-0.32435688376426697</v>
      </c>
      <c r="CP473" s="86">
        <v>-1.0086079128086567E-3</v>
      </c>
      <c r="CQ473" s="86">
        <v>1.8810117617249489E-2</v>
      </c>
      <c r="CR473" s="86">
        <v>0.10738586634397507</v>
      </c>
      <c r="CS473" s="86">
        <v>0.19051991403102875</v>
      </c>
      <c r="CT473" s="86">
        <v>-4.2186997830867767E-2</v>
      </c>
      <c r="CU473" s="86">
        <v>0.27068352699279785</v>
      </c>
      <c r="CV473" s="86">
        <v>0.10396834462881088</v>
      </c>
      <c r="CW473" s="86">
        <v>0.25192826986312866</v>
      </c>
      <c r="CX473" s="86">
        <v>0.12158413976430893</v>
      </c>
      <c r="CY473" s="86">
        <v>-3.0806386843323708E-2</v>
      </c>
      <c r="CZ473" s="86">
        <v>-0.17685441672801971</v>
      </c>
      <c r="DA473" s="86">
        <v>-1.1509545147418976E-2</v>
      </c>
      <c r="DB473" s="86">
        <v>5.0782270729541779E-2</v>
      </c>
      <c r="DC473" s="86">
        <v>-0.14039814472198486</v>
      </c>
      <c r="DD473" s="86">
        <v>-7.0495441555976868E-2</v>
      </c>
      <c r="DE473" s="86">
        <v>-1.4795544557273388E-2</v>
      </c>
      <c r="DF473" s="86">
        <v>6.0514442622661591E-2</v>
      </c>
      <c r="DG473" s="86">
        <v>0.11085397750139236</v>
      </c>
      <c r="DH473" s="86">
        <v>-1.11334805842489E-3</v>
      </c>
      <c r="DI473" s="86">
        <v>-4.5065566897392273E-2</v>
      </c>
      <c r="DJ473" s="86">
        <v>-6.6314809024333954E-2</v>
      </c>
      <c r="DK473" s="86">
        <v>5.0620492547750473E-2</v>
      </c>
      <c r="DL473" s="86">
        <v>0.10925475507974625</v>
      </c>
      <c r="DM473" s="86">
        <v>-0.14828769862651825</v>
      </c>
      <c r="DN473" s="86">
        <v>0.16678602993488312</v>
      </c>
      <c r="DO473" s="86">
        <v>0.19112804532051086</v>
      </c>
      <c r="DP473" s="86">
        <v>0.28736615180969238</v>
      </c>
      <c r="DQ473" s="86">
        <v>0.3751162588596344</v>
      </c>
      <c r="DR473" s="86">
        <v>0.12650920450687408</v>
      </c>
      <c r="DS473" s="86">
        <v>0.4386824369430542</v>
      </c>
      <c r="DT473" s="86">
        <v>0.25794467329978943</v>
      </c>
      <c r="DU473" s="86">
        <v>0.40797999501228333</v>
      </c>
      <c r="DV473" s="86">
        <v>0.27601227164268494</v>
      </c>
      <c r="DW473" s="86">
        <v>0.12038758397102356</v>
      </c>
      <c r="DX473" s="86">
        <v>-2.112218551337719E-2</v>
      </c>
      <c r="DY473" s="86">
        <v>0.20670491456985474</v>
      </c>
      <c r="DZ473" s="86">
        <v>0.23736581206321716</v>
      </c>
      <c r="EA473" s="86">
        <v>6.1782542616128922E-2</v>
      </c>
      <c r="EB473" s="86">
        <v>0.13066737353801727</v>
      </c>
      <c r="EC473" s="86">
        <v>0.16103498637676239</v>
      </c>
      <c r="ED473" s="86">
        <v>0.23166270554065704</v>
      </c>
      <c r="EE473" s="86">
        <v>0.26718148589134216</v>
      </c>
      <c r="EF473" s="86">
        <v>0.16502732038497925</v>
      </c>
      <c r="EG473" s="86">
        <v>0.16008548438549042</v>
      </c>
      <c r="EH473" s="86">
        <v>0.1382131427526474</v>
      </c>
      <c r="EI473" s="86">
        <v>0.26682305335998535</v>
      </c>
      <c r="EJ473" s="86">
        <v>0.35027509927749634</v>
      </c>
      <c r="EK473" s="86">
        <v>0.10592829436063766</v>
      </c>
      <c r="EL473" s="86">
        <v>0.40905487537384033</v>
      </c>
      <c r="EM473" s="86">
        <v>0.43992772698402405</v>
      </c>
      <c r="EN473" s="86">
        <v>0.54722905158996582</v>
      </c>
      <c r="EO473" s="86">
        <v>0.64164406061172485</v>
      </c>
      <c r="EP473" s="86">
        <v>0.37007972598075867</v>
      </c>
      <c r="EQ473" s="86">
        <v>0.68124616146087646</v>
      </c>
      <c r="ER473" s="86">
        <v>0.48026198148727417</v>
      </c>
      <c r="ES473" s="86">
        <v>0.63329398632049561</v>
      </c>
      <c r="ET473" s="86">
        <v>0.49898192286491394</v>
      </c>
      <c r="EU473" s="86">
        <v>0.33868765830993652</v>
      </c>
      <c r="EV473" s="86">
        <v>0.20373041927814484</v>
      </c>
      <c r="EW473" s="86">
        <v>75.640121459960938</v>
      </c>
      <c r="EX473" s="86">
        <v>70.682723999023438</v>
      </c>
      <c r="EY473" s="86">
        <v>68.907463073730469</v>
      </c>
      <c r="EZ473" s="86">
        <v>67.599143981933594</v>
      </c>
      <c r="FA473" s="86">
        <v>67.487327575683594</v>
      </c>
      <c r="FB473" s="86">
        <v>68.144660949707031</v>
      </c>
      <c r="FC473" s="86">
        <v>67.137557983398438</v>
      </c>
      <c r="FD473" s="86">
        <v>67.961181640625</v>
      </c>
      <c r="FE473" s="86">
        <v>72.272041320800781</v>
      </c>
      <c r="FF473" s="86">
        <v>78.323745727539063</v>
      </c>
      <c r="FG473" s="86">
        <v>82.936012268066406</v>
      </c>
      <c r="FH473" s="86">
        <v>86.2239990234375</v>
      </c>
      <c r="FI473" s="86">
        <v>88.728553771972656</v>
      </c>
      <c r="FJ473" s="86">
        <v>92.229629516601563</v>
      </c>
      <c r="FK473" s="86">
        <v>94.697235107421875</v>
      </c>
      <c r="FL473" s="86">
        <v>96.523941040039063</v>
      </c>
      <c r="FM473" s="86">
        <v>97.421829223632813</v>
      </c>
      <c r="FN473" s="86">
        <v>98.181007385253906</v>
      </c>
      <c r="FO473" s="86">
        <v>97.915107727050781</v>
      </c>
      <c r="FP473" s="86">
        <v>97.626121520996094</v>
      </c>
      <c r="FQ473" s="86">
        <v>91.805381774902344</v>
      </c>
      <c r="FR473" s="86">
        <v>84.957550048828125</v>
      </c>
      <c r="FS473" s="86">
        <v>80.663810729980469</v>
      </c>
      <c r="FT473" s="86">
        <v>77.865615844726563</v>
      </c>
      <c r="FU473" s="86">
        <v>0.14305876195430756</v>
      </c>
      <c r="FV473" s="86">
        <v>0.20328842103481293</v>
      </c>
      <c r="FW473" s="86">
        <v>0.1427898108959198</v>
      </c>
      <c r="FX473" s="86">
        <v>264</v>
      </c>
      <c r="FY473" s="86">
        <v>1</v>
      </c>
    </row>
    <row r="474" spans="1:181" x14ac:dyDescent="0.25">
      <c r="A474" t="s">
        <v>186</v>
      </c>
      <c r="B474" t="s">
        <v>236</v>
      </c>
      <c r="C474" t="s">
        <v>194</v>
      </c>
      <c r="D474" t="s">
        <v>203</v>
      </c>
      <c r="E474" t="s">
        <v>208</v>
      </c>
      <c r="F474" t="s">
        <v>185</v>
      </c>
      <c r="G474" t="s">
        <v>1</v>
      </c>
      <c r="H474" s="86">
        <v>1080</v>
      </c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  <c r="AK474" s="86"/>
      <c r="AL474" s="86"/>
      <c r="AM474" s="86"/>
      <c r="AN474" s="86"/>
      <c r="AO474" s="86"/>
      <c r="AP474" s="86"/>
      <c r="AQ474" s="86"/>
      <c r="AR474" s="86"/>
      <c r="AS474" s="86"/>
      <c r="AT474" s="86"/>
      <c r="AU474" s="86"/>
      <c r="AV474" s="86"/>
      <c r="AW474" s="86"/>
      <c r="AX474" s="86"/>
      <c r="AY474" s="86"/>
      <c r="AZ474" s="86"/>
      <c r="BA474" s="86"/>
      <c r="BB474" s="86"/>
      <c r="BC474" s="86"/>
      <c r="BD474" s="86"/>
      <c r="BE474" s="86"/>
      <c r="BF474" s="86"/>
      <c r="BG474" s="86"/>
      <c r="BH474" s="86"/>
      <c r="BI474" s="86"/>
      <c r="BJ474" s="86"/>
      <c r="BK474" s="86"/>
      <c r="BL474" s="86"/>
      <c r="BM474" s="86"/>
      <c r="BN474" s="86"/>
      <c r="BO474" s="86"/>
      <c r="BP474" s="86"/>
      <c r="BQ474" s="86"/>
      <c r="BR474" s="86"/>
      <c r="BS474" s="86"/>
      <c r="BT474" s="86"/>
      <c r="BU474" s="86"/>
      <c r="BV474" s="86"/>
      <c r="BW474" s="86"/>
      <c r="BX474" s="86"/>
      <c r="BY474" s="86"/>
      <c r="BZ474" s="86"/>
      <c r="CA474" s="86"/>
      <c r="CB474" s="86"/>
      <c r="CC474" s="86"/>
      <c r="CD474" s="86"/>
      <c r="CE474" s="86"/>
      <c r="CF474" s="86"/>
      <c r="CG474" s="86"/>
      <c r="CH474" s="86"/>
      <c r="CI474" s="86"/>
      <c r="CJ474" s="86"/>
      <c r="CK474" s="86"/>
      <c r="CL474" s="86"/>
      <c r="CM474" s="86"/>
      <c r="CN474" s="86"/>
      <c r="CO474" s="86"/>
      <c r="CP474" s="86"/>
      <c r="CQ474" s="86"/>
      <c r="CR474" s="86"/>
      <c r="CS474" s="86"/>
      <c r="CT474" s="86"/>
      <c r="CU474" s="86"/>
      <c r="CV474" s="86"/>
      <c r="CW474" s="86"/>
      <c r="CX474" s="86"/>
      <c r="CY474" s="86"/>
      <c r="CZ474" s="86"/>
      <c r="DA474" s="86"/>
      <c r="DB474" s="86"/>
      <c r="DC474" s="86"/>
      <c r="DD474" s="86"/>
      <c r="DE474" s="86"/>
      <c r="DF474" s="86"/>
      <c r="DG474" s="86"/>
      <c r="DH474" s="86"/>
      <c r="DI474" s="86"/>
      <c r="DJ474" s="86"/>
      <c r="DK474" s="86"/>
      <c r="DL474" s="86"/>
      <c r="DM474" s="86"/>
      <c r="DN474" s="86"/>
      <c r="DO474" s="86"/>
      <c r="DP474" s="86"/>
      <c r="DQ474" s="86"/>
      <c r="DR474" s="86"/>
      <c r="DS474" s="86"/>
      <c r="DT474" s="86"/>
      <c r="DU474" s="86"/>
      <c r="DV474" s="86"/>
      <c r="DW474" s="86"/>
      <c r="DX474" s="86"/>
      <c r="DY474" s="86"/>
      <c r="DZ474" s="86"/>
      <c r="EA474" s="86"/>
      <c r="EB474" s="86"/>
      <c r="EC474" s="86"/>
      <c r="ED474" s="86"/>
      <c r="EE474" s="86"/>
      <c r="EF474" s="86"/>
      <c r="EG474" s="86"/>
      <c r="EH474" s="86"/>
      <c r="EI474" s="86"/>
      <c r="EJ474" s="86"/>
      <c r="EK474" s="86"/>
      <c r="EL474" s="86"/>
      <c r="EM474" s="86"/>
      <c r="EN474" s="86"/>
      <c r="EO474" s="86"/>
      <c r="EP474" s="86"/>
      <c r="EQ474" s="86"/>
      <c r="ER474" s="86"/>
      <c r="ES474" s="86"/>
      <c r="ET474" s="86"/>
      <c r="EU474" s="86"/>
      <c r="EV474" s="86"/>
      <c r="EW474" s="86"/>
      <c r="EX474" s="86"/>
      <c r="EY474" s="86"/>
      <c r="EZ474" s="86"/>
      <c r="FA474" s="86"/>
      <c r="FB474" s="86"/>
      <c r="FC474" s="86"/>
      <c r="FD474" s="86"/>
      <c r="FE474" s="86"/>
      <c r="FF474" s="86"/>
      <c r="FG474" s="86"/>
      <c r="FH474" s="86"/>
      <c r="FI474" s="86"/>
      <c r="FJ474" s="86"/>
      <c r="FK474" s="86"/>
      <c r="FL474" s="86"/>
      <c r="FM474" s="86"/>
      <c r="FN474" s="86"/>
      <c r="FO474" s="86"/>
      <c r="FP474" s="86"/>
      <c r="FQ474" s="86"/>
      <c r="FR474" s="86"/>
      <c r="FS474" s="86"/>
      <c r="FT474" s="86"/>
      <c r="FU474" s="86"/>
      <c r="FV474" s="86"/>
      <c r="FW474" s="86"/>
      <c r="FX474" s="86">
        <v>91</v>
      </c>
      <c r="FY474" s="86">
        <v>0</v>
      </c>
    </row>
    <row r="475" spans="1:181" x14ac:dyDescent="0.25">
      <c r="A475" t="s">
        <v>186</v>
      </c>
      <c r="B475" t="s">
        <v>236</v>
      </c>
      <c r="C475" t="s">
        <v>194</v>
      </c>
      <c r="D475" t="s">
        <v>203</v>
      </c>
      <c r="E475" t="s">
        <v>209</v>
      </c>
      <c r="F475" t="s">
        <v>1</v>
      </c>
      <c r="G475" t="s">
        <v>198</v>
      </c>
      <c r="H475" s="86">
        <v>26230</v>
      </c>
      <c r="I475" s="86">
        <v>1.8714789152145386</v>
      </c>
      <c r="J475" s="86">
        <v>1.6665651798248291</v>
      </c>
      <c r="K475" s="86">
        <v>1.5157923698425293</v>
      </c>
      <c r="L475" s="86">
        <v>1.436519980430603</v>
      </c>
      <c r="M475" s="86">
        <v>1.3583106994628906</v>
      </c>
      <c r="N475" s="86">
        <v>1.363014817237854</v>
      </c>
      <c r="O475" s="86">
        <v>1.452629566192627</v>
      </c>
      <c r="P475" s="86">
        <v>1.5685883760452271</v>
      </c>
      <c r="Q475" s="86">
        <v>1.7103787660598755</v>
      </c>
      <c r="R475" s="86">
        <v>1.8556535243988037</v>
      </c>
      <c r="S475" s="86">
        <v>2.1045100688934326</v>
      </c>
      <c r="T475" s="86">
        <v>2.3243675231933594</v>
      </c>
      <c r="U475" s="86">
        <v>2.5565521717071533</v>
      </c>
      <c r="V475" s="86">
        <v>2.7421905994415283</v>
      </c>
      <c r="W475" s="86">
        <v>2.8807544708251953</v>
      </c>
      <c r="X475" s="86">
        <v>3.0384750366210938</v>
      </c>
      <c r="Y475" s="86">
        <v>3.1216392517089844</v>
      </c>
      <c r="Z475" s="86">
        <v>3.2352585792541504</v>
      </c>
      <c r="AA475" s="86">
        <v>3.2150506973266602</v>
      </c>
      <c r="AB475" s="86">
        <v>3.1129903793334961</v>
      </c>
      <c r="AC475" s="86">
        <v>3.0391900539398193</v>
      </c>
      <c r="AD475" s="86">
        <v>2.9366025924682617</v>
      </c>
      <c r="AE475" s="86">
        <v>2.6105747222900391</v>
      </c>
      <c r="AF475" s="86">
        <v>2.1656794548034668</v>
      </c>
      <c r="AG475" s="86">
        <v>-0.19479218125343323</v>
      </c>
      <c r="AH475" s="86">
        <v>-0.18076983094215393</v>
      </c>
      <c r="AI475" s="86">
        <v>-0.19283366203308105</v>
      </c>
      <c r="AJ475" s="86">
        <v>-0.16687509417533875</v>
      </c>
      <c r="AK475" s="86">
        <v>-0.17848557233810425</v>
      </c>
      <c r="AL475" s="86">
        <v>-0.15605661273002625</v>
      </c>
      <c r="AM475" s="86">
        <v>-0.13296179473400116</v>
      </c>
      <c r="AN475" s="86">
        <v>-0.14735105633735657</v>
      </c>
      <c r="AO475" s="86">
        <v>-9.4238705933094025E-2</v>
      </c>
      <c r="AP475" s="86">
        <v>-3.6965828388929367E-2</v>
      </c>
      <c r="AQ475" s="86">
        <v>2.1922431886196136E-2</v>
      </c>
      <c r="AR475" s="86">
        <v>1.5569308772683144E-2</v>
      </c>
      <c r="AS475" s="86">
        <v>1.8658176064491272E-2</v>
      </c>
      <c r="AT475" s="86">
        <v>7.4404487386345863E-3</v>
      </c>
      <c r="AU475" s="86">
        <v>-3.7305176258087158E-2</v>
      </c>
      <c r="AV475" s="86">
        <v>-1.9335363060235977E-2</v>
      </c>
      <c r="AW475" s="86">
        <v>1.0099808685481548E-2</v>
      </c>
      <c r="AX475" s="86">
        <v>8.0216512084007263E-2</v>
      </c>
      <c r="AY475" s="86">
        <v>4.5036971569061279E-2</v>
      </c>
      <c r="AZ475" s="86">
        <v>8.2814686000347137E-2</v>
      </c>
      <c r="BA475" s="86">
        <v>1.9154207780957222E-2</v>
      </c>
      <c r="BB475" s="86">
        <v>-7.2634257376194E-2</v>
      </c>
      <c r="BC475" s="86">
        <v>-0.15720805525779724</v>
      </c>
      <c r="BD475" s="86">
        <v>-0.23639686405658722</v>
      </c>
      <c r="BE475" s="86">
        <v>-0.14035169780254364</v>
      </c>
      <c r="BF475" s="86">
        <v>-0.12935781478881836</v>
      </c>
      <c r="BG475" s="86">
        <v>-0.14371582865715027</v>
      </c>
      <c r="BH475" s="86">
        <v>-0.11875859647989273</v>
      </c>
      <c r="BI475" s="86">
        <v>-0.13166280090808868</v>
      </c>
      <c r="BJ475" s="86">
        <v>-0.11049439758062363</v>
      </c>
      <c r="BK475" s="86">
        <v>-8.8079288601875305E-2</v>
      </c>
      <c r="BL475" s="86">
        <v>-0.10022401809692383</v>
      </c>
      <c r="BM475" s="86">
        <v>-4.9865800887346268E-2</v>
      </c>
      <c r="BN475" s="86">
        <v>9.4369249418377876E-3</v>
      </c>
      <c r="BO475" s="86">
        <v>7.1304328739643097E-2</v>
      </c>
      <c r="BP475" s="86">
        <v>7.0394814014434814E-2</v>
      </c>
      <c r="BQ475" s="86">
        <v>7.6488882303237915E-2</v>
      </c>
      <c r="BR475" s="86">
        <v>6.7384034395217896E-2</v>
      </c>
      <c r="BS475" s="86">
        <v>2.2611428052186966E-2</v>
      </c>
      <c r="BT475" s="86">
        <v>4.0727991610765457E-2</v>
      </c>
      <c r="BU475" s="86">
        <v>6.9989517331123352E-2</v>
      </c>
      <c r="BV475" s="86">
        <v>0.13998778164386749</v>
      </c>
      <c r="BW475" s="86">
        <v>0.10543695092201233</v>
      </c>
      <c r="BX475" s="86">
        <v>0.14077751338481903</v>
      </c>
      <c r="BY475" s="86">
        <v>7.9508326947689056E-2</v>
      </c>
      <c r="BZ475" s="86">
        <v>-9.1086858883500099E-3</v>
      </c>
      <c r="CA475" s="86">
        <v>-9.6646212041378021E-2</v>
      </c>
      <c r="CB475" s="86">
        <v>-0.17975199222564697</v>
      </c>
      <c r="CC475" s="86">
        <v>-0.10264639556407928</v>
      </c>
      <c r="CD475" s="86">
        <v>-9.375E-2</v>
      </c>
      <c r="CE475" s="86">
        <v>-0.10969696938991547</v>
      </c>
      <c r="CF475" s="86">
        <v>-8.5433259606361389E-2</v>
      </c>
      <c r="CG475" s="86">
        <v>-9.9233508110046387E-2</v>
      </c>
      <c r="CH475" s="86">
        <v>-7.8938141465187073E-2</v>
      </c>
      <c r="CI475" s="86">
        <v>-5.6993793696165085E-2</v>
      </c>
      <c r="CJ475" s="86">
        <v>-6.758396327495575E-2</v>
      </c>
      <c r="CK475" s="86">
        <v>-1.9133264198899269E-2</v>
      </c>
      <c r="CL475" s="86">
        <v>4.157533124089241E-2</v>
      </c>
      <c r="CM475" s="86">
        <v>0.10550607740879059</v>
      </c>
      <c r="CN475" s="86">
        <v>0.10836679488420486</v>
      </c>
      <c r="CO475" s="86">
        <v>0.11654225736856461</v>
      </c>
      <c r="CP475" s="86">
        <v>0.1089007705450058</v>
      </c>
      <c r="CQ475" s="86">
        <v>6.4109481871128082E-2</v>
      </c>
      <c r="CR475" s="86">
        <v>8.2327693700790405E-2</v>
      </c>
      <c r="CS475" s="86">
        <v>0.11146894842386246</v>
      </c>
      <c r="CT475" s="86">
        <v>0.18138517439365387</v>
      </c>
      <c r="CU475" s="86">
        <v>0.14726977050304413</v>
      </c>
      <c r="CV475" s="86">
        <v>0.18092240393161774</v>
      </c>
      <c r="CW475" s="86">
        <v>0.12130940705537796</v>
      </c>
      <c r="CX475" s="86">
        <v>3.4888926893472672E-2</v>
      </c>
      <c r="CY475" s="86">
        <v>-5.4701268672943115E-2</v>
      </c>
      <c r="CZ475" s="86">
        <v>-0.14051994681358337</v>
      </c>
      <c r="DA475" s="86">
        <v>-6.4941085875034332E-2</v>
      </c>
      <c r="DB475" s="86">
        <v>-5.8142196387052536E-2</v>
      </c>
      <c r="DC475" s="86">
        <v>-7.5678110122680664E-2</v>
      </c>
      <c r="DD475" s="86">
        <v>-5.2107915282249451E-2</v>
      </c>
      <c r="DE475" s="86">
        <v>-6.6804215312004089E-2</v>
      </c>
      <c r="DF475" s="86">
        <v>-4.7381892800331116E-2</v>
      </c>
      <c r="DG475" s="86">
        <v>-2.5908302515745163E-2</v>
      </c>
      <c r="DH475" s="86">
        <v>-3.4943915903568268E-2</v>
      </c>
      <c r="DI475" s="86">
        <v>1.1599271558225155E-2</v>
      </c>
      <c r="DJ475" s="86">
        <v>7.3713734745979309E-2</v>
      </c>
      <c r="DK475" s="86">
        <v>0.13970783352851868</v>
      </c>
      <c r="DL475" s="86">
        <v>0.14633877575397491</v>
      </c>
      <c r="DM475" s="86">
        <v>0.1565956324338913</v>
      </c>
      <c r="DN475" s="86">
        <v>0.1504175215959549</v>
      </c>
      <c r="DO475" s="86">
        <v>0.1056075394153595</v>
      </c>
      <c r="DP475" s="86">
        <v>0.12392738461494446</v>
      </c>
      <c r="DQ475" s="86">
        <v>0.15294837951660156</v>
      </c>
      <c r="DR475" s="86">
        <v>0.22278256714344025</v>
      </c>
      <c r="DS475" s="86">
        <v>0.18910261988639832</v>
      </c>
      <c r="DT475" s="86">
        <v>0.22106726467609406</v>
      </c>
      <c r="DU475" s="86">
        <v>0.16311047971248627</v>
      </c>
      <c r="DV475" s="86">
        <v>7.8886546194553375E-2</v>
      </c>
      <c r="DW475" s="86">
        <v>-1.2756324373185635E-2</v>
      </c>
      <c r="DX475" s="86">
        <v>-0.10128787904977798</v>
      </c>
      <c r="DY475" s="86">
        <v>-1.0500618256628513E-2</v>
      </c>
      <c r="DZ475" s="86">
        <v>-6.7301811650395393E-3</v>
      </c>
      <c r="EA475" s="86">
        <v>-2.6560286059975624E-2</v>
      </c>
      <c r="EB475" s="86">
        <v>-3.9914189837872982E-3</v>
      </c>
      <c r="EC475" s="86">
        <v>-1.9981451332569122E-2</v>
      </c>
      <c r="ED475" s="86">
        <v>-1.8196759046986699E-3</v>
      </c>
      <c r="EE475" s="86">
        <v>1.8974209204316139E-2</v>
      </c>
      <c r="EF475" s="86">
        <v>1.2183137238025665E-2</v>
      </c>
      <c r="EG475" s="86">
        <v>5.597217008471489E-2</v>
      </c>
      <c r="EH475" s="86">
        <v>0.12011650204658508</v>
      </c>
      <c r="EI475" s="86">
        <v>0.18908971548080444</v>
      </c>
      <c r="EJ475" s="86">
        <v>0.20116429030895233</v>
      </c>
      <c r="EK475" s="86">
        <v>0.21442633867263794</v>
      </c>
      <c r="EL475" s="86">
        <v>0.21036110818386078</v>
      </c>
      <c r="EM475" s="86">
        <v>0.16552414000034332</v>
      </c>
      <c r="EN475" s="86">
        <v>0.1839907318353653</v>
      </c>
      <c r="EO475" s="86">
        <v>0.21283808350563049</v>
      </c>
      <c r="EP475" s="86">
        <v>0.28255382180213928</v>
      </c>
      <c r="EQ475" s="86">
        <v>0.24950259923934937</v>
      </c>
      <c r="ER475" s="86">
        <v>0.27903008460998535</v>
      </c>
      <c r="ES475" s="86">
        <v>0.22346462309360504</v>
      </c>
      <c r="ET475" s="86">
        <v>0.14241211116313934</v>
      </c>
      <c r="EU475" s="86">
        <v>4.7805510461330414E-2</v>
      </c>
      <c r="EV475" s="86">
        <v>-4.4643018394708633E-2</v>
      </c>
      <c r="EW475" s="86">
        <v>75.955039978027344</v>
      </c>
      <c r="EX475" s="86">
        <v>73.966194152832031</v>
      </c>
      <c r="EY475" s="86">
        <v>72.391159057617188</v>
      </c>
      <c r="EZ475" s="86">
        <v>70.880401611328125</v>
      </c>
      <c r="FA475" s="86">
        <v>69.38580322265625</v>
      </c>
      <c r="FB475" s="86">
        <v>68.398330688476563</v>
      </c>
      <c r="FC475" s="86">
        <v>67.328971862792969</v>
      </c>
      <c r="FD475" s="86">
        <v>67.2283935546875</v>
      </c>
      <c r="FE475" s="86">
        <v>71.206024169921875</v>
      </c>
      <c r="FF475" s="86">
        <v>76.266525268554688</v>
      </c>
      <c r="FG475" s="86">
        <v>81.177215576171875</v>
      </c>
      <c r="FH475" s="86">
        <v>86.510711669921875</v>
      </c>
      <c r="FI475" s="86">
        <v>90.821792602539063</v>
      </c>
      <c r="FJ475" s="86">
        <v>94.489479064941406</v>
      </c>
      <c r="FK475" s="86">
        <v>96.737594604492188</v>
      </c>
      <c r="FL475" s="86">
        <v>98.581459045410156</v>
      </c>
      <c r="FM475" s="86">
        <v>99.046974182128906</v>
      </c>
      <c r="FN475" s="86">
        <v>98.75506591796875</v>
      </c>
      <c r="FO475" s="86">
        <v>97.089141845703125</v>
      </c>
      <c r="FP475" s="86">
        <v>93.585838317871094</v>
      </c>
      <c r="FQ475" s="86">
        <v>88.579544067382813</v>
      </c>
      <c r="FR475" s="86">
        <v>83.3275146484375</v>
      </c>
      <c r="FS475" s="86">
        <v>79.751968383789063</v>
      </c>
      <c r="FT475" s="86">
        <v>77.914665222167969</v>
      </c>
      <c r="FU475" s="86">
        <v>3.4897960722446442E-2</v>
      </c>
      <c r="FV475" s="86">
        <v>5.0702951848506927E-2</v>
      </c>
      <c r="FW475" s="86">
        <v>3.5680294036865234E-2</v>
      </c>
      <c r="FX475" s="86">
        <v>3175</v>
      </c>
      <c r="FY475" s="86">
        <v>1</v>
      </c>
    </row>
    <row r="476" spans="1:181" x14ac:dyDescent="0.25">
      <c r="A476" t="s">
        <v>186</v>
      </c>
      <c r="B476" t="s">
        <v>236</v>
      </c>
      <c r="C476" t="s">
        <v>194</v>
      </c>
      <c r="D476" t="s">
        <v>203</v>
      </c>
      <c r="E476" t="s">
        <v>209</v>
      </c>
      <c r="F476" t="s">
        <v>1</v>
      </c>
      <c r="G476" t="s">
        <v>200</v>
      </c>
      <c r="H476" s="86">
        <v>5998</v>
      </c>
      <c r="I476" s="86">
        <v>1.7486494779586792</v>
      </c>
      <c r="J476" s="86">
        <v>1.5366485118865967</v>
      </c>
      <c r="K476" s="86">
        <v>1.4104073047637939</v>
      </c>
      <c r="L476" s="86">
        <v>1.2711919546127319</v>
      </c>
      <c r="M476" s="86">
        <v>1.1948729753494263</v>
      </c>
      <c r="N476" s="86">
        <v>1.2233097553253174</v>
      </c>
      <c r="O476" s="86">
        <v>1.2668381929397583</v>
      </c>
      <c r="P476" s="86">
        <v>1.3772509098052979</v>
      </c>
      <c r="Q476" s="86">
        <v>1.4007823467254639</v>
      </c>
      <c r="R476" s="86">
        <v>1.553095817565918</v>
      </c>
      <c r="S476" s="86">
        <v>1.7565003633499146</v>
      </c>
      <c r="T476" s="86">
        <v>1.9905918836593628</v>
      </c>
      <c r="U476" s="86">
        <v>2.1144359111785889</v>
      </c>
      <c r="V476" s="86">
        <v>2.4245738983154297</v>
      </c>
      <c r="W476" s="86">
        <v>2.5922772884368896</v>
      </c>
      <c r="X476" s="86">
        <v>2.8264985084533691</v>
      </c>
      <c r="Y476" s="86">
        <v>3.0172932147979736</v>
      </c>
      <c r="Z476" s="86">
        <v>3.0826411247253418</v>
      </c>
      <c r="AA476" s="86">
        <v>3.0724623203277588</v>
      </c>
      <c r="AB476" s="86">
        <v>2.91280198097229</v>
      </c>
      <c r="AC476" s="86">
        <v>2.8746058940887451</v>
      </c>
      <c r="AD476" s="86">
        <v>2.6819453239440918</v>
      </c>
      <c r="AE476" s="86">
        <v>2.3770585060119629</v>
      </c>
      <c r="AF476" s="86">
        <v>2.0685038566589355</v>
      </c>
      <c r="AG476" s="86">
        <v>-0.10849977284669876</v>
      </c>
      <c r="AH476" s="86">
        <v>-0.11408710479736328</v>
      </c>
      <c r="AI476" s="86">
        <v>-0.12075730413198471</v>
      </c>
      <c r="AJ476" s="86">
        <v>-0.18952199816703796</v>
      </c>
      <c r="AK476" s="86">
        <v>-0.22419218719005585</v>
      </c>
      <c r="AL476" s="86">
        <v>-0.18444475531578064</v>
      </c>
      <c r="AM476" s="86">
        <v>-0.2243085652589798</v>
      </c>
      <c r="AN476" s="86">
        <v>-0.13198305666446686</v>
      </c>
      <c r="AO476" s="86">
        <v>-0.19471664726734161</v>
      </c>
      <c r="AP476" s="86">
        <v>-0.11483771353960037</v>
      </c>
      <c r="AQ476" s="86">
        <v>-0.13327237963676453</v>
      </c>
      <c r="AR476" s="86">
        <v>-0.20093491673469543</v>
      </c>
      <c r="AS476" s="86">
        <v>-0.31931400299072266</v>
      </c>
      <c r="AT476" s="86">
        <v>-0.2254052460193634</v>
      </c>
      <c r="AU476" s="86">
        <v>-0.19509190320968628</v>
      </c>
      <c r="AV476" s="86">
        <v>-0.10227259993553162</v>
      </c>
      <c r="AW476" s="86">
        <v>6.1781713739037514E-3</v>
      </c>
      <c r="AX476" s="86">
        <v>2.9202066361904144E-2</v>
      </c>
      <c r="AY476" s="86">
        <v>3.8174115121364594E-2</v>
      </c>
      <c r="AZ476" s="86">
        <v>-1.4134329743683338E-2</v>
      </c>
      <c r="BA476" s="86">
        <v>1.6740618273615837E-2</v>
      </c>
      <c r="BB476" s="86">
        <v>-0.1591438502073288</v>
      </c>
      <c r="BC476" s="86">
        <v>-0.16335448622703552</v>
      </c>
      <c r="BD476" s="86">
        <v>-0.14592233300209045</v>
      </c>
      <c r="BE476" s="86">
        <v>-4.5757073909044266E-2</v>
      </c>
      <c r="BF476" s="86">
        <v>-5.6885622441768646E-2</v>
      </c>
      <c r="BG476" s="86">
        <v>-6.5803468227386475E-2</v>
      </c>
      <c r="BH476" s="86">
        <v>-0.13327160477638245</v>
      </c>
      <c r="BI476" s="86">
        <v>-0.17027087509632111</v>
      </c>
      <c r="BJ476" s="86">
        <v>-0.12824729084968567</v>
      </c>
      <c r="BK476" s="86">
        <v>-0.1672978401184082</v>
      </c>
      <c r="BL476" s="86">
        <v>-7.5160562992095947E-2</v>
      </c>
      <c r="BM476" s="86">
        <v>-0.13741248846054077</v>
      </c>
      <c r="BN476" s="86">
        <v>-5.4594151675701141E-2</v>
      </c>
      <c r="BO476" s="86">
        <v>-6.7178092896938324E-2</v>
      </c>
      <c r="BP476" s="86">
        <v>-0.12816372513771057</v>
      </c>
      <c r="BQ476" s="86">
        <v>-0.24210606515407562</v>
      </c>
      <c r="BR476" s="86">
        <v>-0.14673697948455811</v>
      </c>
      <c r="BS476" s="86">
        <v>-0.11651383340358734</v>
      </c>
      <c r="BT476" s="86">
        <v>-3.1500440090894699E-2</v>
      </c>
      <c r="BU476" s="86">
        <v>7.7077008783817291E-2</v>
      </c>
      <c r="BV476" s="86">
        <v>9.9036693572998047E-2</v>
      </c>
      <c r="BW476" s="86">
        <v>0.10860509425401688</v>
      </c>
      <c r="BX476" s="86">
        <v>5.7679865509271622E-2</v>
      </c>
      <c r="BY476" s="86">
        <v>8.8922217488288879E-2</v>
      </c>
      <c r="BZ476" s="86">
        <v>-8.4672696888446808E-2</v>
      </c>
      <c r="CA476" s="86">
        <v>-9.1065838932991028E-2</v>
      </c>
      <c r="CB476" s="86">
        <v>-7.8044503927230835E-2</v>
      </c>
      <c r="CC476" s="86">
        <v>-2.3016659542918205E-3</v>
      </c>
      <c r="CD476" s="86">
        <v>-1.7268052324652672E-2</v>
      </c>
      <c r="CE476" s="86">
        <v>-2.7742607519030571E-2</v>
      </c>
      <c r="CF476" s="86">
        <v>-9.4312742352485657E-2</v>
      </c>
      <c r="CG476" s="86">
        <v>-0.13292513787746429</v>
      </c>
      <c r="CH476" s="86">
        <v>-8.9325107634067535E-2</v>
      </c>
      <c r="CI476" s="86">
        <v>-0.12781237065792084</v>
      </c>
      <c r="CJ476" s="86">
        <v>-3.5805471241474152E-2</v>
      </c>
      <c r="CK476" s="86">
        <v>-9.7723804414272308E-2</v>
      </c>
      <c r="CL476" s="86">
        <v>-1.2869649566709995E-2</v>
      </c>
      <c r="CM476" s="86">
        <v>-2.140139602124691E-2</v>
      </c>
      <c r="CN476" s="86">
        <v>-7.7762618660926819E-2</v>
      </c>
      <c r="CO476" s="86">
        <v>-0.18863207101821899</v>
      </c>
      <c r="CP476" s="86">
        <v>-9.225156158208847E-2</v>
      </c>
      <c r="CQ476" s="86">
        <v>-6.2090910971164703E-2</v>
      </c>
      <c r="CR476" s="86">
        <v>1.7516139894723892E-2</v>
      </c>
      <c r="CS476" s="86">
        <v>0.12618133425712585</v>
      </c>
      <c r="CT476" s="86">
        <v>0.14740394055843353</v>
      </c>
      <c r="CU476" s="86">
        <v>0.15738536417484283</v>
      </c>
      <c r="CV476" s="86">
        <v>0.10741816461086273</v>
      </c>
      <c r="CW476" s="86">
        <v>0.13891498744487762</v>
      </c>
      <c r="CX476" s="86">
        <v>-3.3094208687543869E-2</v>
      </c>
      <c r="CY476" s="86">
        <v>-4.0998931974172592E-2</v>
      </c>
      <c r="CZ476" s="86">
        <v>-3.103252686560154E-2</v>
      </c>
      <c r="DA476" s="86">
        <v>4.1153740137815475E-2</v>
      </c>
      <c r="DB476" s="86">
        <v>2.2349519655108452E-2</v>
      </c>
      <c r="DC476" s="86">
        <v>1.0318255983293056E-2</v>
      </c>
      <c r="DD476" s="86">
        <v>-5.5353887379169464E-2</v>
      </c>
      <c r="DE476" s="86">
        <v>-9.557940810918808E-2</v>
      </c>
      <c r="DF476" s="86">
        <v>-5.0402913242578506E-2</v>
      </c>
      <c r="DG476" s="86">
        <v>-8.8326916098594666E-2</v>
      </c>
      <c r="DH476" s="86">
        <v>3.5496174823492765E-3</v>
      </c>
      <c r="DI476" s="86">
        <v>-5.8035116642713547E-2</v>
      </c>
      <c r="DJ476" s="86">
        <v>2.8854850679636002E-2</v>
      </c>
      <c r="DK476" s="86">
        <v>2.4375304579734802E-2</v>
      </c>
      <c r="DL476" s="86">
        <v>-2.7361512184143066E-2</v>
      </c>
      <c r="DM476" s="86">
        <v>-0.13515807688236237</v>
      </c>
      <c r="DN476" s="86">
        <v>-3.7766158580780029E-2</v>
      </c>
      <c r="DO476" s="86">
        <v>-7.6679871417582035E-3</v>
      </c>
      <c r="DP476" s="86">
        <v>6.6532723605632782E-2</v>
      </c>
      <c r="DQ476" s="86">
        <v>0.17528563737869263</v>
      </c>
      <c r="DR476" s="86">
        <v>0.19577118754386902</v>
      </c>
      <c r="DS476" s="86">
        <v>0.2061656266450882</v>
      </c>
      <c r="DT476" s="86">
        <v>0.15715646743774414</v>
      </c>
      <c r="DU476" s="86">
        <v>0.18890775740146637</v>
      </c>
      <c r="DV476" s="86">
        <v>1.848427951335907E-2</v>
      </c>
      <c r="DW476" s="86">
        <v>9.067966602742672E-3</v>
      </c>
      <c r="DX476" s="86">
        <v>1.5979448333382607E-2</v>
      </c>
      <c r="DY476" s="86">
        <v>0.10389643907546997</v>
      </c>
      <c r="DZ476" s="86">
        <v>7.9550996422767639E-2</v>
      </c>
      <c r="EA476" s="86">
        <v>6.5272100269794464E-2</v>
      </c>
      <c r="EB476" s="86">
        <v>8.9651544112712145E-4</v>
      </c>
      <c r="EC476" s="86">
        <v>-4.1658096015453339E-2</v>
      </c>
      <c r="ED476" s="86">
        <v>5.7945447042584419E-3</v>
      </c>
      <c r="EE476" s="86">
        <v>-3.1316187232732773E-2</v>
      </c>
      <c r="EF476" s="86">
        <v>6.0372117906808853E-2</v>
      </c>
      <c r="EG476" s="86">
        <v>-7.3095096740871668E-4</v>
      </c>
      <c r="EH476" s="86">
        <v>8.9098408818244934E-2</v>
      </c>
      <c r="EI476" s="86">
        <v>9.0469583868980408E-2</v>
      </c>
      <c r="EJ476" s="86">
        <v>4.5409679412841797E-2</v>
      </c>
      <c r="EK476" s="86">
        <v>-5.7950135320425034E-2</v>
      </c>
      <c r="EL476" s="86">
        <v>4.0902111679315567E-2</v>
      </c>
      <c r="EM476" s="86">
        <v>7.0910073816776276E-2</v>
      </c>
      <c r="EN476" s="86">
        <v>0.13730488717556</v>
      </c>
      <c r="EO476" s="86">
        <v>0.24618446826934814</v>
      </c>
      <c r="EP476" s="86">
        <v>0.26560583710670471</v>
      </c>
      <c r="EQ476" s="86">
        <v>0.27659660577774048</v>
      </c>
      <c r="ER476" s="86">
        <v>0.22897066175937653</v>
      </c>
      <c r="ES476" s="86">
        <v>0.26108935475349426</v>
      </c>
      <c r="ET476" s="86">
        <v>9.2955425381660461E-2</v>
      </c>
      <c r="EU476" s="86">
        <v>8.1356622278690338E-2</v>
      </c>
      <c r="EV476" s="86">
        <v>8.3857275545597076E-2</v>
      </c>
      <c r="EW476" s="86">
        <v>80.161697387695313</v>
      </c>
      <c r="EX476" s="86">
        <v>77.4942626953125</v>
      </c>
      <c r="EY476" s="86">
        <v>76.249519348144531</v>
      </c>
      <c r="EZ476" s="86">
        <v>74.486427307128906</v>
      </c>
      <c r="FA476" s="86">
        <v>72.731864929199219</v>
      </c>
      <c r="FB476" s="86">
        <v>71.736984252929688</v>
      </c>
      <c r="FC476" s="86">
        <v>70.347785949707031</v>
      </c>
      <c r="FD476" s="86">
        <v>69.949172973632813</v>
      </c>
      <c r="FE476" s="86">
        <v>73.515853881835938</v>
      </c>
      <c r="FF476" s="86">
        <v>78.355392456054688</v>
      </c>
      <c r="FG476" s="86">
        <v>83.156997680664063</v>
      </c>
      <c r="FH476" s="86">
        <v>88.019088745117188</v>
      </c>
      <c r="FI476" s="86">
        <v>92.111434936523438</v>
      </c>
      <c r="FJ476" s="86">
        <v>95.726638793945313</v>
      </c>
      <c r="FK476" s="86">
        <v>98.317085266113281</v>
      </c>
      <c r="FL476" s="86">
        <v>100.55021667480469</v>
      </c>
      <c r="FM476" s="86">
        <v>101.32460784912109</v>
      </c>
      <c r="FN476" s="86">
        <v>101.20388031005859</v>
      </c>
      <c r="FO476" s="86">
        <v>100.07463073730469</v>
      </c>
      <c r="FP476" s="86">
        <v>97.47076416015625</v>
      </c>
      <c r="FQ476" s="86">
        <v>92.889930725097656</v>
      </c>
      <c r="FR476" s="86">
        <v>87.479873657226563</v>
      </c>
      <c r="FS476" s="86">
        <v>83.901504516601563</v>
      </c>
      <c r="FT476" s="86">
        <v>82.262321472167969</v>
      </c>
      <c r="FU476" s="86">
        <v>4.2312834411859512E-2</v>
      </c>
      <c r="FV476" s="86">
        <v>5.9025198221206665E-2</v>
      </c>
      <c r="FW476" s="86">
        <v>4.3328877538442612E-2</v>
      </c>
      <c r="FX476" s="86">
        <v>1252</v>
      </c>
      <c r="FY476" s="86">
        <v>1</v>
      </c>
    </row>
    <row r="477" spans="1:181" x14ac:dyDescent="0.25">
      <c r="A477" t="s">
        <v>186</v>
      </c>
      <c r="B477" t="s">
        <v>236</v>
      </c>
      <c r="C477" t="s">
        <v>194</v>
      </c>
      <c r="D477" t="s">
        <v>203</v>
      </c>
      <c r="E477" t="s">
        <v>209</v>
      </c>
      <c r="F477" t="s">
        <v>1</v>
      </c>
      <c r="G477" t="s">
        <v>1</v>
      </c>
      <c r="H477" s="86">
        <v>32228</v>
      </c>
      <c r="I477" s="86">
        <v>1.8486188650131226</v>
      </c>
      <c r="J477" s="86">
        <v>1.6423861980438232</v>
      </c>
      <c r="K477" s="86">
        <v>1.4961788654327393</v>
      </c>
      <c r="L477" s="86">
        <v>1.4057505130767822</v>
      </c>
      <c r="M477" s="86">
        <v>1.3278931379318237</v>
      </c>
      <c r="N477" s="86">
        <v>1.3370140790939331</v>
      </c>
      <c r="O477" s="86">
        <v>1.4180516004562378</v>
      </c>
      <c r="P477" s="86">
        <v>1.5329784154891968</v>
      </c>
      <c r="Q477" s="86">
        <v>1.6527594327926636</v>
      </c>
      <c r="R477" s="86">
        <v>1.7993440628051758</v>
      </c>
      <c r="S477" s="86">
        <v>2.0397417545318604</v>
      </c>
      <c r="T477" s="86">
        <v>2.2622480392456055</v>
      </c>
      <c r="U477" s="86">
        <v>2.4742693901062012</v>
      </c>
      <c r="V477" s="86">
        <v>2.6830782890319824</v>
      </c>
      <c r="W477" s="86">
        <v>2.8270654678344727</v>
      </c>
      <c r="X477" s="86">
        <v>2.9990239143371582</v>
      </c>
      <c r="Y477" s="86">
        <v>3.1022193431854248</v>
      </c>
      <c r="Z477" s="86">
        <v>3.2068545818328857</v>
      </c>
      <c r="AA477" s="86">
        <v>3.1885132789611816</v>
      </c>
      <c r="AB477" s="86">
        <v>3.0757331848144531</v>
      </c>
      <c r="AC477" s="86">
        <v>3.0085592269897461</v>
      </c>
      <c r="AD477" s="86">
        <v>2.8892078399658203</v>
      </c>
      <c r="AE477" s="86">
        <v>2.5671148300170898</v>
      </c>
      <c r="AF477" s="86">
        <v>2.1475937366485596</v>
      </c>
      <c r="AG477" s="86">
        <v>-0.16152819991111755</v>
      </c>
      <c r="AH477" s="86">
        <v>-0.15259654819965363</v>
      </c>
      <c r="AI477" s="86">
        <v>-0.16428765654563904</v>
      </c>
      <c r="AJ477" s="86">
        <v>-0.15569798648357391</v>
      </c>
      <c r="AK477" s="86">
        <v>-0.17220526933670044</v>
      </c>
      <c r="AL477" s="86">
        <v>-0.14608585834503174</v>
      </c>
      <c r="AM477" s="86">
        <v>-0.13455882668495178</v>
      </c>
      <c r="AN477" s="86">
        <v>-0.12901356816291809</v>
      </c>
      <c r="AO477" s="86">
        <v>-9.7496986389160156E-2</v>
      </c>
      <c r="AP477" s="86">
        <v>-3.5238750278949738E-2</v>
      </c>
      <c r="AQ477" s="86">
        <v>1.0744543746113777E-2</v>
      </c>
      <c r="AR477" s="86">
        <v>-5.2030943334102631E-3</v>
      </c>
      <c r="AS477" s="86">
        <v>-2.3550748825073242E-2</v>
      </c>
      <c r="AT477" s="86">
        <v>-1.4751672744750977E-2</v>
      </c>
      <c r="AU477" s="86">
        <v>-4.5549783855676651E-2</v>
      </c>
      <c r="AV477" s="86">
        <v>-1.5427707694470882E-2</v>
      </c>
      <c r="AW477" s="86">
        <v>2.8734395280480385E-2</v>
      </c>
      <c r="AX477" s="86">
        <v>8.9832812547683716E-2</v>
      </c>
      <c r="AY477" s="86">
        <v>6.3039101660251617E-2</v>
      </c>
      <c r="AZ477" s="86">
        <v>8.425091952085495E-2</v>
      </c>
      <c r="BA477" s="86">
        <v>3.8389895111322403E-2</v>
      </c>
      <c r="BB477" s="86">
        <v>-6.8365208804607391E-2</v>
      </c>
      <c r="BC477" s="86">
        <v>-0.13863211870193481</v>
      </c>
      <c r="BD477" s="86">
        <v>-0.20105274021625519</v>
      </c>
      <c r="BE477" s="86">
        <v>-0.11570682376623154</v>
      </c>
      <c r="BF477" s="86">
        <v>-0.10941987484693527</v>
      </c>
      <c r="BG477" s="86">
        <v>-0.12302365154027939</v>
      </c>
      <c r="BH477" s="86">
        <v>-0.11516136676073074</v>
      </c>
      <c r="BI477" s="86">
        <v>-0.13279756903648376</v>
      </c>
      <c r="BJ477" s="86">
        <v>-0.10755655914545059</v>
      </c>
      <c r="BK477" s="86">
        <v>-9.6519716084003448E-2</v>
      </c>
      <c r="BL477" s="86">
        <v>-8.9226216077804565E-2</v>
      </c>
      <c r="BM477" s="86">
        <v>-5.9840578585863113E-2</v>
      </c>
      <c r="BN477" s="86">
        <v>4.1570705361664295E-3</v>
      </c>
      <c r="BO477" s="86">
        <v>5.2776165306568146E-2</v>
      </c>
      <c r="BP477" s="86">
        <v>4.1428841650485992E-2</v>
      </c>
      <c r="BQ477" s="86">
        <v>2.5661541149020195E-2</v>
      </c>
      <c r="BR477" s="86">
        <v>3.6185253411531448E-2</v>
      </c>
      <c r="BS477" s="86">
        <v>5.3612911142408848E-3</v>
      </c>
      <c r="BT477" s="86">
        <v>3.5200543701648712E-2</v>
      </c>
      <c r="BU477" s="86">
        <v>7.9232357442378998E-2</v>
      </c>
      <c r="BV477" s="86">
        <v>0.14018623530864716</v>
      </c>
      <c r="BW477" s="86">
        <v>0.11391554027795792</v>
      </c>
      <c r="BX477" s="86">
        <v>0.13328297436237335</v>
      </c>
      <c r="BY477" s="86">
        <v>8.9315250515937805E-2</v>
      </c>
      <c r="BZ477" s="86">
        <v>-1.4836992137134075E-2</v>
      </c>
      <c r="CA477" s="86">
        <v>-8.7538436055183411E-2</v>
      </c>
      <c r="CB477" s="86">
        <v>-0.15325066447257996</v>
      </c>
      <c r="CC477" s="86">
        <v>-8.3971090614795685E-2</v>
      </c>
      <c r="CD477" s="86">
        <v>-7.9515837132930756E-2</v>
      </c>
      <c r="CE477" s="86">
        <v>-9.4444327056407928E-2</v>
      </c>
      <c r="CF477" s="86">
        <v>-8.7085835635662079E-2</v>
      </c>
      <c r="CG477" s="86">
        <v>-0.10550390183925629</v>
      </c>
      <c r="CH477" s="86">
        <v>-8.0871276557445526E-2</v>
      </c>
      <c r="CI477" s="86">
        <v>-7.0173949003219604E-2</v>
      </c>
      <c r="CJ477" s="86">
        <v>-6.1669625341892242E-2</v>
      </c>
      <c r="CK477" s="86">
        <v>-3.3759862184524536E-2</v>
      </c>
      <c r="CL477" s="86">
        <v>3.1442496925592422E-2</v>
      </c>
      <c r="CM477" s="86">
        <v>8.1887140870094299E-2</v>
      </c>
      <c r="CN477" s="86">
        <v>7.3725983500480652E-2</v>
      </c>
      <c r="CO477" s="86">
        <v>5.9745822101831436E-2</v>
      </c>
      <c r="CP477" s="86">
        <v>7.1464017033576965E-2</v>
      </c>
      <c r="CQ477" s="86">
        <v>4.0622144937515259E-2</v>
      </c>
      <c r="CR477" s="86">
        <v>7.0265516638755798E-2</v>
      </c>
      <c r="CS477" s="86">
        <v>0.11420708149671555</v>
      </c>
      <c r="CT477" s="86">
        <v>0.17506086826324463</v>
      </c>
      <c r="CU477" s="86">
        <v>0.14915239810943604</v>
      </c>
      <c r="CV477" s="86">
        <v>0.16724242269992828</v>
      </c>
      <c r="CW477" s="86">
        <v>0.12458600103855133</v>
      </c>
      <c r="CX477" s="86">
        <v>2.223648875951767E-2</v>
      </c>
      <c r="CY477" s="86">
        <v>-5.2151106297969818E-2</v>
      </c>
      <c r="CZ477" s="86">
        <v>-0.12014307826757431</v>
      </c>
      <c r="DA477" s="86">
        <v>-5.2235361188650131E-2</v>
      </c>
      <c r="DB477" s="86">
        <v>-4.9611803144216537E-2</v>
      </c>
      <c r="DC477" s="86">
        <v>-6.5865002572536469E-2</v>
      </c>
      <c r="DD477" s="86">
        <v>-5.9010297060012817E-2</v>
      </c>
      <c r="DE477" s="86">
        <v>-7.8210249543190002E-2</v>
      </c>
      <c r="DF477" s="86">
        <v>-5.4186001420021057E-2</v>
      </c>
      <c r="DG477" s="86">
        <v>-4.3828174471855164E-2</v>
      </c>
      <c r="DH477" s="86">
        <v>-3.4113027155399323E-2</v>
      </c>
      <c r="DI477" s="86">
        <v>-7.6791457831859589E-3</v>
      </c>
      <c r="DJ477" s="86">
        <v>5.8727923780679703E-2</v>
      </c>
      <c r="DK477" s="86">
        <v>0.11099811643362045</v>
      </c>
      <c r="DL477" s="86">
        <v>0.10602311789989471</v>
      </c>
      <c r="DM477" s="86">
        <v>9.3830101191997528E-2</v>
      </c>
      <c r="DN477" s="86">
        <v>0.10674276947975159</v>
      </c>
      <c r="DO477" s="86">
        <v>7.5883001089096069E-2</v>
      </c>
      <c r="DP477" s="86">
        <v>0.10533049702644348</v>
      </c>
      <c r="DQ477" s="86">
        <v>0.14918182790279388</v>
      </c>
      <c r="DR477" s="86">
        <v>0.20993548631668091</v>
      </c>
      <c r="DS477" s="86">
        <v>0.18438927829265594</v>
      </c>
      <c r="DT477" s="86">
        <v>0.20120187103748322</v>
      </c>
      <c r="DU477" s="86">
        <v>0.15985676646232605</v>
      </c>
      <c r="DV477" s="86">
        <v>5.9309966862201691E-2</v>
      </c>
      <c r="DW477" s="86">
        <v>-1.6763772815465927E-2</v>
      </c>
      <c r="DX477" s="86">
        <v>-8.7035506963729858E-2</v>
      </c>
      <c r="DY477" s="86">
        <v>-6.4140059985220432E-3</v>
      </c>
      <c r="DZ477" s="86">
        <v>-6.435127928853035E-3</v>
      </c>
      <c r="EA477" s="86">
        <v>-2.4600999429821968E-2</v>
      </c>
      <c r="EB477" s="86">
        <v>-1.8473681062459946E-2</v>
      </c>
      <c r="EC477" s="86">
        <v>-3.8802545517683029E-2</v>
      </c>
      <c r="ED477" s="86">
        <v>-1.5656700357794762E-2</v>
      </c>
      <c r="EE477" s="86">
        <v>-5.7890657335519791E-3</v>
      </c>
      <c r="EF477" s="86">
        <v>5.6743156164884567E-3</v>
      </c>
      <c r="EG477" s="86">
        <v>2.9977265745401382E-2</v>
      </c>
      <c r="EH477" s="86">
        <v>9.8123744130134583E-2</v>
      </c>
      <c r="EI477" s="86">
        <v>0.15302972495555878</v>
      </c>
      <c r="EJ477" s="86">
        <v>0.15265506505966187</v>
      </c>
      <c r="EK477" s="86">
        <v>0.14304238557815552</v>
      </c>
      <c r="EL477" s="86">
        <v>0.15767970681190491</v>
      </c>
      <c r="EM477" s="86">
        <v>0.12679407000541687</v>
      </c>
      <c r="EN477" s="86">
        <v>0.15595874190330505</v>
      </c>
      <c r="EO477" s="86">
        <v>0.19967977702617645</v>
      </c>
      <c r="EP477" s="86">
        <v>0.26028892397880554</v>
      </c>
      <c r="EQ477" s="86">
        <v>0.23526570200920105</v>
      </c>
      <c r="ER477" s="86">
        <v>0.25023391842842102</v>
      </c>
      <c r="ES477" s="86">
        <v>0.21078212559223175</v>
      </c>
      <c r="ET477" s="86">
        <v>0.11283818632364273</v>
      </c>
      <c r="EU477" s="86">
        <v>3.4329913556575775E-2</v>
      </c>
      <c r="EV477" s="86">
        <v>-3.923342376947403E-2</v>
      </c>
      <c r="EW477" s="86">
        <v>76.66436767578125</v>
      </c>
      <c r="EX477" s="86">
        <v>74.558746337890625</v>
      </c>
      <c r="EY477" s="86">
        <v>73.040412902832031</v>
      </c>
      <c r="EZ477" s="86">
        <v>71.494277954101563</v>
      </c>
      <c r="FA477" s="86">
        <v>69.962669372558594</v>
      </c>
      <c r="FB477" s="86">
        <v>68.973564147949219</v>
      </c>
      <c r="FC477" s="86">
        <v>67.855476379394531</v>
      </c>
      <c r="FD477" s="86">
        <v>67.677101135253906</v>
      </c>
      <c r="FE477" s="86">
        <v>71.587989807128906</v>
      </c>
      <c r="FF477" s="86">
        <v>76.610885620117188</v>
      </c>
      <c r="FG477" s="86">
        <v>81.511810302734375</v>
      </c>
      <c r="FH477" s="86">
        <v>86.776023864746094</v>
      </c>
      <c r="FI477" s="86">
        <v>91.050727844238281</v>
      </c>
      <c r="FJ477" s="86">
        <v>94.711372375488281</v>
      </c>
      <c r="FK477" s="86">
        <v>97.017623901367188</v>
      </c>
      <c r="FL477" s="86">
        <v>98.932884216308594</v>
      </c>
      <c r="FM477" s="86">
        <v>99.457122802734375</v>
      </c>
      <c r="FN477" s="86">
        <v>99.196304321289063</v>
      </c>
      <c r="FO477" s="86">
        <v>97.622055053710938</v>
      </c>
      <c r="FP477" s="86">
        <v>94.283233642578125</v>
      </c>
      <c r="FQ477" s="86">
        <v>89.34051513671875</v>
      </c>
      <c r="FR477" s="86">
        <v>84.059364318847656</v>
      </c>
      <c r="FS477" s="86">
        <v>80.464920043945313</v>
      </c>
      <c r="FT477" s="86">
        <v>78.663795471191406</v>
      </c>
      <c r="FU477" s="86">
        <v>2.9474521055817604E-2</v>
      </c>
      <c r="FV477" s="86">
        <v>4.2703680694103241E-2</v>
      </c>
      <c r="FW477" s="86">
        <v>3.0138632282614708E-2</v>
      </c>
      <c r="FX477" s="86">
        <v>4427</v>
      </c>
      <c r="FY477" s="86">
        <v>1</v>
      </c>
    </row>
    <row r="478" spans="1:181" x14ac:dyDescent="0.25">
      <c r="A478" t="s">
        <v>186</v>
      </c>
      <c r="B478" t="s">
        <v>236</v>
      </c>
      <c r="C478" t="s">
        <v>194</v>
      </c>
      <c r="D478" t="s">
        <v>203</v>
      </c>
      <c r="E478" t="s">
        <v>209</v>
      </c>
      <c r="F478" t="s">
        <v>178</v>
      </c>
      <c r="G478" t="s">
        <v>1</v>
      </c>
      <c r="H478" s="86">
        <v>17824</v>
      </c>
      <c r="I478" s="86">
        <v>1.6340357065200806</v>
      </c>
      <c r="J478" s="86">
        <v>1.4368976354598999</v>
      </c>
      <c r="K478" s="86">
        <v>1.292589545249939</v>
      </c>
      <c r="L478" s="86">
        <v>1.2069880962371826</v>
      </c>
      <c r="M478" s="86">
        <v>1.1372450590133667</v>
      </c>
      <c r="N478" s="86">
        <v>1.1352074146270752</v>
      </c>
      <c r="O478" s="86">
        <v>1.2075377702713013</v>
      </c>
      <c r="P478" s="86">
        <v>1.3011858463287354</v>
      </c>
      <c r="Q478" s="86">
        <v>1.4050217866897583</v>
      </c>
      <c r="R478" s="86">
        <v>1.5495017766952515</v>
      </c>
      <c r="S478" s="86">
        <v>1.7388677597045898</v>
      </c>
      <c r="T478" s="86">
        <v>1.9297868013381958</v>
      </c>
      <c r="U478" s="86">
        <v>2.1417388916015625</v>
      </c>
      <c r="V478" s="86">
        <v>2.2900362014770508</v>
      </c>
      <c r="W478" s="86">
        <v>2.4247174263000488</v>
      </c>
      <c r="X478" s="86">
        <v>2.5264997482299805</v>
      </c>
      <c r="Y478" s="86">
        <v>2.5952827930450439</v>
      </c>
      <c r="Z478" s="86">
        <v>2.6846070289611816</v>
      </c>
      <c r="AA478" s="86">
        <v>2.6958119869232178</v>
      </c>
      <c r="AB478" s="86">
        <v>2.6491904258728027</v>
      </c>
      <c r="AC478" s="86">
        <v>2.6495876312255859</v>
      </c>
      <c r="AD478" s="86">
        <v>2.5339841842651367</v>
      </c>
      <c r="AE478" s="86">
        <v>2.2330822944641113</v>
      </c>
      <c r="AF478" s="86">
        <v>1.8706411123275757</v>
      </c>
      <c r="AG478" s="86">
        <v>-0.11587810516357422</v>
      </c>
      <c r="AH478" s="86">
        <v>-0.13015179336071014</v>
      </c>
      <c r="AI478" s="86">
        <v>-0.15179719030857086</v>
      </c>
      <c r="AJ478" s="86">
        <v>-0.11026512086391449</v>
      </c>
      <c r="AK478" s="86">
        <v>-0.11824467033147812</v>
      </c>
      <c r="AL478" s="86">
        <v>-0.10118817538022995</v>
      </c>
      <c r="AM478" s="86">
        <v>-9.1396406292915344E-2</v>
      </c>
      <c r="AN478" s="86">
        <v>-8.3515793085098267E-2</v>
      </c>
      <c r="AO478" s="86">
        <v>-4.667375236749649E-2</v>
      </c>
      <c r="AP478" s="86">
        <v>4.3146256357431412E-3</v>
      </c>
      <c r="AQ478" s="86">
        <v>2.1949814632534981E-2</v>
      </c>
      <c r="AR478" s="86">
        <v>2.1944575011730194E-2</v>
      </c>
      <c r="AS478" s="86">
        <v>4.4276371598243713E-2</v>
      </c>
      <c r="AT478" s="86">
        <v>1.1511733755469322E-2</v>
      </c>
      <c r="AU478" s="86">
        <v>-2.9823856428265572E-2</v>
      </c>
      <c r="AV478" s="86">
        <v>-5.2804373204708099E-2</v>
      </c>
      <c r="AW478" s="86">
        <v>-1.4458440244197845E-2</v>
      </c>
      <c r="AX478" s="86">
        <v>3.761889785528183E-2</v>
      </c>
      <c r="AY478" s="86">
        <v>2.7966378256678581E-2</v>
      </c>
      <c r="AZ478" s="86">
        <v>4.8428203910589218E-2</v>
      </c>
      <c r="BA478" s="86">
        <v>5.3484417498111725E-2</v>
      </c>
      <c r="BB478" s="86">
        <v>-4.8473428934812546E-2</v>
      </c>
      <c r="BC478" s="86">
        <v>-0.12484466284513474</v>
      </c>
      <c r="BD478" s="86">
        <v>-0.1661672443151474</v>
      </c>
      <c r="BE478" s="86">
        <v>-6.900671124458313E-2</v>
      </c>
      <c r="BF478" s="86">
        <v>-8.5977457463741302E-2</v>
      </c>
      <c r="BG478" s="86">
        <v>-0.10993582755327225</v>
      </c>
      <c r="BH478" s="86">
        <v>-7.1161136031150818E-2</v>
      </c>
      <c r="BI478" s="86">
        <v>-8.0592639744281769E-2</v>
      </c>
      <c r="BJ478" s="86">
        <v>-6.5186120569705963E-2</v>
      </c>
      <c r="BK478" s="86">
        <v>-5.6383911520242691E-2</v>
      </c>
      <c r="BL478" s="86">
        <v>-4.8243530094623566E-2</v>
      </c>
      <c r="BM478" s="86">
        <v>-1.1633350513875484E-2</v>
      </c>
      <c r="BN478" s="86">
        <v>4.1052155196666718E-2</v>
      </c>
      <c r="BO478" s="86">
        <v>6.2473278492689133E-2</v>
      </c>
      <c r="BP478" s="86">
        <v>6.7144989967346191E-2</v>
      </c>
      <c r="BQ478" s="86">
        <v>9.3686923384666443E-2</v>
      </c>
      <c r="BR478" s="86">
        <v>6.4972139894962311E-2</v>
      </c>
      <c r="BS478" s="86">
        <v>2.4550674483180046E-2</v>
      </c>
      <c r="BT478" s="86">
        <v>3.0221827328205109E-3</v>
      </c>
      <c r="BU478" s="86">
        <v>4.0042933076620102E-2</v>
      </c>
      <c r="BV478" s="86">
        <v>9.2879511415958405E-2</v>
      </c>
      <c r="BW478" s="86">
        <v>8.4551535546779633E-2</v>
      </c>
      <c r="BX478" s="86">
        <v>0.10307797789573669</v>
      </c>
      <c r="BY478" s="86">
        <v>0.10818517953157425</v>
      </c>
      <c r="BZ478" s="86">
        <v>6.5446975640952587E-3</v>
      </c>
      <c r="CA478" s="86">
        <v>-7.2326555848121643E-2</v>
      </c>
      <c r="CB478" s="86">
        <v>-0.11757805943489075</v>
      </c>
      <c r="CC478" s="86">
        <v>-3.6543723195791245E-2</v>
      </c>
      <c r="CD478" s="86">
        <v>-5.5382449179887772E-2</v>
      </c>
      <c r="CE478" s="86">
        <v>-8.0942779779434204E-2</v>
      </c>
      <c r="CF478" s="86">
        <v>-4.4077835977077484E-2</v>
      </c>
      <c r="CG478" s="86">
        <v>-5.4514952003955841E-2</v>
      </c>
      <c r="CH478" s="86">
        <v>-4.0251202881336212E-2</v>
      </c>
      <c r="CI478" s="86">
        <v>-3.2134369015693665E-2</v>
      </c>
      <c r="CJ478" s="86">
        <v>-2.3814072832465172E-2</v>
      </c>
      <c r="CK478" s="86">
        <v>1.2635526247322559E-2</v>
      </c>
      <c r="CL478" s="86">
        <v>6.6496454179286957E-2</v>
      </c>
      <c r="CM478" s="86">
        <v>9.0539701282978058E-2</v>
      </c>
      <c r="CN478" s="86">
        <v>9.8450653254985809E-2</v>
      </c>
      <c r="CO478" s="86">
        <v>0.12790851294994354</v>
      </c>
      <c r="CP478" s="86">
        <v>0.10199864953756332</v>
      </c>
      <c r="CQ478" s="86">
        <v>6.2210310250520706E-2</v>
      </c>
      <c r="CR478" s="86">
        <v>4.1687484830617905E-2</v>
      </c>
      <c r="CS478" s="86">
        <v>7.7790424227714539E-2</v>
      </c>
      <c r="CT478" s="86">
        <v>0.13115285336971283</v>
      </c>
      <c r="CU478" s="86">
        <v>0.1237422376871109</v>
      </c>
      <c r="CV478" s="86">
        <v>0.1409282386302948</v>
      </c>
      <c r="CW478" s="86">
        <v>0.14607076346874237</v>
      </c>
      <c r="CX478" s="86">
        <v>4.4650085270404816E-2</v>
      </c>
      <c r="CY478" s="86">
        <v>-3.5952664911746979E-2</v>
      </c>
      <c r="CZ478" s="86">
        <v>-8.3925344049930573E-2</v>
      </c>
      <c r="DA478" s="86">
        <v>-4.080737940967083E-3</v>
      </c>
      <c r="DB478" s="86">
        <v>-2.4787435308098793E-2</v>
      </c>
      <c r="DC478" s="86">
        <v>-5.1949732005596161E-2</v>
      </c>
      <c r="DD478" s="86">
        <v>-1.6994534060359001E-2</v>
      </c>
      <c r="DE478" s="86">
        <v>-2.8437267988920212E-2</v>
      </c>
      <c r="DF478" s="86">
        <v>-1.531628705561161E-2</v>
      </c>
      <c r="DG478" s="86">
        <v>-7.8848209232091904E-3</v>
      </c>
      <c r="DH478" s="86">
        <v>6.1538699083030224E-4</v>
      </c>
      <c r="DI478" s="86">
        <v>3.6904402077198029E-2</v>
      </c>
      <c r="DJ478" s="86">
        <v>9.1940753161907196E-2</v>
      </c>
      <c r="DK478" s="86">
        <v>0.11860612779855728</v>
      </c>
      <c r="DL478" s="86">
        <v>0.12975631654262543</v>
      </c>
      <c r="DM478" s="86">
        <v>0.16213011741638184</v>
      </c>
      <c r="DN478" s="86">
        <v>0.13902515172958374</v>
      </c>
      <c r="DO478" s="86">
        <v>9.986993670463562E-2</v>
      </c>
      <c r="DP478" s="86">
        <v>8.0352798104286194E-2</v>
      </c>
      <c r="DQ478" s="86">
        <v>0.11553790420293808</v>
      </c>
      <c r="DR478" s="86">
        <v>0.16942618787288666</v>
      </c>
      <c r="DS478" s="86">
        <v>0.16293294727802277</v>
      </c>
      <c r="DT478" s="86">
        <v>0.17877849936485291</v>
      </c>
      <c r="DU478" s="86">
        <v>0.18395635485649109</v>
      </c>
      <c r="DV478" s="86">
        <v>8.2755468785762787E-2</v>
      </c>
      <c r="DW478" s="86">
        <v>4.2122291051782668E-4</v>
      </c>
      <c r="DX478" s="86">
        <v>-5.0272621214389801E-2</v>
      </c>
      <c r="DY478" s="86">
        <v>4.2790655046701431E-2</v>
      </c>
      <c r="DZ478" s="86">
        <v>1.9386902451515198E-2</v>
      </c>
      <c r="EA478" s="86">
        <v>-1.008838415145874E-2</v>
      </c>
      <c r="EB478" s="86">
        <v>2.210945263504982E-2</v>
      </c>
      <c r="EC478" s="86">
        <v>9.214768186211586E-3</v>
      </c>
      <c r="ED478" s="86">
        <v>2.0685771480202675E-2</v>
      </c>
      <c r="EE478" s="86">
        <v>2.7127673849463463E-2</v>
      </c>
      <c r="EF478" s="86">
        <v>3.5887647420167923E-2</v>
      </c>
      <c r="EG478" s="86">
        <v>7.1944810450077057E-2</v>
      </c>
      <c r="EH478" s="86">
        <v>0.12867827713489532</v>
      </c>
      <c r="EI478" s="86">
        <v>0.15912958979606628</v>
      </c>
      <c r="EJ478" s="86">
        <v>0.17495672404766083</v>
      </c>
      <c r="EK478" s="86">
        <v>0.21154066920280457</v>
      </c>
      <c r="EL478" s="86">
        <v>0.19248555600643158</v>
      </c>
      <c r="EM478" s="86">
        <v>0.15424448251724243</v>
      </c>
      <c r="EN478" s="86">
        <v>0.13617934286594391</v>
      </c>
      <c r="EO478" s="86">
        <v>0.17003929615020752</v>
      </c>
      <c r="EP478" s="86">
        <v>0.22468680143356323</v>
      </c>
      <c r="EQ478" s="86">
        <v>0.21951809525489807</v>
      </c>
      <c r="ER478" s="86">
        <v>0.23342825472354889</v>
      </c>
      <c r="ES478" s="86">
        <v>0.23865710198879242</v>
      </c>
      <c r="ET478" s="86">
        <v>0.13777358829975128</v>
      </c>
      <c r="EU478" s="86">
        <v>5.2939336746931076E-2</v>
      </c>
      <c r="EV478" s="86">
        <v>-1.683445880189538E-3</v>
      </c>
      <c r="EW478" s="86">
        <v>73.698654174804688</v>
      </c>
      <c r="EX478" s="86">
        <v>72.376495361328125</v>
      </c>
      <c r="EY478" s="86">
        <v>70.992378234863281</v>
      </c>
      <c r="EZ478" s="86">
        <v>69.039825439453125</v>
      </c>
      <c r="FA478" s="86">
        <v>67.502845764160156</v>
      </c>
      <c r="FB478" s="86">
        <v>66.610618591308594</v>
      </c>
      <c r="FC478" s="86">
        <v>65.698989868164063</v>
      </c>
      <c r="FD478" s="86">
        <v>65.543022155761719</v>
      </c>
      <c r="FE478" s="86">
        <v>69.474334716796875</v>
      </c>
      <c r="FF478" s="86">
        <v>74.174552917480469</v>
      </c>
      <c r="FG478" s="86">
        <v>79.126983642578125</v>
      </c>
      <c r="FH478" s="86">
        <v>84.70703125</v>
      </c>
      <c r="FI478" s="86">
        <v>89.080863952636719</v>
      </c>
      <c r="FJ478" s="86">
        <v>93.027496337890625</v>
      </c>
      <c r="FK478" s="86">
        <v>94.781242370605469</v>
      </c>
      <c r="FL478" s="86">
        <v>96.684471130371094</v>
      </c>
      <c r="FM478" s="86">
        <v>96.769317626953125</v>
      </c>
      <c r="FN478" s="86">
        <v>96.00018310546875</v>
      </c>
      <c r="FO478" s="86">
        <v>93.935142517089844</v>
      </c>
      <c r="FP478" s="86">
        <v>90.021736145019531</v>
      </c>
      <c r="FQ478" s="86">
        <v>85.102210998535156</v>
      </c>
      <c r="FR478" s="86">
        <v>80.198776245117188</v>
      </c>
      <c r="FS478" s="86">
        <v>77.093376159667969</v>
      </c>
      <c r="FT478" s="86">
        <v>75.2945556640625</v>
      </c>
      <c r="FU478" s="86">
        <v>3.0015960335731506E-2</v>
      </c>
      <c r="FV478" s="86">
        <v>4.7726508229970932E-2</v>
      </c>
      <c r="FW478" s="86">
        <v>2.9866335913538933E-2</v>
      </c>
      <c r="FX478" s="86">
        <v>2868</v>
      </c>
      <c r="FY478" s="86">
        <v>1</v>
      </c>
    </row>
    <row r="479" spans="1:181" x14ac:dyDescent="0.25">
      <c r="A479" t="s">
        <v>186</v>
      </c>
      <c r="B479" t="s">
        <v>236</v>
      </c>
      <c r="C479" t="s">
        <v>194</v>
      </c>
      <c r="D479" t="s">
        <v>203</v>
      </c>
      <c r="E479" t="s">
        <v>209</v>
      </c>
      <c r="F479" t="s">
        <v>179</v>
      </c>
      <c r="G479" t="s">
        <v>1</v>
      </c>
      <c r="H479" s="86">
        <v>2143</v>
      </c>
      <c r="I479" s="86">
        <v>2.6809623241424561</v>
      </c>
      <c r="J479" s="86">
        <v>2.331174373626709</v>
      </c>
      <c r="K479" s="86">
        <v>2.1779384613037109</v>
      </c>
      <c r="L479" s="86">
        <v>1.9364205598831177</v>
      </c>
      <c r="M479" s="86">
        <v>1.7120746374130249</v>
      </c>
      <c r="N479" s="86">
        <v>1.8048689365386963</v>
      </c>
      <c r="O479" s="86">
        <v>1.8625476360321045</v>
      </c>
      <c r="P479" s="86">
        <v>1.9697712659835815</v>
      </c>
      <c r="Q479" s="86">
        <v>2.2584357261657715</v>
      </c>
      <c r="R479" s="86">
        <v>2.3987007141113281</v>
      </c>
      <c r="S479" s="86">
        <v>2.8656485080718994</v>
      </c>
      <c r="T479" s="86">
        <v>3.0897743701934814</v>
      </c>
      <c r="U479" s="86">
        <v>3.3339285850524902</v>
      </c>
      <c r="V479" s="86">
        <v>3.8794319629669189</v>
      </c>
      <c r="W479" s="86">
        <v>3.9704725742340088</v>
      </c>
      <c r="X479" s="86">
        <v>4.5788173675537109</v>
      </c>
      <c r="Y479" s="86">
        <v>5.0219669342041016</v>
      </c>
      <c r="Z479" s="86">
        <v>5.162992000579834</v>
      </c>
      <c r="AA479" s="86">
        <v>4.7616863250732422</v>
      </c>
      <c r="AB479" s="86">
        <v>4.3967266082763672</v>
      </c>
      <c r="AC479" s="86">
        <v>4.2294411659240723</v>
      </c>
      <c r="AD479" s="86">
        <v>3.9874472618103027</v>
      </c>
      <c r="AE479" s="86">
        <v>3.7788798809051514</v>
      </c>
      <c r="AF479" s="86">
        <v>3.0998926162719727</v>
      </c>
      <c r="AG479" s="86">
        <v>-0.22263732552528381</v>
      </c>
      <c r="AH479" s="86">
        <v>-0.26976302266120911</v>
      </c>
      <c r="AI479" s="86">
        <v>-0.20161697268486023</v>
      </c>
      <c r="AJ479" s="86">
        <v>-0.43670654296875</v>
      </c>
      <c r="AK479" s="86">
        <v>-0.59097003936767578</v>
      </c>
      <c r="AL479" s="86">
        <v>-0.48080337047576904</v>
      </c>
      <c r="AM479" s="86">
        <v>-0.44748371839523315</v>
      </c>
      <c r="AN479" s="86">
        <v>-0.47720712423324585</v>
      </c>
      <c r="AO479" s="86">
        <v>-0.36351591348648071</v>
      </c>
      <c r="AP479" s="86">
        <v>-0.44141736626625061</v>
      </c>
      <c r="AQ479" s="86">
        <v>-0.1893300861120224</v>
      </c>
      <c r="AR479" s="86">
        <v>-0.46206635236740112</v>
      </c>
      <c r="AS479" s="86">
        <v>-0.59956252574920654</v>
      </c>
      <c r="AT479" s="86">
        <v>-0.42289373278617859</v>
      </c>
      <c r="AU479" s="86">
        <v>-0.56432449817657471</v>
      </c>
      <c r="AV479" s="86">
        <v>-0.30312374234199524</v>
      </c>
      <c r="AW479" s="86">
        <v>-9.1060638427734375E-2</v>
      </c>
      <c r="AX479" s="86">
        <v>3.920808807015419E-2</v>
      </c>
      <c r="AY479" s="86">
        <v>-0.16274930536746979</v>
      </c>
      <c r="AZ479" s="86">
        <v>-0.14580439031124115</v>
      </c>
      <c r="BA479" s="86">
        <v>-1.5928070992231369E-2</v>
      </c>
      <c r="BB479" s="86">
        <v>-0.32445943355560303</v>
      </c>
      <c r="BC479" s="86">
        <v>-0.35175055265426636</v>
      </c>
      <c r="BD479" s="86">
        <v>-0.56459355354309082</v>
      </c>
      <c r="BE479" s="86">
        <v>-1.1977533809840679E-2</v>
      </c>
      <c r="BF479" s="86">
        <v>-6.7008741199970245E-2</v>
      </c>
      <c r="BG479" s="86">
        <v>-3.7115443497896194E-2</v>
      </c>
      <c r="BH479" s="86">
        <v>-0.26282179355621338</v>
      </c>
      <c r="BI479" s="86">
        <v>-0.42592278122901917</v>
      </c>
      <c r="BJ479" s="86">
        <v>-0.31561002135276794</v>
      </c>
      <c r="BK479" s="86">
        <v>-0.27217057347297668</v>
      </c>
      <c r="BL479" s="86">
        <v>-0.27084162831306458</v>
      </c>
      <c r="BM479" s="86">
        <v>-0.13195261359214783</v>
      </c>
      <c r="BN479" s="86">
        <v>-0.18689966201782227</v>
      </c>
      <c r="BO479" s="86">
        <v>5.8667812496423721E-2</v>
      </c>
      <c r="BP479" s="86">
        <v>-0.16354581713676453</v>
      </c>
      <c r="BQ479" s="86">
        <v>-0.29159095883369446</v>
      </c>
      <c r="BR479" s="86">
        <v>-0.14050677418708801</v>
      </c>
      <c r="BS479" s="86">
        <v>-0.30599924921989441</v>
      </c>
      <c r="BT479" s="86">
        <v>-6.6721990704536438E-2</v>
      </c>
      <c r="BU479" s="86">
        <v>0.17663821578025818</v>
      </c>
      <c r="BV479" s="86">
        <v>0.29034361243247986</v>
      </c>
      <c r="BW479" s="86">
        <v>9.3689270317554474E-2</v>
      </c>
      <c r="BX479" s="86">
        <v>9.3002296984195709E-2</v>
      </c>
      <c r="BY479" s="86">
        <v>0.19960685074329376</v>
      </c>
      <c r="BZ479" s="86">
        <v>-5.2395433187484741E-2</v>
      </c>
      <c r="CA479" s="86">
        <v>-9.4936922192573547E-2</v>
      </c>
      <c r="CB479" s="86">
        <v>-0.34581360220909119</v>
      </c>
      <c r="CC479" s="86">
        <v>0.13392481207847595</v>
      </c>
      <c r="CD479" s="86">
        <v>7.3418259620666504E-2</v>
      </c>
      <c r="CE479" s="86">
        <v>7.6817825436592102E-2</v>
      </c>
      <c r="CF479" s="86">
        <v>-0.14238977432250977</v>
      </c>
      <c r="CG479" s="86">
        <v>-0.31161150336265564</v>
      </c>
      <c r="CH479" s="86">
        <v>-0.20119759440422058</v>
      </c>
      <c r="CI479" s="86">
        <v>-0.15074920654296875</v>
      </c>
      <c r="CJ479" s="86">
        <v>-0.1279134601354599</v>
      </c>
      <c r="CK479" s="86">
        <v>2.8427416458725929E-2</v>
      </c>
      <c r="CL479" s="86">
        <v>-1.0621495544910431E-2</v>
      </c>
      <c r="CM479" s="86">
        <v>0.23043040931224823</v>
      </c>
      <c r="CN479" s="86">
        <v>4.3208606541156769E-2</v>
      </c>
      <c r="CO479" s="86">
        <v>-7.8290782868862152E-2</v>
      </c>
      <c r="CP479" s="86">
        <v>5.5073574185371399E-2</v>
      </c>
      <c r="CQ479" s="86">
        <v>-0.1270839124917984</v>
      </c>
      <c r="CR479" s="86">
        <v>9.7009129822254181E-2</v>
      </c>
      <c r="CS479" s="86">
        <v>0.36204564571380615</v>
      </c>
      <c r="CT479" s="86">
        <v>0.46427932381629944</v>
      </c>
      <c r="CU479" s="86">
        <v>0.27129784226417542</v>
      </c>
      <c r="CV479" s="86">
        <v>0.25839906930923462</v>
      </c>
      <c r="CW479" s="86">
        <v>0.34888568520545959</v>
      </c>
      <c r="CX479" s="86">
        <v>0.1360352486371994</v>
      </c>
      <c r="CY479" s="86">
        <v>8.2931436598300934E-2</v>
      </c>
      <c r="CZ479" s="86">
        <v>-0.19428727030754089</v>
      </c>
      <c r="DA479" s="86">
        <v>0.27982714772224426</v>
      </c>
      <c r="DB479" s="86">
        <v>0.21384528279304504</v>
      </c>
      <c r="DC479" s="86">
        <v>0.1907510906457901</v>
      </c>
      <c r="DD479" s="86">
        <v>-2.1957747638225555E-2</v>
      </c>
      <c r="DE479" s="86">
        <v>-0.19730024039745331</v>
      </c>
      <c r="DF479" s="86">
        <v>-8.6785160005092621E-2</v>
      </c>
      <c r="DG479" s="86">
        <v>-2.9327856376767159E-2</v>
      </c>
      <c r="DH479" s="86">
        <v>1.5014685690402985E-2</v>
      </c>
      <c r="DI479" s="86">
        <v>0.18880745768547058</v>
      </c>
      <c r="DJ479" s="86">
        <v>0.1656566709280014</v>
      </c>
      <c r="DK479" s="86">
        <v>0.40219298005104065</v>
      </c>
      <c r="DL479" s="86">
        <v>0.24996301531791687</v>
      </c>
      <c r="DM479" s="86">
        <v>0.13500940799713135</v>
      </c>
      <c r="DN479" s="86">
        <v>0.25065392255783081</v>
      </c>
      <c r="DO479" s="86">
        <v>5.1831386983394623E-2</v>
      </c>
      <c r="DP479" s="86">
        <v>0.2607402503490448</v>
      </c>
      <c r="DQ479" s="86">
        <v>0.54745304584503174</v>
      </c>
      <c r="DR479" s="86">
        <v>0.63821506500244141</v>
      </c>
      <c r="DS479" s="86">
        <v>0.44890642166137695</v>
      </c>
      <c r="DT479" s="86">
        <v>0.42379584908485413</v>
      </c>
      <c r="DU479" s="86">
        <v>0.49816450476646423</v>
      </c>
      <c r="DV479" s="86">
        <v>0.32446596026420593</v>
      </c>
      <c r="DW479" s="86">
        <v>0.26079976558685303</v>
      </c>
      <c r="DX479" s="86">
        <v>-4.2760949581861496E-2</v>
      </c>
      <c r="DY479" s="86">
        <v>0.49048697948455811</v>
      </c>
      <c r="DZ479" s="86">
        <v>0.4165995717048645</v>
      </c>
      <c r="EA479" s="86">
        <v>0.35525265336036682</v>
      </c>
      <c r="EB479" s="86">
        <v>0.15192697942256927</v>
      </c>
      <c r="EC479" s="86">
        <v>-3.2252907752990723E-2</v>
      </c>
      <c r="ED479" s="86">
        <v>7.8408211469650269E-2</v>
      </c>
      <c r="EE479" s="86">
        <v>0.14598529040813446</v>
      </c>
      <c r="EF479" s="86">
        <v>0.22138023376464844</v>
      </c>
      <c r="EG479" s="86">
        <v>0.42037075757980347</v>
      </c>
      <c r="EH479" s="86">
        <v>0.42017436027526855</v>
      </c>
      <c r="EI479" s="86">
        <v>0.65019088983535767</v>
      </c>
      <c r="EJ479" s="86">
        <v>0.54848355054855347</v>
      </c>
      <c r="EK479" s="86">
        <v>0.44298100471496582</v>
      </c>
      <c r="EL479" s="86">
        <v>0.53304088115692139</v>
      </c>
      <c r="EM479" s="86">
        <v>0.31015667319297791</v>
      </c>
      <c r="EN479" s="86">
        <v>0.49714195728302002</v>
      </c>
      <c r="EO479" s="86">
        <v>0.81515192985534668</v>
      </c>
      <c r="EP479" s="86">
        <v>0.88935059309005737</v>
      </c>
      <c r="EQ479" s="86">
        <v>0.7053450345993042</v>
      </c>
      <c r="ER479" s="86">
        <v>0.66260248422622681</v>
      </c>
      <c r="ES479" s="86">
        <v>0.71369946002960205</v>
      </c>
      <c r="ET479" s="86">
        <v>0.59652990102767944</v>
      </c>
      <c r="EU479" s="86">
        <v>0.51761341094970703</v>
      </c>
      <c r="EV479" s="86">
        <v>0.17601901292800903</v>
      </c>
      <c r="EW479" s="86">
        <v>88.656700134277344</v>
      </c>
      <c r="EX479" s="86">
        <v>86.41265869140625</v>
      </c>
      <c r="EY479" s="86">
        <v>84.473731994628906</v>
      </c>
      <c r="EZ479" s="86">
        <v>81.421928405761719</v>
      </c>
      <c r="FA479" s="86">
        <v>79.101783752441406</v>
      </c>
      <c r="FB479" s="86">
        <v>77.205642700195313</v>
      </c>
      <c r="FC479" s="86">
        <v>75.334938049316406</v>
      </c>
      <c r="FD479" s="86">
        <v>75.533004760742188</v>
      </c>
      <c r="FE479" s="86">
        <v>77.106964111328125</v>
      </c>
      <c r="FF479" s="86">
        <v>81.708694458007813</v>
      </c>
      <c r="FG479" s="86">
        <v>86.149879455566406</v>
      </c>
      <c r="FH479" s="86">
        <v>90.673583984375</v>
      </c>
      <c r="FI479" s="86">
        <v>93.926033020019531</v>
      </c>
      <c r="FJ479" s="86">
        <v>97.75311279296875</v>
      </c>
      <c r="FK479" s="86">
        <v>100.44609832763672</v>
      </c>
      <c r="FL479" s="86">
        <v>103.88078308105469</v>
      </c>
      <c r="FM479" s="86">
        <v>103.99869537353516</v>
      </c>
      <c r="FN479" s="86">
        <v>104.93587493896484</v>
      </c>
      <c r="FO479" s="86">
        <v>104.04467010498047</v>
      </c>
      <c r="FP479" s="86">
        <v>102.76309967041016</v>
      </c>
      <c r="FQ479" s="86">
        <v>99.390205383300781</v>
      </c>
      <c r="FR479" s="86">
        <v>95.509445190429688</v>
      </c>
      <c r="FS479" s="86">
        <v>91.917152404785156</v>
      </c>
      <c r="FT479" s="86">
        <v>91.203224182128906</v>
      </c>
      <c r="FU479" s="86">
        <v>0.13815218210220337</v>
      </c>
      <c r="FV479" s="86">
        <v>0.20222164690494537</v>
      </c>
      <c r="FW479" s="86">
        <v>0.14519059658050537</v>
      </c>
      <c r="FX479" s="86">
        <v>205</v>
      </c>
      <c r="FY479" s="86">
        <v>1</v>
      </c>
    </row>
    <row r="480" spans="1:181" x14ac:dyDescent="0.25">
      <c r="A480" t="s">
        <v>186</v>
      </c>
      <c r="B480" t="s">
        <v>236</v>
      </c>
      <c r="C480" t="s">
        <v>194</v>
      </c>
      <c r="D480" t="s">
        <v>203</v>
      </c>
      <c r="E480" t="s">
        <v>209</v>
      </c>
      <c r="F480" t="s">
        <v>180</v>
      </c>
      <c r="G480" t="s">
        <v>1</v>
      </c>
      <c r="H480" s="86">
        <v>1265</v>
      </c>
      <c r="I480" s="86">
        <v>1.4624791145324707</v>
      </c>
      <c r="J480" s="86">
        <v>1.4535809755325317</v>
      </c>
      <c r="K480" s="86">
        <v>1.377810001373291</v>
      </c>
      <c r="L480" s="86">
        <v>1.4441112279891968</v>
      </c>
      <c r="M480" s="86">
        <v>1.4443960189819336</v>
      </c>
      <c r="N480" s="86">
        <v>1.4312931299209595</v>
      </c>
      <c r="O480" s="86">
        <v>1.4392635822296143</v>
      </c>
      <c r="P480" s="86">
        <v>1.5975368022918701</v>
      </c>
      <c r="Q480" s="86">
        <v>1.429848313331604</v>
      </c>
      <c r="R480" s="86">
        <v>1.4965115785598755</v>
      </c>
      <c r="S480" s="86">
        <v>1.5643866062164307</v>
      </c>
      <c r="T480" s="86">
        <v>1.5006548166275024</v>
      </c>
      <c r="U480" s="86">
        <v>1.4290860891342163</v>
      </c>
      <c r="V480" s="86">
        <v>1.4133416414260864</v>
      </c>
      <c r="W480" s="86">
        <v>1.3774774074554443</v>
      </c>
      <c r="X480" s="86">
        <v>1.3447083234786987</v>
      </c>
      <c r="Y480" s="86">
        <v>1.4190177917480469</v>
      </c>
      <c r="Z480" s="86">
        <v>1.5844841003417969</v>
      </c>
      <c r="AA480" s="86">
        <v>1.7971967458724976</v>
      </c>
      <c r="AB480" s="86">
        <v>1.6971288919448853</v>
      </c>
      <c r="AC480" s="86">
        <v>1.9359735250473022</v>
      </c>
      <c r="AD480" s="86">
        <v>1.7438604831695557</v>
      </c>
      <c r="AE480" s="86">
        <v>1.8108807802200317</v>
      </c>
      <c r="AF480" s="86">
        <v>1.4471750259399414</v>
      </c>
      <c r="AG480" s="86">
        <v>-0.79924988746643066</v>
      </c>
      <c r="AH480" s="86">
        <v>-0.66126531362533569</v>
      </c>
      <c r="AI480" s="86">
        <v>-0.64520031213760376</v>
      </c>
      <c r="AJ480" s="86">
        <v>-0.58800464868545532</v>
      </c>
      <c r="AK480" s="86">
        <v>-0.65540486574172974</v>
      </c>
      <c r="AL480" s="86">
        <v>-0.65829330682754517</v>
      </c>
      <c r="AM480" s="86">
        <v>-0.72594106197357178</v>
      </c>
      <c r="AN480" s="86">
        <v>-0.68983888626098633</v>
      </c>
      <c r="AO480" s="86">
        <v>-0.73725610971450806</v>
      </c>
      <c r="AP480" s="86">
        <v>-0.52579754590988159</v>
      </c>
      <c r="AQ480" s="86">
        <v>-0.3931114673614502</v>
      </c>
      <c r="AR480" s="86">
        <v>-0.37591895461082458</v>
      </c>
      <c r="AS480" s="86">
        <v>-0.47500661015510559</v>
      </c>
      <c r="AT480" s="86">
        <v>-0.33538323640823364</v>
      </c>
      <c r="AU480" s="86">
        <v>-0.43443489074707031</v>
      </c>
      <c r="AV480" s="86">
        <v>-0.45781108736991882</v>
      </c>
      <c r="AW480" s="86">
        <v>-0.30368068814277649</v>
      </c>
      <c r="AX480" s="86">
        <v>-0.14581720530986786</v>
      </c>
      <c r="AY480" s="86">
        <v>-0.17559449374675751</v>
      </c>
      <c r="AZ480" s="86">
        <v>-0.3719218373298645</v>
      </c>
      <c r="BA480" s="86">
        <v>-0.53180807828903198</v>
      </c>
      <c r="BB480" s="86">
        <v>-0.83392119407653809</v>
      </c>
      <c r="BC480" s="86">
        <v>-0.72310924530029297</v>
      </c>
      <c r="BD480" s="86">
        <v>-1.0424090623855591</v>
      </c>
      <c r="BE480" s="86">
        <v>-0.52215945720672607</v>
      </c>
      <c r="BF480" s="86">
        <v>-0.38569021224975586</v>
      </c>
      <c r="BG480" s="86">
        <v>-0.36661067605018616</v>
      </c>
      <c r="BH480" s="86">
        <v>-0.30587154626846313</v>
      </c>
      <c r="BI480" s="86">
        <v>-0.37182942032814026</v>
      </c>
      <c r="BJ480" s="86">
        <v>-0.37416186928749084</v>
      </c>
      <c r="BK480" s="86">
        <v>-0.46062970161437988</v>
      </c>
      <c r="BL480" s="86">
        <v>-0.44390645623207092</v>
      </c>
      <c r="BM480" s="86">
        <v>-0.50002151727676392</v>
      </c>
      <c r="BN480" s="86">
        <v>-0.31184694170951843</v>
      </c>
      <c r="BO480" s="86">
        <v>-0.18106083571910858</v>
      </c>
      <c r="BP480" s="86">
        <v>-0.17050279676914215</v>
      </c>
      <c r="BQ480" s="86">
        <v>-0.25671291351318359</v>
      </c>
      <c r="BR480" s="86">
        <v>-0.12970131635665894</v>
      </c>
      <c r="BS480" s="86">
        <v>-0.21389572322368622</v>
      </c>
      <c r="BT480" s="86">
        <v>-0.23834572732448578</v>
      </c>
      <c r="BU480" s="86">
        <v>-0.10237822681665421</v>
      </c>
      <c r="BV480" s="86">
        <v>5.7662934064865112E-2</v>
      </c>
      <c r="BW480" s="86">
        <v>4.7137238085269928E-2</v>
      </c>
      <c r="BX480" s="86">
        <v>-0.11905795335769653</v>
      </c>
      <c r="BY480" s="86">
        <v>-0.24592815339565277</v>
      </c>
      <c r="BZ480" s="86">
        <v>-0.55379879474639893</v>
      </c>
      <c r="CA480" s="86">
        <v>-0.45308476686477661</v>
      </c>
      <c r="CB480" s="86">
        <v>-0.75565552711486816</v>
      </c>
      <c r="CC480" s="86">
        <v>-0.33024740219116211</v>
      </c>
      <c r="CD480" s="86">
        <v>-0.19482775032520294</v>
      </c>
      <c r="CE480" s="86">
        <v>-0.17366032302379608</v>
      </c>
      <c r="CF480" s="86">
        <v>-0.11046700924634933</v>
      </c>
      <c r="CG480" s="86">
        <v>-0.1754259467124939</v>
      </c>
      <c r="CH480" s="86">
        <v>-0.17737331986427307</v>
      </c>
      <c r="CI480" s="86">
        <v>-0.27687585353851318</v>
      </c>
      <c r="CJ480" s="86">
        <v>-0.27357444167137146</v>
      </c>
      <c r="CK480" s="86">
        <v>-0.33571350574493408</v>
      </c>
      <c r="CL480" s="86">
        <v>-0.16366538405418396</v>
      </c>
      <c r="CM480" s="86">
        <v>-3.4195233136415482E-2</v>
      </c>
      <c r="CN480" s="86">
        <v>-2.8232185170054436E-2</v>
      </c>
      <c r="CO480" s="86">
        <v>-0.10552339255809784</v>
      </c>
      <c r="CP480" s="86">
        <v>1.275334320962429E-2</v>
      </c>
      <c r="CQ480" s="86">
        <v>-6.1150982975959778E-2</v>
      </c>
      <c r="CR480" s="86">
        <v>-8.6344711482524872E-2</v>
      </c>
      <c r="CS480" s="86">
        <v>3.7043258547782898E-2</v>
      </c>
      <c r="CT480" s="86">
        <v>0.1985926628112793</v>
      </c>
      <c r="CU480" s="86">
        <v>0.20140056312084198</v>
      </c>
      <c r="CV480" s="86">
        <v>5.6074801832437515E-2</v>
      </c>
      <c r="CW480" s="86">
        <v>-4.7928616404533386E-2</v>
      </c>
      <c r="CX480" s="86">
        <v>-0.35978692770004272</v>
      </c>
      <c r="CY480" s="86">
        <v>-0.26606670022010803</v>
      </c>
      <c r="CZ480" s="86">
        <v>-0.55705094337463379</v>
      </c>
      <c r="DA480" s="86">
        <v>-0.13833533227443695</v>
      </c>
      <c r="DB480" s="86">
        <v>-3.9652693085372448E-3</v>
      </c>
      <c r="DC480" s="86">
        <v>1.9290018826723099E-2</v>
      </c>
      <c r="DD480" s="86">
        <v>8.4937520325183868E-2</v>
      </c>
      <c r="DE480" s="86">
        <v>2.0977567881345749E-2</v>
      </c>
      <c r="DF480" s="86">
        <v>1.9415220245718956E-2</v>
      </c>
      <c r="DG480" s="86">
        <v>-9.3122027814388275E-2</v>
      </c>
      <c r="DH480" s="86">
        <v>-0.10324239730834961</v>
      </c>
      <c r="DI480" s="86">
        <v>-0.17140550911426544</v>
      </c>
      <c r="DJ480" s="86">
        <v>-1.548384316265583E-2</v>
      </c>
      <c r="DK480" s="86">
        <v>0.11267037689685822</v>
      </c>
      <c r="DL480" s="86">
        <v>0.11403842270374298</v>
      </c>
      <c r="DM480" s="86">
        <v>4.566613957285881E-2</v>
      </c>
      <c r="DN480" s="86">
        <v>0.15520800650119781</v>
      </c>
      <c r="DO480" s="86">
        <v>9.1593757271766663E-2</v>
      </c>
      <c r="DP480" s="86">
        <v>6.5656296908855438E-2</v>
      </c>
      <c r="DQ480" s="86">
        <v>0.1764647364616394</v>
      </c>
      <c r="DR480" s="86">
        <v>0.33952236175537109</v>
      </c>
      <c r="DS480" s="86">
        <v>0.35566389560699463</v>
      </c>
      <c r="DT480" s="86">
        <v>0.23120754957199097</v>
      </c>
      <c r="DU480" s="86">
        <v>0.150070920586586</v>
      </c>
      <c r="DV480" s="86">
        <v>-0.16577501595020294</v>
      </c>
      <c r="DW480" s="86">
        <v>-7.9048603773117065E-2</v>
      </c>
      <c r="DX480" s="86">
        <v>-0.35844630002975464</v>
      </c>
      <c r="DY480" s="86">
        <v>0.1387551873922348</v>
      </c>
      <c r="DZ480" s="86">
        <v>0.2716098427772522</v>
      </c>
      <c r="EA480" s="86">
        <v>0.2978796660900116</v>
      </c>
      <c r="EB480" s="86">
        <v>0.36707061529159546</v>
      </c>
      <c r="EC480" s="86">
        <v>0.30455303192138672</v>
      </c>
      <c r="ED480" s="86">
        <v>0.30354660749435425</v>
      </c>
      <c r="EE480" s="86">
        <v>0.17218932509422302</v>
      </c>
      <c r="EF480" s="86">
        <v>0.1426900327205658</v>
      </c>
      <c r="EG480" s="86">
        <v>6.5829120576381683E-2</v>
      </c>
      <c r="EH480" s="86">
        <v>0.19846676290035248</v>
      </c>
      <c r="EI480" s="86">
        <v>0.32472097873687744</v>
      </c>
      <c r="EJ480" s="86">
        <v>0.31945458054542542</v>
      </c>
      <c r="EK480" s="86">
        <v>0.26395979523658752</v>
      </c>
      <c r="EL480" s="86">
        <v>0.36088991165161133</v>
      </c>
      <c r="EM480" s="86">
        <v>0.31213289499282837</v>
      </c>
      <c r="EN480" s="86">
        <v>0.2851216197013855</v>
      </c>
      <c r="EO480" s="86">
        <v>0.37776720523834229</v>
      </c>
      <c r="EP480" s="86">
        <v>0.54300254583358765</v>
      </c>
      <c r="EQ480" s="86">
        <v>0.57839560508728027</v>
      </c>
      <c r="ER480" s="86">
        <v>0.48407140374183655</v>
      </c>
      <c r="ES480" s="86">
        <v>0.43595081567764282</v>
      </c>
      <c r="ET480" s="86">
        <v>0.11434736102819443</v>
      </c>
      <c r="EU480" s="86">
        <v>0.19097582995891571</v>
      </c>
      <c r="EV480" s="86">
        <v>-7.1692757308483124E-2</v>
      </c>
      <c r="EW480" s="86">
        <v>64.108802795410156</v>
      </c>
      <c r="EX480" s="86">
        <v>64.272430419921875</v>
      </c>
      <c r="EY480" s="86">
        <v>62.168205261230469</v>
      </c>
      <c r="EZ480" s="86">
        <v>62.148139953613281</v>
      </c>
      <c r="FA480" s="86">
        <v>61.158153533935547</v>
      </c>
      <c r="FB480" s="86">
        <v>60.748397827148438</v>
      </c>
      <c r="FC480" s="86">
        <v>59.349567413330078</v>
      </c>
      <c r="FD480" s="86">
        <v>59.361282348632813</v>
      </c>
      <c r="FE480" s="86">
        <v>62.248394012451172</v>
      </c>
      <c r="FF480" s="86">
        <v>65.060592651367188</v>
      </c>
      <c r="FG480" s="86">
        <v>68.318336486816406</v>
      </c>
      <c r="FH480" s="86">
        <v>72.9632568359375</v>
      </c>
      <c r="FI480" s="86">
        <v>76.730560302734375</v>
      </c>
      <c r="FJ480" s="86">
        <v>80.75543212890625</v>
      </c>
      <c r="FK480" s="86">
        <v>82.99908447265625</v>
      </c>
      <c r="FL480" s="86">
        <v>82.301727294921875</v>
      </c>
      <c r="FM480" s="86">
        <v>83.050521850585938</v>
      </c>
      <c r="FN480" s="86">
        <v>82.475875854492188</v>
      </c>
      <c r="FO480" s="86">
        <v>82.155616760253906</v>
      </c>
      <c r="FP480" s="86">
        <v>80.7874755859375</v>
      </c>
      <c r="FQ480" s="86">
        <v>76.577285766601563</v>
      </c>
      <c r="FR480" s="86">
        <v>70.672256469726563</v>
      </c>
      <c r="FS480" s="86">
        <v>67.282058715820313</v>
      </c>
      <c r="FT480" s="86">
        <v>66.625450134277344</v>
      </c>
      <c r="FU480" s="86">
        <v>0.19503220915794373</v>
      </c>
      <c r="FV480" s="86">
        <v>0.20921804010868073</v>
      </c>
      <c r="FW480" s="86">
        <v>0.20242360234260559</v>
      </c>
      <c r="FX480" s="86">
        <v>223</v>
      </c>
      <c r="FY480" s="86">
        <v>1</v>
      </c>
    </row>
    <row r="481" spans="1:181" x14ac:dyDescent="0.25">
      <c r="A481" t="s">
        <v>186</v>
      </c>
      <c r="B481" t="s">
        <v>236</v>
      </c>
      <c r="C481" t="s">
        <v>194</v>
      </c>
      <c r="D481" t="s">
        <v>203</v>
      </c>
      <c r="E481" t="s">
        <v>209</v>
      </c>
      <c r="F481" t="s">
        <v>181</v>
      </c>
      <c r="G481" t="s">
        <v>1</v>
      </c>
      <c r="H481" s="86">
        <v>603</v>
      </c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  <c r="AK481" s="86"/>
      <c r="AL481" s="86"/>
      <c r="AM481" s="86"/>
      <c r="AN481" s="86"/>
      <c r="AO481" s="86"/>
      <c r="AP481" s="86"/>
      <c r="AQ481" s="86"/>
      <c r="AR481" s="86"/>
      <c r="AS481" s="86"/>
      <c r="AT481" s="86"/>
      <c r="AU481" s="86"/>
      <c r="AV481" s="86"/>
      <c r="AW481" s="86"/>
      <c r="AX481" s="86"/>
      <c r="AY481" s="86"/>
      <c r="AZ481" s="86"/>
      <c r="BA481" s="86"/>
      <c r="BB481" s="86"/>
      <c r="BC481" s="86"/>
      <c r="BD481" s="86"/>
      <c r="BE481" s="86"/>
      <c r="BF481" s="86"/>
      <c r="BG481" s="86"/>
      <c r="BH481" s="86"/>
      <c r="BI481" s="86"/>
      <c r="BJ481" s="86"/>
      <c r="BK481" s="86"/>
      <c r="BL481" s="86"/>
      <c r="BM481" s="86"/>
      <c r="BN481" s="86"/>
      <c r="BO481" s="86"/>
      <c r="BP481" s="86"/>
      <c r="BQ481" s="86"/>
      <c r="BR481" s="86"/>
      <c r="BS481" s="86"/>
      <c r="BT481" s="86"/>
      <c r="BU481" s="86"/>
      <c r="BV481" s="86"/>
      <c r="BW481" s="86"/>
      <c r="BX481" s="86"/>
      <c r="BY481" s="86"/>
      <c r="BZ481" s="86"/>
      <c r="CA481" s="86"/>
      <c r="CB481" s="86"/>
      <c r="CC481" s="86"/>
      <c r="CD481" s="86"/>
      <c r="CE481" s="86"/>
      <c r="CF481" s="86"/>
      <c r="CG481" s="86"/>
      <c r="CH481" s="86"/>
      <c r="CI481" s="86"/>
      <c r="CJ481" s="86"/>
      <c r="CK481" s="86"/>
      <c r="CL481" s="86"/>
      <c r="CM481" s="86"/>
      <c r="CN481" s="86"/>
      <c r="CO481" s="86"/>
      <c r="CP481" s="86"/>
      <c r="CQ481" s="86"/>
      <c r="CR481" s="86"/>
      <c r="CS481" s="86"/>
      <c r="CT481" s="86"/>
      <c r="CU481" s="86"/>
      <c r="CV481" s="86"/>
      <c r="CW481" s="86"/>
      <c r="CX481" s="86"/>
      <c r="CY481" s="86"/>
      <c r="CZ481" s="86"/>
      <c r="DA481" s="86"/>
      <c r="DB481" s="86"/>
      <c r="DC481" s="86"/>
      <c r="DD481" s="86"/>
      <c r="DE481" s="86"/>
      <c r="DF481" s="86"/>
      <c r="DG481" s="86"/>
      <c r="DH481" s="86"/>
      <c r="DI481" s="86"/>
      <c r="DJ481" s="86"/>
      <c r="DK481" s="86"/>
      <c r="DL481" s="86"/>
      <c r="DM481" s="86"/>
      <c r="DN481" s="86"/>
      <c r="DO481" s="86"/>
      <c r="DP481" s="86"/>
      <c r="DQ481" s="86"/>
      <c r="DR481" s="86"/>
      <c r="DS481" s="86"/>
      <c r="DT481" s="86"/>
      <c r="DU481" s="86"/>
      <c r="DV481" s="86"/>
      <c r="DW481" s="86"/>
      <c r="DX481" s="86"/>
      <c r="DY481" s="86"/>
      <c r="DZ481" s="86"/>
      <c r="EA481" s="86"/>
      <c r="EB481" s="86"/>
      <c r="EC481" s="86"/>
      <c r="ED481" s="86"/>
      <c r="EE481" s="86"/>
      <c r="EF481" s="86"/>
      <c r="EG481" s="86"/>
      <c r="EH481" s="86"/>
      <c r="EI481" s="86"/>
      <c r="EJ481" s="86"/>
      <c r="EK481" s="86"/>
      <c r="EL481" s="86"/>
      <c r="EM481" s="86"/>
      <c r="EN481" s="86"/>
      <c r="EO481" s="86"/>
      <c r="EP481" s="86"/>
      <c r="EQ481" s="86"/>
      <c r="ER481" s="86"/>
      <c r="ES481" s="86"/>
      <c r="ET481" s="86"/>
      <c r="EU481" s="86"/>
      <c r="EV481" s="86"/>
      <c r="EW481" s="86"/>
      <c r="EX481" s="86"/>
      <c r="EY481" s="86"/>
      <c r="EZ481" s="86"/>
      <c r="FA481" s="86"/>
      <c r="FB481" s="86"/>
      <c r="FC481" s="86"/>
      <c r="FD481" s="86"/>
      <c r="FE481" s="86"/>
      <c r="FF481" s="86"/>
      <c r="FG481" s="86"/>
      <c r="FH481" s="86"/>
      <c r="FI481" s="86"/>
      <c r="FJ481" s="86"/>
      <c r="FK481" s="86"/>
      <c r="FL481" s="86"/>
      <c r="FM481" s="86"/>
      <c r="FN481" s="86"/>
      <c r="FO481" s="86"/>
      <c r="FP481" s="86"/>
      <c r="FQ481" s="86"/>
      <c r="FR481" s="86"/>
      <c r="FS481" s="86"/>
      <c r="FT481" s="86"/>
      <c r="FU481" s="86"/>
      <c r="FV481" s="86"/>
      <c r="FW481" s="86"/>
      <c r="FX481" s="86">
        <v>45</v>
      </c>
      <c r="FY481" s="86">
        <v>0</v>
      </c>
    </row>
    <row r="482" spans="1:181" x14ac:dyDescent="0.25">
      <c r="A482" t="s">
        <v>186</v>
      </c>
      <c r="B482" t="s">
        <v>236</v>
      </c>
      <c r="C482" t="s">
        <v>194</v>
      </c>
      <c r="D482" t="s">
        <v>203</v>
      </c>
      <c r="E482" t="s">
        <v>209</v>
      </c>
      <c r="F482" t="s">
        <v>182</v>
      </c>
      <c r="G482" t="s">
        <v>1</v>
      </c>
      <c r="H482" s="86">
        <v>3116</v>
      </c>
      <c r="I482" s="86">
        <v>1.5935938358306885</v>
      </c>
      <c r="J482" s="86">
        <v>1.4004426002502441</v>
      </c>
      <c r="K482" s="86">
        <v>1.3260048627853394</v>
      </c>
      <c r="L482" s="86">
        <v>1.323361873626709</v>
      </c>
      <c r="M482" s="86">
        <v>1.3088899850845337</v>
      </c>
      <c r="N482" s="86">
        <v>1.3294365406036377</v>
      </c>
      <c r="O482" s="86">
        <v>1.4427134990692139</v>
      </c>
      <c r="P482" s="86">
        <v>1.6749334335327148</v>
      </c>
      <c r="Q482" s="86">
        <v>1.7980561256408691</v>
      </c>
      <c r="R482" s="86">
        <v>1.7780742645263672</v>
      </c>
      <c r="S482" s="86">
        <v>1.8692338466644287</v>
      </c>
      <c r="T482" s="86">
        <v>2.0876152515411377</v>
      </c>
      <c r="U482" s="86">
        <v>2.3027081489562988</v>
      </c>
      <c r="V482" s="86">
        <v>2.4448707103729248</v>
      </c>
      <c r="W482" s="86">
        <v>2.4937775135040283</v>
      </c>
      <c r="X482" s="86">
        <v>2.6004195213317871</v>
      </c>
      <c r="Y482" s="86">
        <v>2.6521303653717041</v>
      </c>
      <c r="Z482" s="86">
        <v>2.6476836204528809</v>
      </c>
      <c r="AA482" s="86">
        <v>2.7245197296142578</v>
      </c>
      <c r="AB482" s="86">
        <v>2.6612603664398193</v>
      </c>
      <c r="AC482" s="86">
        <v>2.5614078044891357</v>
      </c>
      <c r="AD482" s="86">
        <v>2.4969894886016846</v>
      </c>
      <c r="AE482" s="86">
        <v>2.2192351818084717</v>
      </c>
      <c r="AF482" s="86">
        <v>1.7210366725921631</v>
      </c>
      <c r="AG482" s="86">
        <v>-0.36930391192436218</v>
      </c>
      <c r="AH482" s="86">
        <v>-0.35747683048248291</v>
      </c>
      <c r="AI482" s="86">
        <v>-0.34272632002830505</v>
      </c>
      <c r="AJ482" s="86">
        <v>-0.24859069287776947</v>
      </c>
      <c r="AK482" s="86">
        <v>-0.17547586560249329</v>
      </c>
      <c r="AL482" s="86">
        <v>-0.16990917921066284</v>
      </c>
      <c r="AM482" s="86">
        <v>-0.20811590552330017</v>
      </c>
      <c r="AN482" s="86">
        <v>-0.11207890510559082</v>
      </c>
      <c r="AO482" s="86">
        <v>-0.11659609526395798</v>
      </c>
      <c r="AP482" s="86">
        <v>-0.19347730278968811</v>
      </c>
      <c r="AQ482" s="86">
        <v>-0.32406744360923767</v>
      </c>
      <c r="AR482" s="86">
        <v>-0.28883165121078491</v>
      </c>
      <c r="AS482" s="86">
        <v>-0.26609915494918823</v>
      </c>
      <c r="AT482" s="86">
        <v>-0.22857555747032166</v>
      </c>
      <c r="AU482" s="86">
        <v>-0.20693573355674744</v>
      </c>
      <c r="AV482" s="86">
        <v>-0.16684728860855103</v>
      </c>
      <c r="AW482" s="86">
        <v>-0.19652490317821503</v>
      </c>
      <c r="AX482" s="86">
        <v>-0.20702274143695831</v>
      </c>
      <c r="AY482" s="86">
        <v>-0.29111731052398682</v>
      </c>
      <c r="AZ482" s="86">
        <v>-0.29969415068626404</v>
      </c>
      <c r="BA482" s="86">
        <v>-0.44681322574615479</v>
      </c>
      <c r="BB482" s="86">
        <v>-0.44613015651702881</v>
      </c>
      <c r="BC482" s="86">
        <v>-0.3082599937915802</v>
      </c>
      <c r="BD482" s="86">
        <v>-0.3603331446647644</v>
      </c>
      <c r="BE482" s="86">
        <v>-0.22860525548458099</v>
      </c>
      <c r="BF482" s="86">
        <v>-0.22506798803806305</v>
      </c>
      <c r="BG482" s="86">
        <v>-0.21863169968128204</v>
      </c>
      <c r="BH482" s="86">
        <v>-0.12246783822774887</v>
      </c>
      <c r="BI482" s="86">
        <v>-6.2385100871324539E-2</v>
      </c>
      <c r="BJ482" s="86">
        <v>-5.1611222326755524E-2</v>
      </c>
      <c r="BK482" s="86">
        <v>-9.1708019375801086E-2</v>
      </c>
      <c r="BL482" s="86">
        <v>1.2177729979157448E-2</v>
      </c>
      <c r="BM482" s="86">
        <v>4.2338931234553456E-4</v>
      </c>
      <c r="BN482" s="86">
        <v>-8.7202668190002441E-2</v>
      </c>
      <c r="BO482" s="86">
        <v>-0.20429633557796478</v>
      </c>
      <c r="BP482" s="86">
        <v>-0.15447020530700684</v>
      </c>
      <c r="BQ482" s="86">
        <v>-0.1288178414106369</v>
      </c>
      <c r="BR482" s="86">
        <v>-8.6755566298961639E-2</v>
      </c>
      <c r="BS482" s="86">
        <v>-5.4699033498764038E-2</v>
      </c>
      <c r="BT482" s="86">
        <v>-1.9659398123621941E-2</v>
      </c>
      <c r="BU482" s="86">
        <v>-4.8725835978984833E-2</v>
      </c>
      <c r="BV482" s="86">
        <v>-6.6359996795654297E-2</v>
      </c>
      <c r="BW482" s="86">
        <v>-0.14291296899318695</v>
      </c>
      <c r="BX482" s="86">
        <v>-0.15637381374835968</v>
      </c>
      <c r="BY482" s="86">
        <v>-0.28301888704299927</v>
      </c>
      <c r="BZ482" s="86">
        <v>-0.27701306343078613</v>
      </c>
      <c r="CA482" s="86">
        <v>-0.1492641270160675</v>
      </c>
      <c r="CB482" s="86">
        <v>-0.21767547726631165</v>
      </c>
      <c r="CC482" s="86">
        <v>-0.13115780055522919</v>
      </c>
      <c r="CD482" s="86">
        <v>-0.13336202502250671</v>
      </c>
      <c r="CE482" s="86">
        <v>-0.1326841413974762</v>
      </c>
      <c r="CF482" s="86">
        <v>-3.5115551203489304E-2</v>
      </c>
      <c r="CG482" s="86">
        <v>1.5941210091114044E-2</v>
      </c>
      <c r="CH482" s="86">
        <v>3.0321575701236725E-2</v>
      </c>
      <c r="CI482" s="86">
        <v>-1.108427532017231E-2</v>
      </c>
      <c r="CJ482" s="86">
        <v>9.8237492144107819E-2</v>
      </c>
      <c r="CK482" s="86">
        <v>8.1470727920532227E-2</v>
      </c>
      <c r="CL482" s="86">
        <v>-1.3597175478935242E-2</v>
      </c>
      <c r="CM482" s="86">
        <v>-0.12134320288896561</v>
      </c>
      <c r="CN482" s="86">
        <v>-6.1411883682012558E-2</v>
      </c>
      <c r="CO482" s="86">
        <v>-3.3737242221832275E-2</v>
      </c>
      <c r="CP482" s="86">
        <v>1.1468542739748955E-2</v>
      </c>
      <c r="CQ482" s="86">
        <v>5.073963850736618E-2</v>
      </c>
      <c r="CR482" s="86">
        <v>8.2282483577728271E-2</v>
      </c>
      <c r="CS482" s="86">
        <v>5.3639348596334457E-2</v>
      </c>
      <c r="CT482" s="86">
        <v>3.1062591820955276E-2</v>
      </c>
      <c r="CU482" s="86">
        <v>-4.026707261800766E-2</v>
      </c>
      <c r="CV482" s="86">
        <v>-5.711059644818306E-2</v>
      </c>
      <c r="CW482" s="86">
        <v>-0.16957540810108185</v>
      </c>
      <c r="CX482" s="86">
        <v>-0.159883052110672</v>
      </c>
      <c r="CY482" s="86">
        <v>-3.9144072681665421E-2</v>
      </c>
      <c r="CZ482" s="86">
        <v>-0.11887121200561523</v>
      </c>
      <c r="DA482" s="86">
        <v>-3.3710338175296783E-2</v>
      </c>
      <c r="DB482" s="86">
        <v>-4.1656080633401871E-2</v>
      </c>
      <c r="DC482" s="86">
        <v>-4.6736579388380051E-2</v>
      </c>
      <c r="DD482" s="86">
        <v>5.2236735820770264E-2</v>
      </c>
      <c r="DE482" s="86">
        <v>9.4267532229423523E-2</v>
      </c>
      <c r="DF482" s="86">
        <v>0.11225437372922897</v>
      </c>
      <c r="DG482" s="86">
        <v>6.9539472460746765E-2</v>
      </c>
      <c r="DH482" s="86">
        <v>0.18429724872112274</v>
      </c>
      <c r="DI482" s="86">
        <v>0.16251806914806366</v>
      </c>
      <c r="DJ482" s="86">
        <v>6.000831350684166E-2</v>
      </c>
      <c r="DK482" s="86">
        <v>-3.8390081375837326E-2</v>
      </c>
      <c r="DL482" s="86">
        <v>3.1646441668272018E-2</v>
      </c>
      <c r="DM482" s="86">
        <v>6.1343356966972351E-2</v>
      </c>
      <c r="DN482" s="86">
        <v>0.10969264805316925</v>
      </c>
      <c r="DO482" s="86">
        <v>0.1561783105134964</v>
      </c>
      <c r="DP482" s="86">
        <v>0.18422435224056244</v>
      </c>
      <c r="DQ482" s="86">
        <v>0.15600453317165375</v>
      </c>
      <c r="DR482" s="86">
        <v>0.12848517298698425</v>
      </c>
      <c r="DS482" s="86">
        <v>6.2378816306591034E-2</v>
      </c>
      <c r="DT482" s="86">
        <v>4.2152635753154755E-2</v>
      </c>
      <c r="DU482" s="86">
        <v>-5.6131917983293533E-2</v>
      </c>
      <c r="DV482" s="86">
        <v>-4.2753081768751144E-2</v>
      </c>
      <c r="DW482" s="86">
        <v>7.0975981652736664E-2</v>
      </c>
      <c r="DX482" s="86">
        <v>-2.0066950470209122E-2</v>
      </c>
      <c r="DY482" s="86">
        <v>0.10698831081390381</v>
      </c>
      <c r="DZ482" s="86">
        <v>9.0752750635147095E-2</v>
      </c>
      <c r="EA482" s="86">
        <v>7.7358044683933258E-2</v>
      </c>
      <c r="EB482" s="86">
        <v>0.17835958302021027</v>
      </c>
      <c r="EC482" s="86">
        <v>0.20735828578472137</v>
      </c>
      <c r="ED482" s="86">
        <v>0.23055233061313629</v>
      </c>
      <c r="EE482" s="86">
        <v>0.18594735860824585</v>
      </c>
      <c r="EF482" s="86">
        <v>0.30855390429496765</v>
      </c>
      <c r="EG482" s="86">
        <v>0.27953755855560303</v>
      </c>
      <c r="EH482" s="86">
        <v>0.16628296673297882</v>
      </c>
      <c r="EI482" s="86">
        <v>8.1381067633628845E-2</v>
      </c>
      <c r="EJ482" s="86">
        <v>0.16600789129734039</v>
      </c>
      <c r="EK482" s="86">
        <v>0.19862464070320129</v>
      </c>
      <c r="EL482" s="86">
        <v>0.25151264667510986</v>
      </c>
      <c r="EM482" s="86">
        <v>0.3084149956703186</v>
      </c>
      <c r="EN482" s="86">
        <v>0.33141225576400757</v>
      </c>
      <c r="EO482" s="86">
        <v>0.30380362272262573</v>
      </c>
      <c r="EP482" s="86">
        <v>0.26914790272712708</v>
      </c>
      <c r="EQ482" s="86">
        <v>0.2105831652879715</v>
      </c>
      <c r="ER482" s="86">
        <v>0.18547298014163971</v>
      </c>
      <c r="ES482" s="86">
        <v>0.10766246169805527</v>
      </c>
      <c r="ET482" s="86">
        <v>0.12636400759220123</v>
      </c>
      <c r="EU482" s="86">
        <v>0.22997185587882996</v>
      </c>
      <c r="EV482" s="86">
        <v>0.12259072065353394</v>
      </c>
      <c r="EW482" s="86">
        <v>70.53326416015625</v>
      </c>
      <c r="EX482" s="86">
        <v>68.492164611816406</v>
      </c>
      <c r="EY482" s="86">
        <v>65.858230590820313</v>
      </c>
      <c r="EZ482" s="86">
        <v>65.129676818847656</v>
      </c>
      <c r="FA482" s="86">
        <v>63.651676177978516</v>
      </c>
      <c r="FB482" s="86">
        <v>62.5098876953125</v>
      </c>
      <c r="FC482" s="86">
        <v>61.782627105712891</v>
      </c>
      <c r="FD482" s="86">
        <v>61.578754425048828</v>
      </c>
      <c r="FE482" s="86">
        <v>66.153114318847656</v>
      </c>
      <c r="FF482" s="86">
        <v>72.756362915039063</v>
      </c>
      <c r="FG482" s="86">
        <v>78.73651123046875</v>
      </c>
      <c r="FH482" s="86">
        <v>85.294212341308594</v>
      </c>
      <c r="FI482" s="86">
        <v>91.198860168457031</v>
      </c>
      <c r="FJ482" s="86">
        <v>95.100883483886719</v>
      </c>
      <c r="FK482" s="86">
        <v>98.920585632324219</v>
      </c>
      <c r="FL482" s="86">
        <v>100.37891387939453</v>
      </c>
      <c r="FM482" s="86">
        <v>99.391532897949219</v>
      </c>
      <c r="FN482" s="86">
        <v>98.577140808105469</v>
      </c>
      <c r="FO482" s="86">
        <v>96.029441833496094</v>
      </c>
      <c r="FP482" s="86">
        <v>93.030296325683594</v>
      </c>
      <c r="FQ482" s="86">
        <v>87.006118774414063</v>
      </c>
      <c r="FR482" s="86">
        <v>79.256546020507813</v>
      </c>
      <c r="FS482" s="86">
        <v>74.677902221679688</v>
      </c>
      <c r="FT482" s="86">
        <v>72.814506530761719</v>
      </c>
      <c r="FU482" s="86">
        <v>8.9264422655105591E-2</v>
      </c>
      <c r="FV482" s="86">
        <v>0.12846048176288605</v>
      </c>
      <c r="FW482" s="86">
        <v>9.0441107749938965E-2</v>
      </c>
      <c r="FX482" s="86">
        <v>411</v>
      </c>
      <c r="FY482" s="86">
        <v>1</v>
      </c>
    </row>
    <row r="483" spans="1:181" x14ac:dyDescent="0.25">
      <c r="A483" t="s">
        <v>186</v>
      </c>
      <c r="B483" t="s">
        <v>236</v>
      </c>
      <c r="C483" t="s">
        <v>194</v>
      </c>
      <c r="D483" t="s">
        <v>203</v>
      </c>
      <c r="E483" t="s">
        <v>209</v>
      </c>
      <c r="F483" t="s">
        <v>183</v>
      </c>
      <c r="G483" t="s">
        <v>1</v>
      </c>
      <c r="H483" s="86">
        <v>3696</v>
      </c>
      <c r="I483" s="86">
        <v>2.168116569519043</v>
      </c>
      <c r="J483" s="86">
        <v>1.8822972774505615</v>
      </c>
      <c r="K483" s="86">
        <v>1.7423673868179321</v>
      </c>
      <c r="L483" s="86">
        <v>1.5528597831726074</v>
      </c>
      <c r="M483" s="86">
        <v>1.4679920673370361</v>
      </c>
      <c r="N483" s="86">
        <v>1.524730920791626</v>
      </c>
      <c r="O483" s="86">
        <v>1.630729079246521</v>
      </c>
      <c r="P483" s="86">
        <v>1.6938412189483643</v>
      </c>
      <c r="Q483" s="86">
        <v>1.8321191072463989</v>
      </c>
      <c r="R483" s="86">
        <v>1.9452497959136963</v>
      </c>
      <c r="S483" s="86">
        <v>2.2674410343170166</v>
      </c>
      <c r="T483" s="86">
        <v>2.6274673938751221</v>
      </c>
      <c r="U483" s="86">
        <v>2.8564085960388184</v>
      </c>
      <c r="V483" s="86">
        <v>3.2448320388793945</v>
      </c>
      <c r="W483" s="86">
        <v>3.3503987789154053</v>
      </c>
      <c r="X483" s="86">
        <v>3.7298345565795898</v>
      </c>
      <c r="Y483" s="86">
        <v>3.8341147899627686</v>
      </c>
      <c r="Z483" s="86">
        <v>3.9971168041229248</v>
      </c>
      <c r="AA483" s="86">
        <v>3.9514551162719727</v>
      </c>
      <c r="AB483" s="86">
        <v>3.7151217460632324</v>
      </c>
      <c r="AC483" s="86">
        <v>3.5199205875396729</v>
      </c>
      <c r="AD483" s="86">
        <v>3.3533699512481689</v>
      </c>
      <c r="AE483" s="86">
        <v>3.014927864074707</v>
      </c>
      <c r="AF483" s="86">
        <v>2.5701770782470703</v>
      </c>
      <c r="AG483" s="86">
        <v>-0.62292808294296265</v>
      </c>
      <c r="AH483" s="86">
        <v>-0.64244252443313599</v>
      </c>
      <c r="AI483" s="86">
        <v>-0.61113786697387695</v>
      </c>
      <c r="AJ483" s="86">
        <v>-0.65470373630523682</v>
      </c>
      <c r="AK483" s="86">
        <v>-0.71174317598342896</v>
      </c>
      <c r="AL483" s="86">
        <v>-0.62260550260543823</v>
      </c>
      <c r="AM483" s="86">
        <v>-0.56047189235687256</v>
      </c>
      <c r="AN483" s="86">
        <v>-0.5674893856048584</v>
      </c>
      <c r="AO483" s="86">
        <v>-0.37452840805053711</v>
      </c>
      <c r="AP483" s="86">
        <v>-0.32484006881713867</v>
      </c>
      <c r="AQ483" s="86">
        <v>-0.27229973673820496</v>
      </c>
      <c r="AR483" s="86">
        <v>-0.2844352126121521</v>
      </c>
      <c r="AS483" s="86">
        <v>-0.45049911737442017</v>
      </c>
      <c r="AT483" s="86">
        <v>-0.27924102544784546</v>
      </c>
      <c r="AU483" s="86">
        <v>-0.31845086812973022</v>
      </c>
      <c r="AV483" s="86">
        <v>-0.13037657737731934</v>
      </c>
      <c r="AW483" s="86">
        <v>-9.6465028822422028E-2</v>
      </c>
      <c r="AX483" s="86">
        <v>-3.7950027734041214E-2</v>
      </c>
      <c r="AY483" s="86">
        <v>-2.6418708264827728E-2</v>
      </c>
      <c r="AZ483" s="86">
        <v>-4.3563537299633026E-2</v>
      </c>
      <c r="BA483" s="86">
        <v>-0.3156464695930481</v>
      </c>
      <c r="BB483" s="86">
        <v>-0.52467042207717896</v>
      </c>
      <c r="BC483" s="86">
        <v>-0.52663218975067139</v>
      </c>
      <c r="BD483" s="86">
        <v>-0.58168458938598633</v>
      </c>
      <c r="BE483" s="86">
        <v>-0.40956923365592957</v>
      </c>
      <c r="BF483" s="86">
        <v>-0.4396820068359375</v>
      </c>
      <c r="BG483" s="86">
        <v>-0.406441330909729</v>
      </c>
      <c r="BH483" s="86">
        <v>-0.45984452962875366</v>
      </c>
      <c r="BI483" s="86">
        <v>-0.5133659839630127</v>
      </c>
      <c r="BJ483" s="86">
        <v>-0.43218821287155151</v>
      </c>
      <c r="BK483" s="86">
        <v>-0.36938732862472534</v>
      </c>
      <c r="BL483" s="86">
        <v>-0.37486791610717773</v>
      </c>
      <c r="BM483" s="86">
        <v>-0.22672727704048157</v>
      </c>
      <c r="BN483" s="86">
        <v>-0.17527234554290771</v>
      </c>
      <c r="BO483" s="86">
        <v>-0.10401344299316406</v>
      </c>
      <c r="BP483" s="86">
        <v>-9.3354269862174988E-2</v>
      </c>
      <c r="BQ483" s="86">
        <v>-0.2517494261264801</v>
      </c>
      <c r="BR483" s="86">
        <v>-6.8442948162555695E-2</v>
      </c>
      <c r="BS483" s="86">
        <v>-0.1132286936044693</v>
      </c>
      <c r="BT483" s="86">
        <v>6.3852801918983459E-2</v>
      </c>
      <c r="BU483" s="86">
        <v>8.2989737391471863E-2</v>
      </c>
      <c r="BV483" s="86">
        <v>0.1447129100561142</v>
      </c>
      <c r="BW483" s="86">
        <v>0.14693909883499146</v>
      </c>
      <c r="BX483" s="86">
        <v>0.13264481723308563</v>
      </c>
      <c r="BY483" s="86">
        <v>-9.8345637321472168E-2</v>
      </c>
      <c r="BZ483" s="86">
        <v>-0.28945353627204895</v>
      </c>
      <c r="CA483" s="86">
        <v>-0.29767614603042603</v>
      </c>
      <c r="CB483" s="86">
        <v>-0.3687385618686676</v>
      </c>
      <c r="CC483" s="86">
        <v>-0.26179757714271545</v>
      </c>
      <c r="CD483" s="86">
        <v>-0.29925072193145752</v>
      </c>
      <c r="CE483" s="86">
        <v>-0.26466909050941467</v>
      </c>
      <c r="CF483" s="86">
        <v>-0.32488566637039185</v>
      </c>
      <c r="CG483" s="86">
        <v>-0.37597042322158813</v>
      </c>
      <c r="CH483" s="86">
        <v>-0.3003058135509491</v>
      </c>
      <c r="CI483" s="86">
        <v>-0.23704273998737335</v>
      </c>
      <c r="CJ483" s="86">
        <v>-0.24145890772342682</v>
      </c>
      <c r="CK483" s="86">
        <v>-0.12436066567897797</v>
      </c>
      <c r="CL483" s="86">
        <v>-7.1682177484035492E-2</v>
      </c>
      <c r="CM483" s="86">
        <v>1.2541134841740131E-2</v>
      </c>
      <c r="CN483" s="86">
        <v>3.8987815380096436E-2</v>
      </c>
      <c r="CO483" s="86">
        <v>-0.11409597843885422</v>
      </c>
      <c r="CP483" s="86">
        <v>7.7555194497108459E-2</v>
      </c>
      <c r="CQ483" s="86">
        <v>2.8907585889101028E-2</v>
      </c>
      <c r="CR483" s="86">
        <v>0.19837546348571777</v>
      </c>
      <c r="CS483" s="86">
        <v>0.20727957785129547</v>
      </c>
      <c r="CT483" s="86">
        <v>0.27122467756271362</v>
      </c>
      <c r="CU483" s="86">
        <v>0.26700618863105774</v>
      </c>
      <c r="CV483" s="86">
        <v>0.25468617677688599</v>
      </c>
      <c r="CW483" s="86">
        <v>5.2156250923871994E-2</v>
      </c>
      <c r="CX483" s="86">
        <v>-0.12654303014278412</v>
      </c>
      <c r="CY483" s="86">
        <v>-0.13910195231437683</v>
      </c>
      <c r="CZ483" s="86">
        <v>-0.22125287353992462</v>
      </c>
      <c r="DA483" s="86">
        <v>-0.11402589827775955</v>
      </c>
      <c r="DB483" s="86">
        <v>-0.15881937742233276</v>
      </c>
      <c r="DC483" s="86">
        <v>-0.12289688736200333</v>
      </c>
      <c r="DD483" s="86">
        <v>-0.18992677330970764</v>
      </c>
      <c r="DE483" s="86">
        <v>-0.23857490718364716</v>
      </c>
      <c r="DF483" s="86">
        <v>-0.16842338442802429</v>
      </c>
      <c r="DG483" s="86">
        <v>-0.10469815135002136</v>
      </c>
      <c r="DH483" s="86">
        <v>-0.10804988443851471</v>
      </c>
      <c r="DI483" s="86">
        <v>-2.1994072943925858E-2</v>
      </c>
      <c r="DJ483" s="86">
        <v>3.1907998025417328E-2</v>
      </c>
      <c r="DK483" s="86">
        <v>0.12909571826457977</v>
      </c>
      <c r="DL483" s="86">
        <v>0.17132991552352905</v>
      </c>
      <c r="DM483" s="86">
        <v>2.355746366083622E-2</v>
      </c>
      <c r="DN483" s="86">
        <v>0.22355332970619202</v>
      </c>
      <c r="DO483" s="86">
        <v>0.17104387283325195</v>
      </c>
      <c r="DP483" s="86">
        <v>0.33289813995361328</v>
      </c>
      <c r="DQ483" s="86">
        <v>0.33156940340995789</v>
      </c>
      <c r="DR483" s="86">
        <v>0.39773645997047424</v>
      </c>
      <c r="DS483" s="86">
        <v>0.38707324862480164</v>
      </c>
      <c r="DT483" s="86">
        <v>0.37672752141952515</v>
      </c>
      <c r="DU483" s="86">
        <v>0.20265813171863556</v>
      </c>
      <c r="DV483" s="86">
        <v>3.6367464810609818E-2</v>
      </c>
      <c r="DW483" s="86">
        <v>1.9472267478704453E-2</v>
      </c>
      <c r="DX483" s="86">
        <v>-7.3767155408859253E-2</v>
      </c>
      <c r="DY483" s="86">
        <v>9.9332936108112335E-2</v>
      </c>
      <c r="DZ483" s="86">
        <v>4.3941128998994827E-2</v>
      </c>
      <c r="EA483" s="86">
        <v>8.1799685955047607E-2</v>
      </c>
      <c r="EB483" s="86">
        <v>4.9324454739689827E-3</v>
      </c>
      <c r="EC483" s="86">
        <v>-4.019763320684433E-2</v>
      </c>
      <c r="ED483" s="86">
        <v>2.199387364089489E-2</v>
      </c>
      <c r="EE483" s="86">
        <v>8.6386427283287048E-2</v>
      </c>
      <c r="EF483" s="86">
        <v>8.4571562707424164E-2</v>
      </c>
      <c r="EG483" s="86">
        <v>0.12580704689025879</v>
      </c>
      <c r="EH483" s="86">
        <v>0.18147575855255127</v>
      </c>
      <c r="EI483" s="86">
        <v>0.29738199710845947</v>
      </c>
      <c r="EJ483" s="86">
        <v>0.36241084337234497</v>
      </c>
      <c r="EK483" s="86">
        <v>0.22230717539787292</v>
      </c>
      <c r="EL483" s="86">
        <v>0.43435147404670715</v>
      </c>
      <c r="EM483" s="86">
        <v>0.37626606225967407</v>
      </c>
      <c r="EN483" s="86">
        <v>0.52712750434875488</v>
      </c>
      <c r="EO483" s="86">
        <v>0.5110241174697876</v>
      </c>
      <c r="EP483" s="86">
        <v>0.58039939403533936</v>
      </c>
      <c r="EQ483" s="86">
        <v>0.56043106317520142</v>
      </c>
      <c r="ER483" s="86">
        <v>0.55293583869934082</v>
      </c>
      <c r="ES483" s="86">
        <v>0.41995891928672791</v>
      </c>
      <c r="ET483" s="86">
        <v>0.27158436179161072</v>
      </c>
      <c r="EU483" s="86">
        <v>0.24842825531959534</v>
      </c>
      <c r="EV483" s="86">
        <v>0.13917878270149231</v>
      </c>
      <c r="EW483" s="86">
        <v>80.348258972167969</v>
      </c>
      <c r="EX483" s="86">
        <v>77.212715148925781</v>
      </c>
      <c r="EY483" s="86">
        <v>75.923194885253906</v>
      </c>
      <c r="EZ483" s="86">
        <v>74.6407470703125</v>
      </c>
      <c r="FA483" s="86">
        <v>73.276679992675781</v>
      </c>
      <c r="FB483" s="86">
        <v>72.03302001953125</v>
      </c>
      <c r="FC483" s="86">
        <v>71.131828308105469</v>
      </c>
      <c r="FD483" s="86">
        <v>70.845054626464844</v>
      </c>
      <c r="FE483" s="86">
        <v>75.14154052734375</v>
      </c>
      <c r="FF483" s="86">
        <v>80.540191650390625</v>
      </c>
      <c r="FG483" s="86">
        <v>85.209327697753906</v>
      </c>
      <c r="FH483" s="86">
        <v>89.966087341308594</v>
      </c>
      <c r="FI483" s="86">
        <v>94.381599426269531</v>
      </c>
      <c r="FJ483" s="86">
        <v>97.590866088867188</v>
      </c>
      <c r="FK483" s="86">
        <v>100.26484680175781</v>
      </c>
      <c r="FL483" s="86">
        <v>101.78755950927734</v>
      </c>
      <c r="FM483" s="86">
        <v>103.11572265625</v>
      </c>
      <c r="FN483" s="86">
        <v>103.10344696044922</v>
      </c>
      <c r="FO483" s="86">
        <v>101.91268157958984</v>
      </c>
      <c r="FP483" s="86">
        <v>99.353744506835938</v>
      </c>
      <c r="FQ483" s="86">
        <v>95.055992126464844</v>
      </c>
      <c r="FR483" s="86">
        <v>89.8184814453125</v>
      </c>
      <c r="FS483" s="86">
        <v>85.6883544921875</v>
      </c>
      <c r="FT483" s="86">
        <v>83.227851867675781</v>
      </c>
      <c r="FU483" s="86">
        <v>0.13417382538318634</v>
      </c>
      <c r="FV483" s="86">
        <v>0.15560045838356018</v>
      </c>
      <c r="FW483" s="86">
        <v>0.14439508318901062</v>
      </c>
      <c r="FX483" s="86">
        <v>306</v>
      </c>
      <c r="FY483" s="86">
        <v>1</v>
      </c>
    </row>
    <row r="484" spans="1:181" x14ac:dyDescent="0.25">
      <c r="A484" t="s">
        <v>186</v>
      </c>
      <c r="B484" t="s">
        <v>236</v>
      </c>
      <c r="C484" t="s">
        <v>194</v>
      </c>
      <c r="D484" t="s">
        <v>203</v>
      </c>
      <c r="E484" t="s">
        <v>209</v>
      </c>
      <c r="F484" t="s">
        <v>184</v>
      </c>
      <c r="G484" t="s">
        <v>1</v>
      </c>
      <c r="H484" s="86">
        <v>2533</v>
      </c>
      <c r="I484" s="86">
        <v>2.2290537357330322</v>
      </c>
      <c r="J484" s="86">
        <v>2.0978331565856934</v>
      </c>
      <c r="K484" s="86">
        <v>1.9152578115463257</v>
      </c>
      <c r="L484" s="86">
        <v>1.8807419538497925</v>
      </c>
      <c r="M484" s="86">
        <v>1.8978821039199829</v>
      </c>
      <c r="N484" s="86">
        <v>1.8437727689743042</v>
      </c>
      <c r="O484" s="86">
        <v>2.0456504821777344</v>
      </c>
      <c r="P484" s="86">
        <v>2.1903262138366699</v>
      </c>
      <c r="Q484" s="86">
        <v>2.3433060646057129</v>
      </c>
      <c r="R484" s="86">
        <v>2.5500507354736328</v>
      </c>
      <c r="S484" s="86">
        <v>3.0646564960479736</v>
      </c>
      <c r="T484" s="86">
        <v>3.4069757461547852</v>
      </c>
      <c r="U484" s="86">
        <v>3.6548478603363037</v>
      </c>
      <c r="V484" s="86">
        <v>3.9645326137542725</v>
      </c>
      <c r="W484" s="86">
        <v>4.2915844917297363</v>
      </c>
      <c r="X484" s="86">
        <v>4.5441980361938477</v>
      </c>
      <c r="Y484" s="86">
        <v>4.7268738746643066</v>
      </c>
      <c r="Z484" s="86">
        <v>4.7805166244506836</v>
      </c>
      <c r="AA484" s="86">
        <v>4.6021523475646973</v>
      </c>
      <c r="AB484" s="86">
        <v>4.3624634742736816</v>
      </c>
      <c r="AC484" s="86">
        <v>4.3463830947875977</v>
      </c>
      <c r="AD484" s="86">
        <v>4.2263951301574707</v>
      </c>
      <c r="AE484" s="86">
        <v>3.4938037395477295</v>
      </c>
      <c r="AF484" s="86">
        <v>2.9760868549346924</v>
      </c>
      <c r="AG484" s="86">
        <v>-0.41437980532646179</v>
      </c>
      <c r="AH484" s="86">
        <v>-0.23095270991325378</v>
      </c>
      <c r="AI484" s="86">
        <v>-0.19320663809776306</v>
      </c>
      <c r="AJ484" s="86">
        <v>-0.20938341319561005</v>
      </c>
      <c r="AK484" s="86">
        <v>-0.1574920266866684</v>
      </c>
      <c r="AL484" s="86">
        <v>-0.19728165864944458</v>
      </c>
      <c r="AM484" s="86">
        <v>-0.12935006618499756</v>
      </c>
      <c r="AN484" s="86">
        <v>-0.27898788452148438</v>
      </c>
      <c r="AO484" s="86">
        <v>-0.38758963346481323</v>
      </c>
      <c r="AP484" s="86">
        <v>-0.32157710194587708</v>
      </c>
      <c r="AQ484" s="86">
        <v>-9.9284142255783081E-2</v>
      </c>
      <c r="AR484" s="86">
        <v>-0.20375058054924011</v>
      </c>
      <c r="AS484" s="86">
        <v>-0.22369435429573059</v>
      </c>
      <c r="AT484" s="86">
        <v>-0.12005917727947235</v>
      </c>
      <c r="AU484" s="86">
        <v>-0.16919969022274017</v>
      </c>
      <c r="AV484" s="86">
        <v>-5.5341817438602448E-2</v>
      </c>
      <c r="AW484" s="86">
        <v>-0.12314339727163315</v>
      </c>
      <c r="AX484" s="86">
        <v>-0.15122070908546448</v>
      </c>
      <c r="AY484" s="86">
        <v>-0.2029104083776474</v>
      </c>
      <c r="AZ484" s="86">
        <v>-8.8182777166366577E-2</v>
      </c>
      <c r="BA484" s="86">
        <v>-5.0863027572631836E-3</v>
      </c>
      <c r="BB484" s="86">
        <v>-0.11964143812656403</v>
      </c>
      <c r="BC484" s="86">
        <v>-0.39796718955039978</v>
      </c>
      <c r="BD484" s="86">
        <v>-0.34417635202407837</v>
      </c>
      <c r="BE484" s="86">
        <v>-0.23309272527694702</v>
      </c>
      <c r="BF484" s="86">
        <v>-6.9451518356800079E-2</v>
      </c>
      <c r="BG484" s="86">
        <v>-4.0450964123010635E-2</v>
      </c>
      <c r="BH484" s="86">
        <v>-4.3695315718650818E-2</v>
      </c>
      <c r="BI484" s="86">
        <v>-5.0228629261255264E-3</v>
      </c>
      <c r="BJ484" s="86">
        <v>-4.4966310262680054E-2</v>
      </c>
      <c r="BK484" s="86">
        <v>1.9879864528775215E-2</v>
      </c>
      <c r="BL484" s="86">
        <v>-0.10831376910209656</v>
      </c>
      <c r="BM484" s="86">
        <v>-0.21438933908939362</v>
      </c>
      <c r="BN484" s="86">
        <v>-0.11313361674547195</v>
      </c>
      <c r="BO484" s="86">
        <v>0.1203460618853569</v>
      </c>
      <c r="BP484" s="86">
        <v>2.3316467180848122E-2</v>
      </c>
      <c r="BQ484" s="86">
        <v>8.6726872250437737E-3</v>
      </c>
      <c r="BR484" s="86">
        <v>0.1045176163315773</v>
      </c>
      <c r="BS484" s="86">
        <v>6.3974268734455109E-2</v>
      </c>
      <c r="BT484" s="86">
        <v>0.19147931039333344</v>
      </c>
      <c r="BU484" s="86">
        <v>0.13965477049350739</v>
      </c>
      <c r="BV484" s="86">
        <v>0.10422850400209427</v>
      </c>
      <c r="BW484" s="86">
        <v>5.0972737371921539E-2</v>
      </c>
      <c r="BX484" s="86">
        <v>0.13602966070175171</v>
      </c>
      <c r="BY484" s="86">
        <v>0.2308388352394104</v>
      </c>
      <c r="BZ484" s="86">
        <v>0.11738086491823196</v>
      </c>
      <c r="CA484" s="86">
        <v>-0.18061789870262146</v>
      </c>
      <c r="CB484" s="86">
        <v>-0.12863288819789886</v>
      </c>
      <c r="CC484" s="86">
        <v>-0.10753387212753296</v>
      </c>
      <c r="CD484" s="86">
        <v>4.2403701692819595E-2</v>
      </c>
      <c r="CE484" s="86">
        <v>6.5347157418727875E-2</v>
      </c>
      <c r="CF484" s="86">
        <v>7.1059763431549072E-2</v>
      </c>
      <c r="CG484" s="86">
        <v>0.10057681053876877</v>
      </c>
      <c r="CH484" s="86">
        <v>6.0526836663484573E-2</v>
      </c>
      <c r="CI484" s="86">
        <v>0.12323606759309769</v>
      </c>
      <c r="CJ484" s="86">
        <v>9.894602932035923E-3</v>
      </c>
      <c r="CK484" s="86">
        <v>-9.4431377947330475E-2</v>
      </c>
      <c r="CL484" s="86">
        <v>3.1233711168169975E-2</v>
      </c>
      <c r="CM484" s="86">
        <v>0.27246126532554626</v>
      </c>
      <c r="CN484" s="86">
        <v>0.18058241903781891</v>
      </c>
      <c r="CO484" s="86">
        <v>0.16960939764976501</v>
      </c>
      <c r="CP484" s="86">
        <v>0.26005882024765015</v>
      </c>
      <c r="CQ484" s="86">
        <v>0.22546984255313873</v>
      </c>
      <c r="CR484" s="86">
        <v>0.36242687702178955</v>
      </c>
      <c r="CS484" s="86">
        <v>0.32166799902915955</v>
      </c>
      <c r="CT484" s="86">
        <v>0.28115186095237732</v>
      </c>
      <c r="CU484" s="86">
        <v>0.22681142389774323</v>
      </c>
      <c r="CV484" s="86">
        <v>0.29131850600242615</v>
      </c>
      <c r="CW484" s="86">
        <v>0.3942398726940155</v>
      </c>
      <c r="CX484" s="86">
        <v>0.28154182434082031</v>
      </c>
      <c r="CY484" s="86">
        <v>-3.0082432553172112E-2</v>
      </c>
      <c r="CZ484" s="86">
        <v>2.0651847124099731E-2</v>
      </c>
      <c r="DA484" s="86">
        <v>1.8024992197751999E-2</v>
      </c>
      <c r="DB484" s="86">
        <v>0.15425893664360046</v>
      </c>
      <c r="DC484" s="86">
        <v>0.17114527523517609</v>
      </c>
      <c r="DD484" s="86">
        <v>0.18581484258174896</v>
      </c>
      <c r="DE484" s="86">
        <v>0.2061765044927597</v>
      </c>
      <c r="DF484" s="86">
        <v>0.1660199761390686</v>
      </c>
      <c r="DG484" s="86">
        <v>0.22659227252006531</v>
      </c>
      <c r="DH484" s="86">
        <v>0.12810297310352325</v>
      </c>
      <c r="DI484" s="86">
        <v>2.5526594370603561E-2</v>
      </c>
      <c r="DJ484" s="86">
        <v>0.17560103535652161</v>
      </c>
      <c r="DK484" s="86">
        <v>0.42457649111747742</v>
      </c>
      <c r="DL484" s="86">
        <v>0.33784836530685425</v>
      </c>
      <c r="DM484" s="86">
        <v>0.33054611086845398</v>
      </c>
      <c r="DN484" s="86">
        <v>0.41560003161430359</v>
      </c>
      <c r="DO484" s="86">
        <v>0.38696542382240295</v>
      </c>
      <c r="DP484" s="86">
        <v>0.53337442874908447</v>
      </c>
      <c r="DQ484" s="86">
        <v>0.50368118286132813</v>
      </c>
      <c r="DR484" s="86">
        <v>0.45807522535324097</v>
      </c>
      <c r="DS484" s="86">
        <v>0.40265008807182312</v>
      </c>
      <c r="DT484" s="86">
        <v>0.44660735130310059</v>
      </c>
      <c r="DU484" s="86">
        <v>0.55764091014862061</v>
      </c>
      <c r="DV484" s="86">
        <v>0.44570273160934448</v>
      </c>
      <c r="DW484" s="86">
        <v>0.12045303732156754</v>
      </c>
      <c r="DX484" s="86">
        <v>0.16993658244609833</v>
      </c>
      <c r="DY484" s="86">
        <v>0.19931204617023468</v>
      </c>
      <c r="DZ484" s="86">
        <v>0.31576007604598999</v>
      </c>
      <c r="EA484" s="86">
        <v>0.32390093803405762</v>
      </c>
      <c r="EB484" s="86">
        <v>0.35150295495986938</v>
      </c>
      <c r="EC484" s="86">
        <v>0.35864561796188354</v>
      </c>
      <c r="ED484" s="86">
        <v>0.31833532452583313</v>
      </c>
      <c r="EE484" s="86">
        <v>0.37582221627235413</v>
      </c>
      <c r="EF484" s="86">
        <v>0.29877707362174988</v>
      </c>
      <c r="EG484" s="86">
        <v>0.1987268477678299</v>
      </c>
      <c r="EH484" s="86">
        <v>0.38404452800750732</v>
      </c>
      <c r="EI484" s="86">
        <v>0.644206702709198</v>
      </c>
      <c r="EJ484" s="86">
        <v>0.56491541862487793</v>
      </c>
      <c r="EK484" s="86">
        <v>0.56291311979293823</v>
      </c>
      <c r="EL484" s="86">
        <v>0.64017683267593384</v>
      </c>
      <c r="EM484" s="86">
        <v>0.62013936042785645</v>
      </c>
      <c r="EN484" s="86">
        <v>0.78019559383392334</v>
      </c>
      <c r="EO484" s="86">
        <v>0.76647937297821045</v>
      </c>
      <c r="EP484" s="86">
        <v>0.7135244607925415</v>
      </c>
      <c r="EQ484" s="86">
        <v>0.65653324127197266</v>
      </c>
      <c r="ER484" s="86">
        <v>0.67081975936889648</v>
      </c>
      <c r="ES484" s="86">
        <v>0.79356604814529419</v>
      </c>
      <c r="ET484" s="86">
        <v>0.68272501230239868</v>
      </c>
      <c r="EU484" s="86">
        <v>0.33780235052108765</v>
      </c>
      <c r="EV484" s="86">
        <v>0.38548001646995544</v>
      </c>
      <c r="EW484" s="86">
        <v>78.587310791015625</v>
      </c>
      <c r="EX484" s="86">
        <v>74.329879760742188</v>
      </c>
      <c r="EY484" s="86">
        <v>73.578445434570313</v>
      </c>
      <c r="EZ484" s="86">
        <v>73.330703735351563</v>
      </c>
      <c r="FA484" s="86">
        <v>72.371864318847656</v>
      </c>
      <c r="FB484" s="86">
        <v>71.833892822265625</v>
      </c>
      <c r="FC484" s="86">
        <v>71.532905578613281</v>
      </c>
      <c r="FD484" s="86">
        <v>71.320320129394531</v>
      </c>
      <c r="FE484" s="86">
        <v>75.597908020019531</v>
      </c>
      <c r="FF484" s="86">
        <v>81.214508056640625</v>
      </c>
      <c r="FG484" s="86">
        <v>86.584877014160156</v>
      </c>
      <c r="FH484" s="86">
        <v>90.590873718261719</v>
      </c>
      <c r="FI484" s="86">
        <v>93.775276184082031</v>
      </c>
      <c r="FJ484" s="86">
        <v>95.96087646484375</v>
      </c>
      <c r="FK484" s="86">
        <v>98.536293029785156</v>
      </c>
      <c r="FL484" s="86">
        <v>99.82489013671875</v>
      </c>
      <c r="FM484" s="86">
        <v>101.80217742919922</v>
      </c>
      <c r="FN484" s="86">
        <v>102.13320922851563</v>
      </c>
      <c r="FO484" s="86">
        <v>102.49022674560547</v>
      </c>
      <c r="FP484" s="86">
        <v>98.306312561035156</v>
      </c>
      <c r="FQ484" s="86">
        <v>92.346504211425781</v>
      </c>
      <c r="FR484" s="86">
        <v>86.326919555664063</v>
      </c>
      <c r="FS484" s="86">
        <v>81.883956909179688</v>
      </c>
      <c r="FT484" s="86">
        <v>79.178604125976563</v>
      </c>
      <c r="FU484" s="86">
        <v>0.12786667048931122</v>
      </c>
      <c r="FV484" s="86">
        <v>0.20815247297286987</v>
      </c>
      <c r="FW484" s="86">
        <v>0.12248511612415314</v>
      </c>
      <c r="FX484" s="86">
        <v>273</v>
      </c>
      <c r="FY484" s="86">
        <v>1</v>
      </c>
    </row>
    <row r="485" spans="1:181" x14ac:dyDescent="0.25">
      <c r="A485" t="s">
        <v>186</v>
      </c>
      <c r="B485" t="s">
        <v>236</v>
      </c>
      <c r="C485" t="s">
        <v>194</v>
      </c>
      <c r="D485" t="s">
        <v>203</v>
      </c>
      <c r="E485" t="s">
        <v>209</v>
      </c>
      <c r="F485" t="s">
        <v>185</v>
      </c>
      <c r="G485" t="s">
        <v>1</v>
      </c>
      <c r="H485" s="86">
        <v>1048</v>
      </c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  <c r="AK485" s="86"/>
      <c r="AL485" s="86"/>
      <c r="AM485" s="86"/>
      <c r="AN485" s="86"/>
      <c r="AO485" s="86"/>
      <c r="AP485" s="86"/>
      <c r="AQ485" s="86"/>
      <c r="AR485" s="86"/>
      <c r="AS485" s="86"/>
      <c r="AT485" s="86"/>
      <c r="AU485" s="86"/>
      <c r="AV485" s="86"/>
      <c r="AW485" s="86"/>
      <c r="AX485" s="86"/>
      <c r="AY485" s="86"/>
      <c r="AZ485" s="86"/>
      <c r="BA485" s="86"/>
      <c r="BB485" s="86"/>
      <c r="BC485" s="86"/>
      <c r="BD485" s="86"/>
      <c r="BE485" s="86"/>
      <c r="BF485" s="86"/>
      <c r="BG485" s="86"/>
      <c r="BH485" s="86"/>
      <c r="BI485" s="86"/>
      <c r="BJ485" s="86"/>
      <c r="BK485" s="86"/>
      <c r="BL485" s="86"/>
      <c r="BM485" s="86"/>
      <c r="BN485" s="86"/>
      <c r="BO485" s="86"/>
      <c r="BP485" s="86"/>
      <c r="BQ485" s="86"/>
      <c r="BR485" s="86"/>
      <c r="BS485" s="86"/>
      <c r="BT485" s="86"/>
      <c r="BU485" s="86"/>
      <c r="BV485" s="86"/>
      <c r="BW485" s="86"/>
      <c r="BX485" s="86"/>
      <c r="BY485" s="86"/>
      <c r="BZ485" s="86"/>
      <c r="CA485" s="86"/>
      <c r="CB485" s="86"/>
      <c r="CC485" s="86"/>
      <c r="CD485" s="86"/>
      <c r="CE485" s="86"/>
      <c r="CF485" s="86"/>
      <c r="CG485" s="86"/>
      <c r="CH485" s="86"/>
      <c r="CI485" s="86"/>
      <c r="CJ485" s="86"/>
      <c r="CK485" s="86"/>
      <c r="CL485" s="86"/>
      <c r="CM485" s="86"/>
      <c r="CN485" s="86"/>
      <c r="CO485" s="86"/>
      <c r="CP485" s="86"/>
      <c r="CQ485" s="86"/>
      <c r="CR485" s="86"/>
      <c r="CS485" s="86"/>
      <c r="CT485" s="86"/>
      <c r="CU485" s="86"/>
      <c r="CV485" s="86"/>
      <c r="CW485" s="86"/>
      <c r="CX485" s="86"/>
      <c r="CY485" s="86"/>
      <c r="CZ485" s="86"/>
      <c r="DA485" s="86"/>
      <c r="DB485" s="86"/>
      <c r="DC485" s="86"/>
      <c r="DD485" s="86"/>
      <c r="DE485" s="86"/>
      <c r="DF485" s="86"/>
      <c r="DG485" s="86"/>
      <c r="DH485" s="86"/>
      <c r="DI485" s="86"/>
      <c r="DJ485" s="86"/>
      <c r="DK485" s="86"/>
      <c r="DL485" s="86"/>
      <c r="DM485" s="86"/>
      <c r="DN485" s="86"/>
      <c r="DO485" s="86"/>
      <c r="DP485" s="86"/>
      <c r="DQ485" s="86"/>
      <c r="DR485" s="86"/>
      <c r="DS485" s="86"/>
      <c r="DT485" s="86"/>
      <c r="DU485" s="86"/>
      <c r="DV485" s="86"/>
      <c r="DW485" s="86"/>
      <c r="DX485" s="86"/>
      <c r="DY485" s="86"/>
      <c r="DZ485" s="86"/>
      <c r="EA485" s="86"/>
      <c r="EB485" s="86"/>
      <c r="EC485" s="86"/>
      <c r="ED485" s="86"/>
      <c r="EE485" s="86"/>
      <c r="EF485" s="86"/>
      <c r="EG485" s="86"/>
      <c r="EH485" s="86"/>
      <c r="EI485" s="86"/>
      <c r="EJ485" s="86"/>
      <c r="EK485" s="86"/>
      <c r="EL485" s="86"/>
      <c r="EM485" s="86"/>
      <c r="EN485" s="86"/>
      <c r="EO485" s="86"/>
      <c r="EP485" s="86"/>
      <c r="EQ485" s="86"/>
      <c r="ER485" s="86"/>
      <c r="ES485" s="86"/>
      <c r="ET485" s="86"/>
      <c r="EU485" s="86"/>
      <c r="EV485" s="86"/>
      <c r="EW485" s="86"/>
      <c r="EX485" s="86"/>
      <c r="EY485" s="86"/>
      <c r="EZ485" s="86"/>
      <c r="FA485" s="86"/>
      <c r="FB485" s="86"/>
      <c r="FC485" s="86"/>
      <c r="FD485" s="86"/>
      <c r="FE485" s="86"/>
      <c r="FF485" s="86"/>
      <c r="FG485" s="86"/>
      <c r="FH485" s="86"/>
      <c r="FI485" s="86"/>
      <c r="FJ485" s="86"/>
      <c r="FK485" s="86"/>
      <c r="FL485" s="86"/>
      <c r="FM485" s="86"/>
      <c r="FN485" s="86"/>
      <c r="FO485" s="86"/>
      <c r="FP485" s="86"/>
      <c r="FQ485" s="86"/>
      <c r="FR485" s="86"/>
      <c r="FS485" s="86"/>
      <c r="FT485" s="86"/>
      <c r="FU485" s="86"/>
      <c r="FV485" s="86"/>
      <c r="FW485" s="86"/>
      <c r="FX485" s="86">
        <v>96</v>
      </c>
      <c r="FY485" s="86">
        <v>0</v>
      </c>
    </row>
    <row r="486" spans="1:181" x14ac:dyDescent="0.25">
      <c r="A486" t="s">
        <v>186</v>
      </c>
      <c r="B486" t="s">
        <v>236</v>
      </c>
      <c r="C486" t="s">
        <v>194</v>
      </c>
      <c r="D486" t="s">
        <v>203</v>
      </c>
      <c r="E486" t="s">
        <v>210</v>
      </c>
      <c r="F486" t="s">
        <v>1</v>
      </c>
      <c r="G486" t="s">
        <v>198</v>
      </c>
      <c r="H486" s="86">
        <v>25438</v>
      </c>
      <c r="I486" s="86">
        <v>1.5672789812088013</v>
      </c>
      <c r="J486" s="86">
        <v>1.4113280773162842</v>
      </c>
      <c r="K486" s="86">
        <v>1.3281452655792236</v>
      </c>
      <c r="L486" s="86">
        <v>1.2794187068939209</v>
      </c>
      <c r="M486" s="86">
        <v>1.26595139503479</v>
      </c>
      <c r="N486" s="86">
        <v>1.2930163145065308</v>
      </c>
      <c r="O486" s="86">
        <v>1.4215794801712036</v>
      </c>
      <c r="P486" s="86">
        <v>1.5432162284851074</v>
      </c>
      <c r="Q486" s="86">
        <v>1.5363825559616089</v>
      </c>
      <c r="R486" s="86">
        <v>1.612468957901001</v>
      </c>
      <c r="S486" s="86">
        <v>1.7900388240814209</v>
      </c>
      <c r="T486" s="86">
        <v>1.9259053468704224</v>
      </c>
      <c r="U486" s="86">
        <v>2.0400426387786865</v>
      </c>
      <c r="V486" s="86">
        <v>2.2519533634185791</v>
      </c>
      <c r="W486" s="86">
        <v>2.4497532844543457</v>
      </c>
      <c r="X486" s="86">
        <v>2.6487596035003662</v>
      </c>
      <c r="Y486" s="86">
        <v>2.7587363719940186</v>
      </c>
      <c r="Z486" s="86">
        <v>2.8376238346099854</v>
      </c>
      <c r="AA486" s="86">
        <v>2.786384105682373</v>
      </c>
      <c r="AB486" s="86">
        <v>2.766387939453125</v>
      </c>
      <c r="AC486" s="86">
        <v>2.7167067527770996</v>
      </c>
      <c r="AD486" s="86">
        <v>2.5390408039093018</v>
      </c>
      <c r="AE486" s="86">
        <v>2.2226095199584961</v>
      </c>
      <c r="AF486" s="86">
        <v>1.9023927450180054</v>
      </c>
      <c r="AG486" s="86">
        <v>-0.19848169386386871</v>
      </c>
      <c r="AH486" s="86">
        <v>-0.20793209969997406</v>
      </c>
      <c r="AI486" s="86">
        <v>-0.16942480206489563</v>
      </c>
      <c r="AJ486" s="86">
        <v>-0.13360610604286194</v>
      </c>
      <c r="AK486" s="86">
        <v>-0.12027010321617126</v>
      </c>
      <c r="AL486" s="86">
        <v>-0.11967566609382629</v>
      </c>
      <c r="AM486" s="86">
        <v>-0.12438799440860748</v>
      </c>
      <c r="AN486" s="86">
        <v>-0.13044457137584686</v>
      </c>
      <c r="AO486" s="86">
        <v>-0.17575621604919434</v>
      </c>
      <c r="AP486" s="86">
        <v>-0.10734052211046219</v>
      </c>
      <c r="AQ486" s="86">
        <v>-5.7668611407279968E-2</v>
      </c>
      <c r="AR486" s="86">
        <v>-7.5313203036785126E-2</v>
      </c>
      <c r="AS486" s="86">
        <v>-0.13201716542243958</v>
      </c>
      <c r="AT486" s="86">
        <v>-9.1581366956233978E-2</v>
      </c>
      <c r="AU486" s="86">
        <v>-0.10632586479187012</v>
      </c>
      <c r="AV486" s="86">
        <v>-2.2012917324900627E-2</v>
      </c>
      <c r="AW486" s="86">
        <v>3.988352045416832E-2</v>
      </c>
      <c r="AX486" s="86">
        <v>4.0603183209896088E-2</v>
      </c>
      <c r="AY486" s="86">
        <v>-2.3803973570466042E-2</v>
      </c>
      <c r="AZ486" s="86">
        <v>-2.4951457977294922E-2</v>
      </c>
      <c r="BA486" s="86">
        <v>5.6303292512893677E-4</v>
      </c>
      <c r="BB486" s="86">
        <v>-0.17738409340381622</v>
      </c>
      <c r="BC486" s="86">
        <v>-0.22591100633144379</v>
      </c>
      <c r="BD486" s="86">
        <v>-0.21053978800773621</v>
      </c>
      <c r="BE486" s="86">
        <v>-0.15374048054218292</v>
      </c>
      <c r="BF486" s="86">
        <v>-0.16605605185031891</v>
      </c>
      <c r="BG486" s="86">
        <v>-0.13045452535152435</v>
      </c>
      <c r="BH486" s="86">
        <v>-9.5105923712253571E-2</v>
      </c>
      <c r="BI486" s="86">
        <v>-8.2800313830375671E-2</v>
      </c>
      <c r="BJ486" s="86">
        <v>-8.2095257937908173E-2</v>
      </c>
      <c r="BK486" s="86">
        <v>-8.478633314371109E-2</v>
      </c>
      <c r="BL486" s="86">
        <v>-8.8704131543636322E-2</v>
      </c>
      <c r="BM486" s="86">
        <v>-0.12989313900470734</v>
      </c>
      <c r="BN486" s="86">
        <v>-6.0627326369285583E-2</v>
      </c>
      <c r="BO486" s="86">
        <v>-9.517948143184185E-3</v>
      </c>
      <c r="BP486" s="86">
        <v>-2.3637371137738228E-2</v>
      </c>
      <c r="BQ486" s="86">
        <v>-7.8682422637939453E-2</v>
      </c>
      <c r="BR486" s="86">
        <v>-3.5561162978410721E-2</v>
      </c>
      <c r="BS486" s="86">
        <v>-4.7261811792850494E-2</v>
      </c>
      <c r="BT486" s="86">
        <v>3.7853889167308807E-2</v>
      </c>
      <c r="BU486" s="86">
        <v>9.8978765308856964E-2</v>
      </c>
      <c r="BV486" s="86">
        <v>9.980156272649765E-2</v>
      </c>
      <c r="BW486" s="86">
        <v>3.5115748643875122E-2</v>
      </c>
      <c r="BX486" s="86">
        <v>3.0516520142555237E-2</v>
      </c>
      <c r="BY486" s="86">
        <v>5.6159365922212601E-2</v>
      </c>
      <c r="BZ486" s="86">
        <v>-0.12409468740224838</v>
      </c>
      <c r="CA486" s="86">
        <v>-0.17408443987369537</v>
      </c>
      <c r="CB486" s="86">
        <v>-0.1627231240272522</v>
      </c>
      <c r="CC486" s="86">
        <v>-0.1227528378367424</v>
      </c>
      <c r="CD486" s="86">
        <v>-0.13705284893512726</v>
      </c>
      <c r="CE486" s="86">
        <v>-0.10346385091543198</v>
      </c>
      <c r="CF486" s="86">
        <v>-6.8440824747085571E-2</v>
      </c>
      <c r="CG486" s="86">
        <v>-5.684884637594223E-2</v>
      </c>
      <c r="CH486" s="86">
        <v>-5.6067168712615967E-2</v>
      </c>
      <c r="CI486" s="86">
        <v>-5.7358339428901672E-2</v>
      </c>
      <c r="CJ486" s="86">
        <v>-5.9794832020998001E-2</v>
      </c>
      <c r="CK486" s="86">
        <v>-9.8128527402877808E-2</v>
      </c>
      <c r="CL486" s="86">
        <v>-2.8273919597268105E-2</v>
      </c>
      <c r="CM486" s="86">
        <v>2.3831050843000412E-2</v>
      </c>
      <c r="CN486" s="86">
        <v>1.2153157033026218E-2</v>
      </c>
      <c r="CO486" s="86">
        <v>-4.1742932051420212E-2</v>
      </c>
      <c r="CP486" s="86">
        <v>3.2382630743086338E-3</v>
      </c>
      <c r="CQ486" s="86">
        <v>-6.3542253337800503E-3</v>
      </c>
      <c r="CR486" s="86">
        <v>7.9317465424537659E-2</v>
      </c>
      <c r="CS486" s="86">
        <v>0.13990794122219086</v>
      </c>
      <c r="CT486" s="86">
        <v>0.14080217480659485</v>
      </c>
      <c r="CU486" s="86">
        <v>7.5923368334770203E-2</v>
      </c>
      <c r="CV486" s="86">
        <v>6.8933472037315369E-2</v>
      </c>
      <c r="CW486" s="86">
        <v>9.4665214419364929E-2</v>
      </c>
      <c r="CX486" s="86">
        <v>-8.7186612188816071E-2</v>
      </c>
      <c r="CY486" s="86">
        <v>-0.13818952441215515</v>
      </c>
      <c r="CZ486" s="86">
        <v>-0.12960545718669891</v>
      </c>
      <c r="DA486" s="86">
        <v>-9.1765210032463074E-2</v>
      </c>
      <c r="DB486" s="86">
        <v>-0.10804963111877441</v>
      </c>
      <c r="DC486" s="86">
        <v>-7.6473161578178406E-2</v>
      </c>
      <c r="DD486" s="86">
        <v>-4.1775718331336975E-2</v>
      </c>
      <c r="DE486" s="86">
        <v>-3.0897382646799088E-2</v>
      </c>
      <c r="DF486" s="86">
        <v>-3.0039083212614059E-2</v>
      </c>
      <c r="DG486" s="86">
        <v>-2.9930340126156807E-2</v>
      </c>
      <c r="DH486" s="86">
        <v>-3.0885530635714531E-2</v>
      </c>
      <c r="DI486" s="86">
        <v>-6.6363900899887085E-2</v>
      </c>
      <c r="DJ486" s="86">
        <v>4.0794913657009602E-3</v>
      </c>
      <c r="DK486" s="86">
        <v>5.7180054485797882E-2</v>
      </c>
      <c r="DL486" s="86">
        <v>4.7943681478500366E-2</v>
      </c>
      <c r="DM486" s="86">
        <v>-4.8034479841589928E-3</v>
      </c>
      <c r="DN486" s="86">
        <v>4.2037688195705414E-2</v>
      </c>
      <c r="DO486" s="86">
        <v>3.4553360193967819E-2</v>
      </c>
      <c r="DP486" s="86">
        <v>0.12078102678060532</v>
      </c>
      <c r="DQ486" s="86">
        <v>0.18083713948726654</v>
      </c>
      <c r="DR486" s="86">
        <v>0.18180279433727264</v>
      </c>
      <c r="DS486" s="86">
        <v>0.11673098057508469</v>
      </c>
      <c r="DT486" s="86">
        <v>0.1073504239320755</v>
      </c>
      <c r="DU486" s="86">
        <v>0.13317106664180756</v>
      </c>
      <c r="DV486" s="86">
        <v>-5.0278536975383759E-2</v>
      </c>
      <c r="DW486" s="86">
        <v>-0.10229461640119553</v>
      </c>
      <c r="DX486" s="86">
        <v>-9.6487782895565033E-2</v>
      </c>
      <c r="DY486" s="86">
        <v>-4.7023981809616089E-2</v>
      </c>
      <c r="DZ486" s="86">
        <v>-6.617359071969986E-2</v>
      </c>
      <c r="EA486" s="86">
        <v>-3.7502896040678024E-2</v>
      </c>
      <c r="EB486" s="86">
        <v>-3.2755406573414803E-3</v>
      </c>
      <c r="EC486" s="86">
        <v>6.572408601641655E-3</v>
      </c>
      <c r="ED486" s="86">
        <v>7.5413351878523827E-3</v>
      </c>
      <c r="EE486" s="86">
        <v>9.6713267266750336E-3</v>
      </c>
      <c r="EF486" s="86">
        <v>1.0854907333850861E-2</v>
      </c>
      <c r="EG486" s="86">
        <v>-2.0500835031270981E-2</v>
      </c>
      <c r="EH486" s="86">
        <v>5.079268291592598E-2</v>
      </c>
      <c r="EI486" s="86">
        <v>0.1053307056427002</v>
      </c>
      <c r="EJ486" s="86">
        <v>9.9619515240192413E-2</v>
      </c>
      <c r="EK486" s="86">
        <v>4.8531301319599152E-2</v>
      </c>
      <c r="EL486" s="86">
        <v>9.8057888448238373E-2</v>
      </c>
      <c r="EM486" s="86">
        <v>9.361741691827774E-2</v>
      </c>
      <c r="EN486" s="86">
        <v>0.1806478351354599</v>
      </c>
      <c r="EO486" s="86">
        <v>0.23993240296840668</v>
      </c>
      <c r="EP486" s="86">
        <v>0.24100117385387421</v>
      </c>
      <c r="EQ486" s="86">
        <v>0.1756507009267807</v>
      </c>
      <c r="ER486" s="86">
        <v>0.16281841695308685</v>
      </c>
      <c r="ES486" s="86">
        <v>0.18876740336418152</v>
      </c>
      <c r="ET486" s="86">
        <v>3.010862972587347E-3</v>
      </c>
      <c r="EU486" s="86">
        <v>-5.0468061119318008E-2</v>
      </c>
      <c r="EV486" s="86">
        <v>-4.8671126365661621E-2</v>
      </c>
      <c r="EW486" s="86">
        <v>73.677658081054688</v>
      </c>
      <c r="EX486" s="86">
        <v>70.979454040527344</v>
      </c>
      <c r="EY486" s="86">
        <v>69.711174011230469</v>
      </c>
      <c r="EZ486" s="86">
        <v>68.550765991210938</v>
      </c>
      <c r="FA486" s="86">
        <v>67.414825439453125</v>
      </c>
      <c r="FB486" s="86">
        <v>66.662391662597656</v>
      </c>
      <c r="FC486" s="86">
        <v>66.204421997070313</v>
      </c>
      <c r="FD486" s="86">
        <v>65.775924682617188</v>
      </c>
      <c r="FE486" s="86">
        <v>67.781822204589844</v>
      </c>
      <c r="FF486" s="86">
        <v>74.042648315429688</v>
      </c>
      <c r="FG486" s="86">
        <v>79.810157775878906</v>
      </c>
      <c r="FH486" s="86">
        <v>85.173530578613281</v>
      </c>
      <c r="FI486" s="86">
        <v>89.182754516601563</v>
      </c>
      <c r="FJ486" s="86">
        <v>91.793487548828125</v>
      </c>
      <c r="FK486" s="86">
        <v>93.909233093261719</v>
      </c>
      <c r="FL486" s="86">
        <v>95.59600830078125</v>
      </c>
      <c r="FM486" s="86">
        <v>96.166427612304688</v>
      </c>
      <c r="FN486" s="86">
        <v>95.460372924804688</v>
      </c>
      <c r="FO486" s="86">
        <v>93.282470703125</v>
      </c>
      <c r="FP486" s="86">
        <v>88.787437438964844</v>
      </c>
      <c r="FQ486" s="86">
        <v>83.993148803710938</v>
      </c>
      <c r="FR486" s="86">
        <v>81.051467895507813</v>
      </c>
      <c r="FS486" s="86">
        <v>78.672622680664063</v>
      </c>
      <c r="FT486" s="86">
        <v>76.328254699707031</v>
      </c>
      <c r="FU486" s="86">
        <v>3.2504033297300339E-2</v>
      </c>
      <c r="FV486" s="86">
        <v>4.914676770567894E-2</v>
      </c>
      <c r="FW486" s="86">
        <v>3.236023336648941E-2</v>
      </c>
      <c r="FX486" s="86">
        <v>3545</v>
      </c>
      <c r="FY486" s="86">
        <v>1</v>
      </c>
    </row>
    <row r="487" spans="1:181" x14ac:dyDescent="0.25">
      <c r="A487" t="s">
        <v>186</v>
      </c>
      <c r="B487" t="s">
        <v>236</v>
      </c>
      <c r="C487" t="s">
        <v>194</v>
      </c>
      <c r="D487" t="s">
        <v>203</v>
      </c>
      <c r="E487" t="s">
        <v>210</v>
      </c>
      <c r="F487" t="s">
        <v>1</v>
      </c>
      <c r="G487" t="s">
        <v>200</v>
      </c>
      <c r="H487" s="86">
        <v>5592</v>
      </c>
      <c r="I487" s="86">
        <v>1.3431048393249512</v>
      </c>
      <c r="J487" s="86">
        <v>1.2054667472839355</v>
      </c>
      <c r="K487" s="86">
        <v>1.0911797285079956</v>
      </c>
      <c r="L487" s="86">
        <v>1.0177171230316162</v>
      </c>
      <c r="M487" s="86">
        <v>0.9971734881401062</v>
      </c>
      <c r="N487" s="86">
        <v>0.98597443103790283</v>
      </c>
      <c r="O487" s="86">
        <v>1.1173306703567505</v>
      </c>
      <c r="P487" s="86">
        <v>1.1902838945388794</v>
      </c>
      <c r="Q487" s="86">
        <v>1.1219778060913086</v>
      </c>
      <c r="R487" s="86">
        <v>1.2595158815383911</v>
      </c>
      <c r="S487" s="86">
        <v>1.3503257036209106</v>
      </c>
      <c r="T487" s="86">
        <v>1.4960426092147827</v>
      </c>
      <c r="U487" s="86">
        <v>1.7105358839035034</v>
      </c>
      <c r="V487" s="86">
        <v>1.9248400926589966</v>
      </c>
      <c r="W487" s="86">
        <v>2.0841703414916992</v>
      </c>
      <c r="X487" s="86">
        <v>2.2711830139160156</v>
      </c>
      <c r="Y487" s="86">
        <v>2.4324829578399658</v>
      </c>
      <c r="Z487" s="86">
        <v>2.5845253467559814</v>
      </c>
      <c r="AA487" s="86">
        <v>2.5834379196166992</v>
      </c>
      <c r="AB487" s="86">
        <v>2.4515228271484375</v>
      </c>
      <c r="AC487" s="86">
        <v>2.3751168251037598</v>
      </c>
      <c r="AD487" s="86">
        <v>2.1965582370758057</v>
      </c>
      <c r="AE487" s="86">
        <v>1.9328851699829102</v>
      </c>
      <c r="AF487" s="86">
        <v>1.6401675939559937</v>
      </c>
      <c r="AG487" s="86">
        <v>-0.1988532543182373</v>
      </c>
      <c r="AH487" s="86">
        <v>-0.20548588037490845</v>
      </c>
      <c r="AI487" s="86">
        <v>-0.20804402232170105</v>
      </c>
      <c r="AJ487" s="86">
        <v>-0.21322093904018402</v>
      </c>
      <c r="AK487" s="86">
        <v>-0.19463209807872772</v>
      </c>
      <c r="AL487" s="86">
        <v>-0.24189767241477966</v>
      </c>
      <c r="AM487" s="86">
        <v>-0.1936480700969696</v>
      </c>
      <c r="AN487" s="86">
        <v>-0.16193583607673645</v>
      </c>
      <c r="AO487" s="86">
        <v>-0.22483415901660919</v>
      </c>
      <c r="AP487" s="86">
        <v>-0.12404794991016388</v>
      </c>
      <c r="AQ487" s="86">
        <v>-0.19064925611019135</v>
      </c>
      <c r="AR487" s="86">
        <v>-0.21629986166954041</v>
      </c>
      <c r="AS487" s="86">
        <v>-0.1945098489522934</v>
      </c>
      <c r="AT487" s="86">
        <v>-0.10192004591226578</v>
      </c>
      <c r="AU487" s="86">
        <v>-0.11286855489015579</v>
      </c>
      <c r="AV487" s="86">
        <v>-9.2418603599071503E-2</v>
      </c>
      <c r="AW487" s="86">
        <v>-7.3355481028556824E-2</v>
      </c>
      <c r="AX487" s="86">
        <v>-1.1205042712390423E-2</v>
      </c>
      <c r="AY487" s="86">
        <v>3.5517461597919464E-2</v>
      </c>
      <c r="AZ487" s="86">
        <v>-3.6962762475013733E-2</v>
      </c>
      <c r="BA487" s="86">
        <v>5.1752326544374228E-4</v>
      </c>
      <c r="BB487" s="86">
        <v>-0.149627685546875</v>
      </c>
      <c r="BC487" s="86">
        <v>-0.17493905127048492</v>
      </c>
      <c r="BD487" s="86">
        <v>-0.26365536451339722</v>
      </c>
      <c r="BE487" s="86">
        <v>-0.1437901109457016</v>
      </c>
      <c r="BF487" s="86">
        <v>-0.15273959934711456</v>
      </c>
      <c r="BG487" s="86">
        <v>-0.15780773758888245</v>
      </c>
      <c r="BH487" s="86">
        <v>-0.16331483423709869</v>
      </c>
      <c r="BI487" s="86">
        <v>-0.14470945298671722</v>
      </c>
      <c r="BJ487" s="86">
        <v>-0.19143830239772797</v>
      </c>
      <c r="BK487" s="86">
        <v>-0.14240647852420807</v>
      </c>
      <c r="BL487" s="86">
        <v>-0.10974982380867004</v>
      </c>
      <c r="BM487" s="86">
        <v>-0.17239299416542053</v>
      </c>
      <c r="BN487" s="86">
        <v>-7.0729769766330719E-2</v>
      </c>
      <c r="BO487" s="86">
        <v>-0.13287748396396637</v>
      </c>
      <c r="BP487" s="86">
        <v>-0.15234726667404175</v>
      </c>
      <c r="BQ487" s="86">
        <v>-0.125478595495224</v>
      </c>
      <c r="BR487" s="86">
        <v>-3.1919538974761963E-2</v>
      </c>
      <c r="BS487" s="86">
        <v>-4.2673859745264053E-2</v>
      </c>
      <c r="BT487" s="86">
        <v>-1.9051132723689079E-2</v>
      </c>
      <c r="BU487" s="86">
        <v>7.0788431912660599E-4</v>
      </c>
      <c r="BV487" s="86">
        <v>6.0385715216398239E-2</v>
      </c>
      <c r="BW487" s="86">
        <v>0.10752627998590469</v>
      </c>
      <c r="BX487" s="86">
        <v>3.3625569194555283E-2</v>
      </c>
      <c r="BY487" s="86">
        <v>6.8029738962650299E-2</v>
      </c>
      <c r="BZ487" s="86">
        <v>-8.3086751401424408E-2</v>
      </c>
      <c r="CA487" s="86">
        <v>-0.10915288329124451</v>
      </c>
      <c r="CB487" s="86">
        <v>-0.19868628680706024</v>
      </c>
      <c r="CC487" s="86">
        <v>-0.1056535392999649</v>
      </c>
      <c r="CD487" s="86">
        <v>-0.11620765179395676</v>
      </c>
      <c r="CE487" s="86">
        <v>-0.12301424890756607</v>
      </c>
      <c r="CF487" s="86">
        <v>-0.12875001132488251</v>
      </c>
      <c r="CG487" s="86">
        <v>-0.11013319343328476</v>
      </c>
      <c r="CH487" s="86">
        <v>-0.15649034082889557</v>
      </c>
      <c r="CI487" s="86">
        <v>-0.10691672563552856</v>
      </c>
      <c r="CJ487" s="86">
        <v>-7.3605947196483612E-2</v>
      </c>
      <c r="CK487" s="86">
        <v>-0.13607238233089447</v>
      </c>
      <c r="CL487" s="86">
        <v>-3.3801775425672531E-2</v>
      </c>
      <c r="CM487" s="86">
        <v>-9.2864930629730225E-2</v>
      </c>
      <c r="CN487" s="86">
        <v>-0.10805389285087585</v>
      </c>
      <c r="CO487" s="86">
        <v>-7.7667780220508575E-2</v>
      </c>
      <c r="CP487" s="86">
        <v>1.6562597826123238E-2</v>
      </c>
      <c r="CQ487" s="86">
        <v>5.9427754022181034E-3</v>
      </c>
      <c r="CR487" s="86">
        <v>3.1762953847646713E-2</v>
      </c>
      <c r="CS487" s="86">
        <v>5.2003949880599976E-2</v>
      </c>
      <c r="CT487" s="86">
        <v>0.10996925830841064</v>
      </c>
      <c r="CU487" s="86">
        <v>0.15739937126636505</v>
      </c>
      <c r="CV487" s="86">
        <v>8.2514829933643341E-2</v>
      </c>
      <c r="CW487" s="86">
        <v>0.11478849500417709</v>
      </c>
      <c r="CX487" s="86">
        <v>-3.7000693380832672E-2</v>
      </c>
      <c r="CY487" s="86">
        <v>-6.3589580357074738E-2</v>
      </c>
      <c r="CZ487" s="86">
        <v>-0.15368890762329102</v>
      </c>
      <c r="DA487" s="86">
        <v>-6.7516975104808807E-2</v>
      </c>
      <c r="DB487" s="86">
        <v>-7.9675726592540741E-2</v>
      </c>
      <c r="DC487" s="86">
        <v>-8.8220745325088501E-2</v>
      </c>
      <c r="DD487" s="86">
        <v>-9.4185188412666321E-2</v>
      </c>
      <c r="DE487" s="86">
        <v>-7.5556926429271698E-2</v>
      </c>
      <c r="DF487" s="86">
        <v>-0.12154234945774078</v>
      </c>
      <c r="DG487" s="86">
        <v>-7.142697274684906E-2</v>
      </c>
      <c r="DH487" s="86">
        <v>-3.7462066859006882E-2</v>
      </c>
      <c r="DI487" s="86">
        <v>-9.9751785397529602E-2</v>
      </c>
      <c r="DJ487" s="86">
        <v>3.1262270640581846E-3</v>
      </c>
      <c r="DK487" s="86">
        <v>-5.2852381020784378E-2</v>
      </c>
      <c r="DL487" s="86">
        <v>-6.3760519027709961E-2</v>
      </c>
      <c r="DM487" s="86">
        <v>-2.9856953769922256E-2</v>
      </c>
      <c r="DN487" s="86">
        <v>6.504473090171814E-2</v>
      </c>
      <c r="DO487" s="86">
        <v>5.4559409618377686E-2</v>
      </c>
      <c r="DP487" s="86">
        <v>8.2577042281627655E-2</v>
      </c>
      <c r="DQ487" s="86">
        <v>0.10330002009868622</v>
      </c>
      <c r="DR487" s="86">
        <v>0.15955279767513275</v>
      </c>
      <c r="DS487" s="86">
        <v>0.20727244019508362</v>
      </c>
      <c r="DT487" s="86">
        <v>0.13140410184860229</v>
      </c>
      <c r="DU487" s="86">
        <v>0.16154725849628448</v>
      </c>
      <c r="DV487" s="86">
        <v>9.085359051823616E-3</v>
      </c>
      <c r="DW487" s="86">
        <v>-1.8026271834969521E-2</v>
      </c>
      <c r="DX487" s="86">
        <v>-0.10869152098894119</v>
      </c>
      <c r="DY487" s="86">
        <v>-1.2453817762434483E-2</v>
      </c>
      <c r="DZ487" s="86">
        <v>-2.6929419487714767E-2</v>
      </c>
      <c r="EA487" s="86">
        <v>-3.7984464317560196E-2</v>
      </c>
      <c r="EB487" s="86">
        <v>-4.4279087334871292E-2</v>
      </c>
      <c r="EC487" s="86">
        <v>-2.5634283199906349E-2</v>
      </c>
      <c r="ED487" s="86">
        <v>-7.1083009243011475E-2</v>
      </c>
      <c r="EE487" s="86">
        <v>-2.0185388624668121E-2</v>
      </c>
      <c r="EF487" s="86">
        <v>1.4723949134349823E-2</v>
      </c>
      <c r="EG487" s="86">
        <v>-4.731060191988945E-2</v>
      </c>
      <c r="EH487" s="86">
        <v>5.6444395333528519E-2</v>
      </c>
      <c r="EI487" s="86">
        <v>4.9193860031664371E-3</v>
      </c>
      <c r="EJ487" s="86">
        <v>1.9207753939554095E-4</v>
      </c>
      <c r="EK487" s="86">
        <v>3.9174281060695648E-2</v>
      </c>
      <c r="EL487" s="86">
        <v>0.13504521548748016</v>
      </c>
      <c r="EM487" s="86">
        <v>0.12475410848855972</v>
      </c>
      <c r="EN487" s="86">
        <v>0.15594449639320374</v>
      </c>
      <c r="EO487" s="86">
        <v>0.17736338078975677</v>
      </c>
      <c r="EP487" s="86">
        <v>0.23114354908466339</v>
      </c>
      <c r="EQ487" s="86">
        <v>0.27928125858306885</v>
      </c>
      <c r="ER487" s="86">
        <v>0.20199242234230042</v>
      </c>
      <c r="ES487" s="86">
        <v>0.22905945777893066</v>
      </c>
      <c r="ET487" s="86">
        <v>7.5626306235790253E-2</v>
      </c>
      <c r="EU487" s="86">
        <v>4.7759898006916046E-2</v>
      </c>
      <c r="EV487" s="86">
        <v>-4.3722447007894516E-2</v>
      </c>
      <c r="EW487" s="86">
        <v>75.557014465332031</v>
      </c>
      <c r="EX487" s="86">
        <v>72.578437805175781</v>
      </c>
      <c r="EY487" s="86">
        <v>71.137847900390625</v>
      </c>
      <c r="EZ487" s="86">
        <v>70.048698425292969</v>
      </c>
      <c r="FA487" s="86">
        <v>68.708908081054688</v>
      </c>
      <c r="FB487" s="86">
        <v>67.962028503417969</v>
      </c>
      <c r="FC487" s="86">
        <v>67.314414978027344</v>
      </c>
      <c r="FD487" s="86">
        <v>66.891075134277344</v>
      </c>
      <c r="FE487" s="86">
        <v>68.53900146484375</v>
      </c>
      <c r="FF487" s="86">
        <v>74.091323852539063</v>
      </c>
      <c r="FG487" s="86">
        <v>79.780364990234375</v>
      </c>
      <c r="FH487" s="86">
        <v>84.901985168457031</v>
      </c>
      <c r="FI487" s="86">
        <v>89.098274230957031</v>
      </c>
      <c r="FJ487" s="86">
        <v>91.353431701660156</v>
      </c>
      <c r="FK487" s="86">
        <v>93.669464111328125</v>
      </c>
      <c r="FL487" s="86">
        <v>95.428367614746094</v>
      </c>
      <c r="FM487" s="86">
        <v>96.164268493652344</v>
      </c>
      <c r="FN487" s="86">
        <v>96.218276977539063</v>
      </c>
      <c r="FO487" s="86">
        <v>94.135368347167969</v>
      </c>
      <c r="FP487" s="86">
        <v>90.069091796875</v>
      </c>
      <c r="FQ487" s="86">
        <v>85.450485229492188</v>
      </c>
      <c r="FR487" s="86">
        <v>82.772331237792969</v>
      </c>
      <c r="FS487" s="86">
        <v>80.604743957519531</v>
      </c>
      <c r="FT487" s="86">
        <v>78.374336242675781</v>
      </c>
      <c r="FU487" s="86">
        <v>3.7111636251211166E-2</v>
      </c>
      <c r="FV487" s="86">
        <v>5.6666463613510132E-2</v>
      </c>
      <c r="FW487" s="86">
        <v>3.8190789520740509E-2</v>
      </c>
      <c r="FX487" s="86">
        <v>1393</v>
      </c>
      <c r="FY487" s="86">
        <v>1</v>
      </c>
    </row>
    <row r="488" spans="1:181" x14ac:dyDescent="0.25">
      <c r="A488" t="s">
        <v>186</v>
      </c>
      <c r="B488" t="s">
        <v>236</v>
      </c>
      <c r="C488" t="s">
        <v>194</v>
      </c>
      <c r="D488" t="s">
        <v>203</v>
      </c>
      <c r="E488" t="s">
        <v>210</v>
      </c>
      <c r="F488" t="s">
        <v>1</v>
      </c>
      <c r="G488" t="s">
        <v>1</v>
      </c>
      <c r="H488" s="86">
        <v>31030</v>
      </c>
      <c r="I488" s="86">
        <v>1.5268799066543579</v>
      </c>
      <c r="J488" s="86">
        <v>1.3742291927337646</v>
      </c>
      <c r="K488" s="86">
        <v>1.2854410409927368</v>
      </c>
      <c r="L488" s="86">
        <v>1.2322567701339722</v>
      </c>
      <c r="M488" s="86">
        <v>1.2175142765045166</v>
      </c>
      <c r="N488" s="86">
        <v>1.2376834154129028</v>
      </c>
      <c r="O488" s="86">
        <v>1.3667501211166382</v>
      </c>
      <c r="P488" s="86">
        <v>1.4796133041381836</v>
      </c>
      <c r="Q488" s="86">
        <v>1.4617016315460205</v>
      </c>
      <c r="R488" s="86">
        <v>1.5488623380661011</v>
      </c>
      <c r="S488" s="86">
        <v>1.7107969522476196</v>
      </c>
      <c r="T488" s="86">
        <v>1.8484386205673218</v>
      </c>
      <c r="U488" s="86">
        <v>1.980661153793335</v>
      </c>
      <c r="V488" s="86">
        <v>2.1930034160614014</v>
      </c>
      <c r="W488" s="86">
        <v>2.3838706016540527</v>
      </c>
      <c r="X488" s="86">
        <v>2.5807156562805176</v>
      </c>
      <c r="Y488" s="86">
        <v>2.6999413967132568</v>
      </c>
      <c r="Z488" s="86">
        <v>2.7920122146606445</v>
      </c>
      <c r="AA488" s="86">
        <v>2.7498104572296143</v>
      </c>
      <c r="AB488" s="86">
        <v>2.7096452713012695</v>
      </c>
      <c r="AC488" s="86">
        <v>2.6551480293273926</v>
      </c>
      <c r="AD488" s="86">
        <v>2.4773209095001221</v>
      </c>
      <c r="AE488" s="86">
        <v>2.1703975200653076</v>
      </c>
      <c r="AF488" s="86">
        <v>1.8551363945007324</v>
      </c>
      <c r="AG488" s="86">
        <v>-0.18398475646972656</v>
      </c>
      <c r="AH488" s="86">
        <v>-0.19358852505683899</v>
      </c>
      <c r="AI488" s="86">
        <v>-0.16319029033184052</v>
      </c>
      <c r="AJ488" s="86">
        <v>-0.13485755026340485</v>
      </c>
      <c r="AK488" s="86">
        <v>-0.12062744051218033</v>
      </c>
      <c r="AL488" s="86">
        <v>-0.12853421270847321</v>
      </c>
      <c r="AM488" s="86">
        <v>-0.1234191432595253</v>
      </c>
      <c r="AN488" s="86">
        <v>-0.12234918773174286</v>
      </c>
      <c r="AO488" s="86">
        <v>-0.17058426141738892</v>
      </c>
      <c r="AP488" s="86">
        <v>-9.6097111701965332E-2</v>
      </c>
      <c r="AQ488" s="86">
        <v>-6.6296294331550598E-2</v>
      </c>
      <c r="AR488" s="86">
        <v>-8.3819650113582611E-2</v>
      </c>
      <c r="AS488" s="86">
        <v>-0.12515996396541595</v>
      </c>
      <c r="AT488" s="86">
        <v>-7.4971713125705719E-2</v>
      </c>
      <c r="AU488" s="86">
        <v>-8.8844381272792816E-2</v>
      </c>
      <c r="AV488" s="86">
        <v>-1.5283522196114063E-2</v>
      </c>
      <c r="AW488" s="86">
        <v>3.9012633264064789E-2</v>
      </c>
      <c r="AX488" s="86">
        <v>5.0250709056854248E-2</v>
      </c>
      <c r="AY488" s="86">
        <v>5.9520173817873001E-3</v>
      </c>
      <c r="AZ488" s="86">
        <v>-8.5396729409694672E-3</v>
      </c>
      <c r="BA488" s="86">
        <v>1.8446611240506172E-2</v>
      </c>
      <c r="BB488" s="86">
        <v>-0.15482029318809509</v>
      </c>
      <c r="BC488" s="86">
        <v>-0.19940581917762756</v>
      </c>
      <c r="BD488" s="86">
        <v>-0.203190878033638</v>
      </c>
      <c r="BE488" s="86">
        <v>-0.145987868309021</v>
      </c>
      <c r="BF488" s="86">
        <v>-0.15796737372875214</v>
      </c>
      <c r="BG488" s="86">
        <v>-0.12998498976230621</v>
      </c>
      <c r="BH488" s="86">
        <v>-0.10203919559717178</v>
      </c>
      <c r="BI488" s="86">
        <v>-8.861977607011795E-2</v>
      </c>
      <c r="BJ488" s="86">
        <v>-9.6412263810634613E-2</v>
      </c>
      <c r="BK488" s="86">
        <v>-8.9666418731212616E-2</v>
      </c>
      <c r="BL488" s="86">
        <v>-8.6862049996852875E-2</v>
      </c>
      <c r="BM488" s="86">
        <v>-0.13181674480438232</v>
      </c>
      <c r="BN488" s="86">
        <v>-5.6615173816680908E-2</v>
      </c>
      <c r="BO488" s="86">
        <v>-2.5473076850175858E-2</v>
      </c>
      <c r="BP488" s="86">
        <v>-3.9916716516017914E-2</v>
      </c>
      <c r="BQ488" s="86">
        <v>-7.9701468348503113E-2</v>
      </c>
      <c r="BR488" s="86">
        <v>-2.7345970273017883E-2</v>
      </c>
      <c r="BS488" s="86">
        <v>-3.8799256086349487E-2</v>
      </c>
      <c r="BT488" s="86">
        <v>3.5544317215681076E-2</v>
      </c>
      <c r="BU488" s="86">
        <v>8.9263170957565308E-2</v>
      </c>
      <c r="BV488" s="86">
        <v>0.10046643018722534</v>
      </c>
      <c r="BW488" s="86">
        <v>5.596650019288063E-2</v>
      </c>
      <c r="BX488" s="86">
        <v>3.8678113371133804E-2</v>
      </c>
      <c r="BY488" s="86">
        <v>6.5619729459285736E-2</v>
      </c>
      <c r="BZ488" s="86">
        <v>-0.10951840877532959</v>
      </c>
      <c r="CA488" s="86">
        <v>-0.15529599785804749</v>
      </c>
      <c r="CB488" s="86">
        <v>-0.16228020191192627</v>
      </c>
      <c r="CC488" s="86">
        <v>-0.11967132985591888</v>
      </c>
      <c r="CD488" s="86">
        <v>-0.13329626619815826</v>
      </c>
      <c r="CE488" s="86">
        <v>-0.10698707401752472</v>
      </c>
      <c r="CF488" s="86">
        <v>-7.9309307038784027E-2</v>
      </c>
      <c r="CG488" s="86">
        <v>-6.6451363265514374E-2</v>
      </c>
      <c r="CH488" s="86">
        <v>-7.4164696037769318E-2</v>
      </c>
      <c r="CI488" s="86">
        <v>-6.628938764333725E-2</v>
      </c>
      <c r="CJ488" s="86">
        <v>-6.2283769249916077E-2</v>
      </c>
      <c r="CK488" s="86">
        <v>-0.10496648401021957</v>
      </c>
      <c r="CL488" s="86">
        <v>-2.9270108789205551E-2</v>
      </c>
      <c r="CM488" s="86">
        <v>2.8009540401399136E-3</v>
      </c>
      <c r="CN488" s="86">
        <v>-9.5096807926893234E-3</v>
      </c>
      <c r="CO488" s="86">
        <v>-4.82170470058918E-2</v>
      </c>
      <c r="CP488" s="86">
        <v>5.6394776329398155E-3</v>
      </c>
      <c r="CQ488" s="86">
        <v>-4.1381497867405415E-3</v>
      </c>
      <c r="CR488" s="86">
        <v>7.0747524499893188E-2</v>
      </c>
      <c r="CS488" s="86">
        <v>0.12406653165817261</v>
      </c>
      <c r="CT488" s="86">
        <v>0.13524569571018219</v>
      </c>
      <c r="CU488" s="86">
        <v>9.0606369078159332E-2</v>
      </c>
      <c r="CV488" s="86">
        <v>7.1381010115146637E-2</v>
      </c>
      <c r="CW488" s="86">
        <v>9.8291687667369843E-2</v>
      </c>
      <c r="CX488" s="86">
        <v>-7.8142464160919189E-2</v>
      </c>
      <c r="CY488" s="86">
        <v>-0.12474566698074341</v>
      </c>
      <c r="CZ488" s="86">
        <v>-0.13394561409950256</v>
      </c>
      <c r="DA488" s="86">
        <v>-9.3354791402816772E-2</v>
      </c>
      <c r="DB488" s="86">
        <v>-0.10862517356872559</v>
      </c>
      <c r="DC488" s="86">
        <v>-8.3989180624485016E-2</v>
      </c>
      <c r="DD488" s="86">
        <v>-5.6579418480396271E-2</v>
      </c>
      <c r="DE488" s="86">
        <v>-4.4282950460910797E-2</v>
      </c>
      <c r="DF488" s="86">
        <v>-5.1917128264904022E-2</v>
      </c>
      <c r="DG488" s="86">
        <v>-4.2912349104881287E-2</v>
      </c>
      <c r="DH488" s="86">
        <v>-3.7705481052398682E-2</v>
      </c>
      <c r="DI488" s="86">
        <v>-7.8116230666637421E-2</v>
      </c>
      <c r="DJ488" s="86">
        <v>-1.9250418990850449E-3</v>
      </c>
      <c r="DK488" s="86">
        <v>3.1074985861778259E-2</v>
      </c>
      <c r="DL488" s="86">
        <v>2.0897356793284416E-2</v>
      </c>
      <c r="DM488" s="86">
        <v>-1.6732627525925636E-2</v>
      </c>
      <c r="DN488" s="86">
        <v>3.8624923676252365E-2</v>
      </c>
      <c r="DO488" s="86">
        <v>3.0522951856255531E-2</v>
      </c>
      <c r="DP488" s="86">
        <v>0.1059507355093956</v>
      </c>
      <c r="DQ488" s="86">
        <v>0.1588699072599411</v>
      </c>
      <c r="DR488" s="86">
        <v>0.17002494633197784</v>
      </c>
      <c r="DS488" s="86">
        <v>0.12524625658988953</v>
      </c>
      <c r="DT488" s="86">
        <v>0.10408389568328857</v>
      </c>
      <c r="DU488" s="86">
        <v>0.13096365332603455</v>
      </c>
      <c r="DV488" s="86">
        <v>-4.6766519546508789E-2</v>
      </c>
      <c r="DW488" s="86">
        <v>-9.4195343554019928E-2</v>
      </c>
      <c r="DX488" s="86">
        <v>-0.10561099648475647</v>
      </c>
      <c r="DY488" s="86">
        <v>-5.5357895791530609E-2</v>
      </c>
      <c r="DZ488" s="86">
        <v>-7.3004022240638733E-2</v>
      </c>
      <c r="EA488" s="86">
        <v>-5.0783868879079819E-2</v>
      </c>
      <c r="EB488" s="86">
        <v>-2.3761069402098656E-2</v>
      </c>
      <c r="EC488" s="86">
        <v>-1.2275286018848419E-2</v>
      </c>
      <c r="ED488" s="86">
        <v>-1.9795175641775131E-2</v>
      </c>
      <c r="EE488" s="86">
        <v>-9.1596227139234543E-3</v>
      </c>
      <c r="EF488" s="86">
        <v>-2.218347042798996E-3</v>
      </c>
      <c r="EG488" s="86">
        <v>-3.9348717778921127E-2</v>
      </c>
      <c r="EH488" s="86">
        <v>3.755689412355423E-2</v>
      </c>
      <c r="EI488" s="86">
        <v>7.1898199617862701E-2</v>
      </c>
      <c r="EJ488" s="86">
        <v>6.4800292253494263E-2</v>
      </c>
      <c r="EK488" s="86">
        <v>2.8725871816277504E-2</v>
      </c>
      <c r="EL488" s="86">
        <v>8.6250670254230499E-2</v>
      </c>
      <c r="EM488" s="86">
        <v>8.0568075180053711E-2</v>
      </c>
      <c r="EN488" s="86">
        <v>0.15677857398986816</v>
      </c>
      <c r="EO488" s="86">
        <v>0.20912043750286102</v>
      </c>
      <c r="EP488" s="86">
        <v>0.22024068236351013</v>
      </c>
      <c r="EQ488" s="86">
        <v>0.17526073753833771</v>
      </c>
      <c r="ER488" s="86">
        <v>0.15130169689655304</v>
      </c>
      <c r="ES488" s="86">
        <v>0.17813678085803986</v>
      </c>
      <c r="ET488" s="86">
        <v>-1.4646344352513552E-3</v>
      </c>
      <c r="EU488" s="86">
        <v>-5.0085514783859253E-2</v>
      </c>
      <c r="EV488" s="86">
        <v>-6.4700327813625336E-2</v>
      </c>
      <c r="EW488" s="86">
        <v>73.975654602050781</v>
      </c>
      <c r="EX488" s="86">
        <v>71.232086181640625</v>
      </c>
      <c r="EY488" s="86">
        <v>69.93536376953125</v>
      </c>
      <c r="EZ488" s="86">
        <v>68.786727905273438</v>
      </c>
      <c r="FA488" s="86">
        <v>67.615951538085938</v>
      </c>
      <c r="FB488" s="86">
        <v>66.866363525390625</v>
      </c>
      <c r="FC488" s="86">
        <v>66.375312805175781</v>
      </c>
      <c r="FD488" s="86">
        <v>65.940650939941406</v>
      </c>
      <c r="FE488" s="86">
        <v>67.891395568847656</v>
      </c>
      <c r="FF488" s="86">
        <v>74.049835205078125</v>
      </c>
      <c r="FG488" s="86">
        <v>79.805618286132813</v>
      </c>
      <c r="FH488" s="86">
        <v>85.131278991699219</v>
      </c>
      <c r="FI488" s="86">
        <v>89.169334411621094</v>
      </c>
      <c r="FJ488" s="86">
        <v>91.72430419921875</v>
      </c>
      <c r="FK488" s="86">
        <v>93.871627807617188</v>
      </c>
      <c r="FL488" s="86">
        <v>95.569053649902344</v>
      </c>
      <c r="FM488" s="86">
        <v>96.166069030761719</v>
      </c>
      <c r="FN488" s="86">
        <v>95.58758544921875</v>
      </c>
      <c r="FO488" s="86">
        <v>93.422698974609375</v>
      </c>
      <c r="FP488" s="86">
        <v>88.994834899902344</v>
      </c>
      <c r="FQ488" s="86">
        <v>84.225318908691406</v>
      </c>
      <c r="FR488" s="86">
        <v>81.322517395019531</v>
      </c>
      <c r="FS488" s="86">
        <v>78.975509643554688</v>
      </c>
      <c r="FT488" s="86">
        <v>76.660797119140625</v>
      </c>
      <c r="FU488" s="86">
        <v>2.7472887188196182E-2</v>
      </c>
      <c r="FV488" s="86">
        <v>4.1563939303159714E-2</v>
      </c>
      <c r="FW488" s="86">
        <v>2.7406752109527588E-2</v>
      </c>
      <c r="FX488" s="86">
        <v>4938</v>
      </c>
      <c r="FY488" s="86">
        <v>1</v>
      </c>
    </row>
    <row r="489" spans="1:181" x14ac:dyDescent="0.25">
      <c r="A489" t="s">
        <v>186</v>
      </c>
      <c r="B489" t="s">
        <v>236</v>
      </c>
      <c r="C489" t="s">
        <v>194</v>
      </c>
      <c r="D489" t="s">
        <v>203</v>
      </c>
      <c r="E489" t="s">
        <v>210</v>
      </c>
      <c r="F489" t="s">
        <v>178</v>
      </c>
      <c r="G489" t="s">
        <v>1</v>
      </c>
      <c r="H489" s="86">
        <v>17073</v>
      </c>
      <c r="I489" s="86">
        <v>1.3548668622970581</v>
      </c>
      <c r="J489" s="86">
        <v>1.1941412687301636</v>
      </c>
      <c r="K489" s="86">
        <v>1.1135597229003906</v>
      </c>
      <c r="L489" s="86">
        <v>1.0500863790512085</v>
      </c>
      <c r="M489" s="86">
        <v>1.030296802520752</v>
      </c>
      <c r="N489" s="86">
        <v>1.0490845441818237</v>
      </c>
      <c r="O489" s="86">
        <v>1.1721376180648804</v>
      </c>
      <c r="P489" s="86">
        <v>1.2911325693130493</v>
      </c>
      <c r="Q489" s="86">
        <v>1.2975130081176758</v>
      </c>
      <c r="R489" s="86">
        <v>1.4030838012695313</v>
      </c>
      <c r="S489" s="86">
        <v>1.5282553434371948</v>
      </c>
      <c r="T489" s="86">
        <v>1.678998589515686</v>
      </c>
      <c r="U489" s="86">
        <v>1.810080885887146</v>
      </c>
      <c r="V489" s="86">
        <v>1.9886014461517334</v>
      </c>
      <c r="W489" s="86">
        <v>2.146033763885498</v>
      </c>
      <c r="X489" s="86">
        <v>2.2852468490600586</v>
      </c>
      <c r="Y489" s="86">
        <v>2.3979396820068359</v>
      </c>
      <c r="Z489" s="86">
        <v>2.4669604301452637</v>
      </c>
      <c r="AA489" s="86">
        <v>2.4602193832397461</v>
      </c>
      <c r="AB489" s="86">
        <v>2.4550380706787109</v>
      </c>
      <c r="AC489" s="86">
        <v>2.4149994850158691</v>
      </c>
      <c r="AD489" s="86">
        <v>2.2492499351501465</v>
      </c>
      <c r="AE489" s="86">
        <v>1.995202898979187</v>
      </c>
      <c r="AF489" s="86">
        <v>1.6877478361129761</v>
      </c>
      <c r="AG489" s="86">
        <v>-0.16385681927204132</v>
      </c>
      <c r="AH489" s="86">
        <v>-0.17851144075393677</v>
      </c>
      <c r="AI489" s="86">
        <v>-0.16227906942367554</v>
      </c>
      <c r="AJ489" s="86">
        <v>-0.1375611424446106</v>
      </c>
      <c r="AK489" s="86">
        <v>-0.10941127687692642</v>
      </c>
      <c r="AL489" s="86">
        <v>-0.12163273245096207</v>
      </c>
      <c r="AM489" s="86">
        <v>-0.11755578964948654</v>
      </c>
      <c r="AN489" s="86">
        <v>-0.12164950370788574</v>
      </c>
      <c r="AO489" s="86">
        <v>-0.10956525802612305</v>
      </c>
      <c r="AP489" s="86">
        <v>-3.3280894160270691E-2</v>
      </c>
      <c r="AQ489" s="86">
        <v>-5.8697178959846497E-2</v>
      </c>
      <c r="AR489" s="86">
        <v>-4.3023437261581421E-2</v>
      </c>
      <c r="AS489" s="86">
        <v>-7.5414232909679413E-2</v>
      </c>
      <c r="AT489" s="86">
        <v>-3.8008168339729309E-2</v>
      </c>
      <c r="AU489" s="86">
        <v>-3.8542598485946655E-2</v>
      </c>
      <c r="AV489" s="86">
        <v>-3.1116735190153122E-2</v>
      </c>
      <c r="AW489" s="86">
        <v>9.3965325504541397E-3</v>
      </c>
      <c r="AX489" s="86">
        <v>2.885187603533268E-2</v>
      </c>
      <c r="AY489" s="86">
        <v>9.3471286818385124E-3</v>
      </c>
      <c r="AZ489" s="86">
        <v>-7.6935847755521536E-4</v>
      </c>
      <c r="BA489" s="86">
        <v>-6.650121882557869E-3</v>
      </c>
      <c r="BB489" s="86">
        <v>-0.17139498889446259</v>
      </c>
      <c r="BC489" s="86">
        <v>-0.19748131930828094</v>
      </c>
      <c r="BD489" s="86">
        <v>-0.21399697661399841</v>
      </c>
      <c r="BE489" s="86">
        <v>-0.12574358284473419</v>
      </c>
      <c r="BF489" s="86">
        <v>-0.14304046332836151</v>
      </c>
      <c r="BG489" s="86">
        <v>-0.12956707179546356</v>
      </c>
      <c r="BH489" s="86">
        <v>-0.10695812851190567</v>
      </c>
      <c r="BI489" s="86">
        <v>-7.9769670963287354E-2</v>
      </c>
      <c r="BJ489" s="86">
        <v>-9.2123575508594513E-2</v>
      </c>
      <c r="BK489" s="86">
        <v>-8.6426891386508942E-2</v>
      </c>
      <c r="BL489" s="86">
        <v>-8.8782466948032379E-2</v>
      </c>
      <c r="BM489" s="86">
        <v>-7.6838955283164978E-2</v>
      </c>
      <c r="BN489" s="86">
        <v>6.2008947134017944E-4</v>
      </c>
      <c r="BO489" s="86">
        <v>-2.130286768078804E-2</v>
      </c>
      <c r="BP489" s="86">
        <v>-2.3880705703049898E-3</v>
      </c>
      <c r="BQ489" s="86">
        <v>-3.1716782599687576E-2</v>
      </c>
      <c r="BR489" s="86">
        <v>8.9585501700639725E-3</v>
      </c>
      <c r="BS489" s="86">
        <v>1.1059937998652458E-2</v>
      </c>
      <c r="BT489" s="86">
        <v>1.9674954935908318E-2</v>
      </c>
      <c r="BU489" s="86">
        <v>6.2393512576818466E-2</v>
      </c>
      <c r="BV489" s="86">
        <v>8.1822499632835388E-2</v>
      </c>
      <c r="BW489" s="86">
        <v>6.1801016330718994E-2</v>
      </c>
      <c r="BX489" s="86">
        <v>4.9518223851919174E-2</v>
      </c>
      <c r="BY489" s="86">
        <v>4.2176149785518646E-2</v>
      </c>
      <c r="BZ489" s="86">
        <v>-0.12303488701581955</v>
      </c>
      <c r="CA489" s="86">
        <v>-0.15055716037750244</v>
      </c>
      <c r="CB489" s="86">
        <v>-0.17061726748943329</v>
      </c>
      <c r="CC489" s="86">
        <v>-9.9346451461315155E-2</v>
      </c>
      <c r="CD489" s="86">
        <v>-0.1184733659029007</v>
      </c>
      <c r="CE489" s="86">
        <v>-0.10691084712743759</v>
      </c>
      <c r="CF489" s="86">
        <v>-8.5762560367584229E-2</v>
      </c>
      <c r="CG489" s="86">
        <v>-5.9239991009235382E-2</v>
      </c>
      <c r="CH489" s="86">
        <v>-7.1685612201690674E-2</v>
      </c>
      <c r="CI489" s="86">
        <v>-6.4867109060287476E-2</v>
      </c>
      <c r="CJ489" s="86">
        <v>-6.6018864512443542E-2</v>
      </c>
      <c r="CK489" s="86">
        <v>-5.4172825068235397E-2</v>
      </c>
      <c r="CL489" s="86">
        <v>2.4099808186292648E-2</v>
      </c>
      <c r="CM489" s="86">
        <v>4.5963204465806484E-3</v>
      </c>
      <c r="CN489" s="86">
        <v>2.5755859911441803E-2</v>
      </c>
      <c r="CO489" s="86">
        <v>-1.4520615804940462E-3</v>
      </c>
      <c r="CP489" s="86">
        <v>4.1487555950880051E-2</v>
      </c>
      <c r="CQ489" s="86">
        <v>4.5414499938488007E-2</v>
      </c>
      <c r="CR489" s="86">
        <v>5.4853122681379318E-2</v>
      </c>
      <c r="CS489" s="86">
        <v>9.9099054932594299E-2</v>
      </c>
      <c r="CT489" s="86">
        <v>0.11850979924201965</v>
      </c>
      <c r="CU489" s="86">
        <v>9.8130412399768829E-2</v>
      </c>
      <c r="CV489" s="86">
        <v>8.4347248077392578E-2</v>
      </c>
      <c r="CW489" s="86">
        <v>7.5993075966835022E-2</v>
      </c>
      <c r="CX489" s="86">
        <v>-8.9540839195251465E-2</v>
      </c>
      <c r="CY489" s="86">
        <v>-0.11805760860443115</v>
      </c>
      <c r="CZ489" s="86">
        <v>-0.14057262241840363</v>
      </c>
      <c r="DA489" s="86">
        <v>-7.2949327528476715E-2</v>
      </c>
      <c r="DB489" s="86">
        <v>-9.390626847743988E-2</v>
      </c>
      <c r="DC489" s="86">
        <v>-8.4254622459411621E-2</v>
      </c>
      <c r="DD489" s="86">
        <v>-6.4566999673843384E-2</v>
      </c>
      <c r="DE489" s="86">
        <v>-3.8710311055183411E-2</v>
      </c>
      <c r="DF489" s="86">
        <v>-5.124766007065773E-2</v>
      </c>
      <c r="DG489" s="86">
        <v>-4.3307337909936905E-2</v>
      </c>
      <c r="DH489" s="86">
        <v>-4.3255269527435303E-2</v>
      </c>
      <c r="DI489" s="86">
        <v>-3.1506694853305817E-2</v>
      </c>
      <c r="DJ489" s="86">
        <v>4.7579526901245117E-2</v>
      </c>
      <c r="DK489" s="86">
        <v>3.0495505779981613E-2</v>
      </c>
      <c r="DL489" s="86">
        <v>5.3899791091680527E-2</v>
      </c>
      <c r="DM489" s="86">
        <v>2.8812658041715622E-2</v>
      </c>
      <c r="DN489" s="86">
        <v>7.4016563594341278E-2</v>
      </c>
      <c r="DO489" s="86">
        <v>7.9769067466259003E-2</v>
      </c>
      <c r="DP489" s="86">
        <v>9.0031296014785767E-2</v>
      </c>
      <c r="DQ489" s="86">
        <v>0.13580459356307983</v>
      </c>
      <c r="DR489" s="86">
        <v>0.15519709885120392</v>
      </c>
      <c r="DS489" s="86">
        <v>0.13445980846881866</v>
      </c>
      <c r="DT489" s="86">
        <v>0.11917627602815628</v>
      </c>
      <c r="DU489" s="86">
        <v>0.1098100021481514</v>
      </c>
      <c r="DV489" s="86">
        <v>-5.6046783924102783E-2</v>
      </c>
      <c r="DW489" s="86">
        <v>-8.5558079183101654E-2</v>
      </c>
      <c r="DX489" s="86">
        <v>-0.11052796244621277</v>
      </c>
      <c r="DY489" s="86">
        <v>-3.4836068749427795E-2</v>
      </c>
      <c r="DZ489" s="86">
        <v>-5.8435283601284027E-2</v>
      </c>
      <c r="EA489" s="86">
        <v>-5.1542624831199646E-2</v>
      </c>
      <c r="EB489" s="86">
        <v>-3.3963974565267563E-2</v>
      </c>
      <c r="EC489" s="86">
        <v>-9.0687116608023643E-3</v>
      </c>
      <c r="ED489" s="86">
        <v>-2.1738495677709579E-2</v>
      </c>
      <c r="EE489" s="86">
        <v>-1.2178439646959305E-2</v>
      </c>
      <c r="EF489" s="86">
        <v>-1.038824487477541E-2</v>
      </c>
      <c r="EG489" s="86">
        <v>1.2196032330393791E-3</v>
      </c>
      <c r="EH489" s="86">
        <v>8.1480517983436584E-2</v>
      </c>
      <c r="EI489" s="86">
        <v>6.7889824509620667E-2</v>
      </c>
      <c r="EJ489" s="86">
        <v>9.4535157084465027E-2</v>
      </c>
      <c r="EK489" s="86">
        <v>7.2510108351707458E-2</v>
      </c>
      <c r="EL489" s="86">
        <v>0.12098328024148941</v>
      </c>
      <c r="EM489" s="86">
        <v>0.12937158346176147</v>
      </c>
      <c r="EN489" s="86">
        <v>0.14082299172878265</v>
      </c>
      <c r="EO489" s="86">
        <v>0.18880157172679901</v>
      </c>
      <c r="EP489" s="86">
        <v>0.20816771686077118</v>
      </c>
      <c r="EQ489" s="86">
        <v>0.18691368401050568</v>
      </c>
      <c r="ER489" s="86">
        <v>0.1694638580083847</v>
      </c>
      <c r="ES489" s="86">
        <v>0.15863627195358276</v>
      </c>
      <c r="ET489" s="86">
        <v>-7.68669368699193E-3</v>
      </c>
      <c r="EU489" s="86">
        <v>-3.8633909076452255E-2</v>
      </c>
      <c r="EV489" s="86">
        <v>-6.7148260772228241E-2</v>
      </c>
      <c r="EW489" s="86">
        <v>74.078987121582031</v>
      </c>
      <c r="EX489" s="86">
        <v>71.995246887207031</v>
      </c>
      <c r="EY489" s="86">
        <v>70.671714782714844</v>
      </c>
      <c r="EZ489" s="86">
        <v>69.189598083496094</v>
      </c>
      <c r="FA489" s="86">
        <v>68.508537292480469</v>
      </c>
      <c r="FB489" s="86">
        <v>67.8721923828125</v>
      </c>
      <c r="FC489" s="86">
        <v>67.604804992675781</v>
      </c>
      <c r="FD489" s="86">
        <v>67.042610168457031</v>
      </c>
      <c r="FE489" s="86">
        <v>69.197868347167969</v>
      </c>
      <c r="FF489" s="86">
        <v>75.872749328613281</v>
      </c>
      <c r="FG489" s="86">
        <v>81.237525939941406</v>
      </c>
      <c r="FH489" s="86">
        <v>86.352409362792969</v>
      </c>
      <c r="FI489" s="86">
        <v>89.962677001953125</v>
      </c>
      <c r="FJ489" s="86">
        <v>92.273353576660156</v>
      </c>
      <c r="FK489" s="86">
        <v>94.057723999023438</v>
      </c>
      <c r="FL489" s="86">
        <v>95.851898193359375</v>
      </c>
      <c r="FM489" s="86">
        <v>96.261932373046875</v>
      </c>
      <c r="FN489" s="86">
        <v>95.0621337890625</v>
      </c>
      <c r="FO489" s="86">
        <v>92.283851623535156</v>
      </c>
      <c r="FP489" s="86">
        <v>88.040458679199219</v>
      </c>
      <c r="FQ489" s="86">
        <v>83.557365417480469</v>
      </c>
      <c r="FR489" s="86">
        <v>81.011917114257813</v>
      </c>
      <c r="FS489" s="86">
        <v>78.834671020507813</v>
      </c>
      <c r="FT489" s="86">
        <v>76.685577392578125</v>
      </c>
      <c r="FU489" s="86">
        <v>2.5195015594363213E-2</v>
      </c>
      <c r="FV489" s="86">
        <v>4.3786663562059402E-2</v>
      </c>
      <c r="FW489" s="86">
        <v>2.4616962298750877E-2</v>
      </c>
      <c r="FX489" s="86">
        <v>3188</v>
      </c>
      <c r="FY489" s="86">
        <v>1</v>
      </c>
    </row>
    <row r="490" spans="1:181" x14ac:dyDescent="0.25">
      <c r="A490" t="s">
        <v>186</v>
      </c>
      <c r="B490" t="s">
        <v>236</v>
      </c>
      <c r="C490" t="s">
        <v>194</v>
      </c>
      <c r="D490" t="s">
        <v>203</v>
      </c>
      <c r="E490" t="s">
        <v>210</v>
      </c>
      <c r="F490" t="s">
        <v>179</v>
      </c>
      <c r="G490" t="s">
        <v>1</v>
      </c>
      <c r="H490" s="86">
        <v>1995</v>
      </c>
      <c r="I490" s="86">
        <v>1.7540566921234131</v>
      </c>
      <c r="J490" s="86">
        <v>1.5885586738586426</v>
      </c>
      <c r="K490" s="86">
        <v>1.5251333713531494</v>
      </c>
      <c r="L490" s="86">
        <v>1.5970486402511597</v>
      </c>
      <c r="M490" s="86">
        <v>1.5371708869934082</v>
      </c>
      <c r="N490" s="86">
        <v>1.5196139812469482</v>
      </c>
      <c r="O490" s="86">
        <v>1.7039129734039307</v>
      </c>
      <c r="P490" s="86">
        <v>1.8047124147415161</v>
      </c>
      <c r="Q490" s="86">
        <v>1.6369907855987549</v>
      </c>
      <c r="R490" s="86">
        <v>1.6535600423812866</v>
      </c>
      <c r="S490" s="86">
        <v>1.9274871349334717</v>
      </c>
      <c r="T490" s="86">
        <v>2.2659096717834473</v>
      </c>
      <c r="U490" s="86">
        <v>2.4704389572143555</v>
      </c>
      <c r="V490" s="86">
        <v>2.7446911334991455</v>
      </c>
      <c r="W490" s="86">
        <v>3.0488073825836182</v>
      </c>
      <c r="X490" s="86">
        <v>3.2572963237762451</v>
      </c>
      <c r="Y490" s="86">
        <v>3.589829683303833</v>
      </c>
      <c r="Z490" s="86">
        <v>3.6359941959381104</v>
      </c>
      <c r="AA490" s="86">
        <v>3.4220438003540039</v>
      </c>
      <c r="AB490" s="86">
        <v>3.2583603858947754</v>
      </c>
      <c r="AC490" s="86">
        <v>3.4126298427581787</v>
      </c>
      <c r="AD490" s="86">
        <v>3.3325018882751465</v>
      </c>
      <c r="AE490" s="86">
        <v>2.7892720699310303</v>
      </c>
      <c r="AF490" s="86">
        <v>2.3484189510345459</v>
      </c>
      <c r="AG490" s="86">
        <v>-0.32569295167922974</v>
      </c>
      <c r="AH490" s="86">
        <v>-0.40456482768058777</v>
      </c>
      <c r="AI490" s="86">
        <v>-0.34233826398849487</v>
      </c>
      <c r="AJ490" s="86">
        <v>-0.23719015717506409</v>
      </c>
      <c r="AK490" s="86">
        <v>-0.23099929094314575</v>
      </c>
      <c r="AL490" s="86">
        <v>-0.24980908632278442</v>
      </c>
      <c r="AM490" s="86">
        <v>-0.21105200052261353</v>
      </c>
      <c r="AN490" s="86">
        <v>-0.12037473917007446</v>
      </c>
      <c r="AO490" s="86">
        <v>-0.48054799437522888</v>
      </c>
      <c r="AP490" s="86">
        <v>-0.55066424608230591</v>
      </c>
      <c r="AQ490" s="86">
        <v>-0.22831584513187408</v>
      </c>
      <c r="AR490" s="86">
        <v>-0.2026616632938385</v>
      </c>
      <c r="AS490" s="86">
        <v>-0.30241209268569946</v>
      </c>
      <c r="AT490" s="86">
        <v>-0.39329618215560913</v>
      </c>
      <c r="AU490" s="86">
        <v>-0.50072234869003296</v>
      </c>
      <c r="AV490" s="86">
        <v>-0.54476213455200195</v>
      </c>
      <c r="AW490" s="86">
        <v>-0.29902958869934082</v>
      </c>
      <c r="AX490" s="86">
        <v>-0.51770657300949097</v>
      </c>
      <c r="AY490" s="86">
        <v>-0.41043177247047424</v>
      </c>
      <c r="AZ490" s="86">
        <v>-0.31281173229217529</v>
      </c>
      <c r="BA490" s="86">
        <v>-8.2740828394889832E-2</v>
      </c>
      <c r="BB490" s="86">
        <v>-8.3366155624389648E-2</v>
      </c>
      <c r="BC490" s="86">
        <v>-0.15237294137477875</v>
      </c>
      <c r="BD490" s="86">
        <v>-0.23360037803649902</v>
      </c>
      <c r="BE490" s="86">
        <v>-0.16016359627246857</v>
      </c>
      <c r="BF490" s="86">
        <v>-0.24102742969989777</v>
      </c>
      <c r="BG490" s="86">
        <v>-0.18364767730236053</v>
      </c>
      <c r="BH490" s="86">
        <v>-8.0358758568763733E-2</v>
      </c>
      <c r="BI490" s="86">
        <v>-5.9030577540397644E-2</v>
      </c>
      <c r="BJ490" s="86">
        <v>-8.6182579398155212E-2</v>
      </c>
      <c r="BK490" s="86">
        <v>-3.441350907087326E-2</v>
      </c>
      <c r="BL490" s="86">
        <v>5.2427597343921661E-2</v>
      </c>
      <c r="BM490" s="86">
        <v>-0.28660145401954651</v>
      </c>
      <c r="BN490" s="86">
        <v>-0.32792571187019348</v>
      </c>
      <c r="BO490" s="86">
        <v>-3.1582638621330261E-2</v>
      </c>
      <c r="BP490" s="86">
        <v>3.7895277142524719E-2</v>
      </c>
      <c r="BQ490" s="86">
        <v>-4.5511923730373383E-2</v>
      </c>
      <c r="BR490" s="86">
        <v>-0.12116745114326477</v>
      </c>
      <c r="BS490" s="86">
        <v>-0.1984117329120636</v>
      </c>
      <c r="BT490" s="86">
        <v>-0.25030115246772766</v>
      </c>
      <c r="BU490" s="86">
        <v>-2.0676387473940849E-2</v>
      </c>
      <c r="BV490" s="86">
        <v>-0.25286954641342163</v>
      </c>
      <c r="BW490" s="86">
        <v>-0.15453508496284485</v>
      </c>
      <c r="BX490" s="86">
        <v>-7.5057201087474823E-2</v>
      </c>
      <c r="BY490" s="86">
        <v>0.1786637157201767</v>
      </c>
      <c r="BZ490" s="86">
        <v>0.13312059640884399</v>
      </c>
      <c r="CA490" s="86">
        <v>6.2688611447811127E-2</v>
      </c>
      <c r="CB490" s="86">
        <v>-2.1831801161170006E-2</v>
      </c>
      <c r="CC490" s="86">
        <v>-4.551846906542778E-2</v>
      </c>
      <c r="CD490" s="86">
        <v>-0.12776191532611847</v>
      </c>
      <c r="CE490" s="86">
        <v>-7.3739074170589447E-2</v>
      </c>
      <c r="CF490" s="86">
        <v>2.8262199833989143E-2</v>
      </c>
      <c r="CG490" s="86">
        <v>6.0074415057897568E-2</v>
      </c>
      <c r="CH490" s="86">
        <v>2.7144651859998703E-2</v>
      </c>
      <c r="CI490" s="86">
        <v>8.7925776839256287E-2</v>
      </c>
      <c r="CJ490" s="86">
        <v>0.17210996150970459</v>
      </c>
      <c r="CK490" s="86">
        <v>-0.15227468311786652</v>
      </c>
      <c r="CL490" s="86">
        <v>-0.17365764081478119</v>
      </c>
      <c r="CM490" s="86">
        <v>0.10467417538166046</v>
      </c>
      <c r="CN490" s="86">
        <v>0.20450426638126373</v>
      </c>
      <c r="CO490" s="86">
        <v>0.13241633772850037</v>
      </c>
      <c r="CP490" s="86">
        <v>6.7308075726032257E-2</v>
      </c>
      <c r="CQ490" s="86">
        <v>1.0967662557959557E-2</v>
      </c>
      <c r="CR490" s="86">
        <v>-4.6358373016119003E-2</v>
      </c>
      <c r="CS490" s="86">
        <v>0.1721101850271225</v>
      </c>
      <c r="CT490" s="86">
        <v>-6.9444186985492706E-2</v>
      </c>
      <c r="CU490" s="86">
        <v>2.269817516207695E-2</v>
      </c>
      <c r="CV490" s="86">
        <v>8.9610859751701355E-2</v>
      </c>
      <c r="CW490" s="86">
        <v>0.35971170663833618</v>
      </c>
      <c r="CX490" s="86">
        <v>0.28305867314338684</v>
      </c>
      <c r="CY490" s="86">
        <v>0.21163959801197052</v>
      </c>
      <c r="CZ490" s="86">
        <v>0.12483847886323929</v>
      </c>
      <c r="DA490" s="86">
        <v>6.9126665592193604E-2</v>
      </c>
      <c r="DB490" s="86">
        <v>-1.4496405608952045E-2</v>
      </c>
      <c r="DC490" s="86">
        <v>3.6169536411762238E-2</v>
      </c>
      <c r="DD490" s="86">
        <v>0.13688315451145172</v>
      </c>
      <c r="DE490" s="86">
        <v>0.17917940020561218</v>
      </c>
      <c r="DF490" s="86">
        <v>0.14047187566757202</v>
      </c>
      <c r="DG490" s="86">
        <v>0.21026505529880524</v>
      </c>
      <c r="DH490" s="86">
        <v>0.2917923629283905</v>
      </c>
      <c r="DI490" s="86">
        <v>-1.7947917804121971E-2</v>
      </c>
      <c r="DJ490" s="86">
        <v>-1.9389566034078598E-2</v>
      </c>
      <c r="DK490" s="86">
        <v>0.24093097448348999</v>
      </c>
      <c r="DL490" s="86">
        <v>0.37111327052116394</v>
      </c>
      <c r="DM490" s="86">
        <v>0.31034460663795471</v>
      </c>
      <c r="DN490" s="86">
        <v>0.25578361749649048</v>
      </c>
      <c r="DO490" s="86">
        <v>0.22034704685211182</v>
      </c>
      <c r="DP490" s="86">
        <v>0.15758441388607025</v>
      </c>
      <c r="DQ490" s="86">
        <v>0.3648967444896698</v>
      </c>
      <c r="DR490" s="86">
        <v>0.11398115009069443</v>
      </c>
      <c r="DS490" s="86">
        <v>0.19993142783641815</v>
      </c>
      <c r="DT490" s="86">
        <v>0.25427892804145813</v>
      </c>
      <c r="DU490" s="86">
        <v>0.54075968265533447</v>
      </c>
      <c r="DV490" s="86">
        <v>0.4329967200756073</v>
      </c>
      <c r="DW490" s="86">
        <v>0.36059054732322693</v>
      </c>
      <c r="DX490" s="86">
        <v>0.27150875329971313</v>
      </c>
      <c r="DY490" s="86">
        <v>0.23465602099895477</v>
      </c>
      <c r="DZ490" s="86">
        <v>0.14904099702835083</v>
      </c>
      <c r="EA490" s="86">
        <v>0.19486011564731598</v>
      </c>
      <c r="EB490" s="86">
        <v>0.29371458292007446</v>
      </c>
      <c r="EC490" s="86">
        <v>0.3511480987071991</v>
      </c>
      <c r="ED490" s="86">
        <v>0.30409842729568481</v>
      </c>
      <c r="EE490" s="86">
        <v>0.3869035542011261</v>
      </c>
      <c r="EF490" s="86">
        <v>0.46459466218948364</v>
      </c>
      <c r="EG490" s="86">
        <v>0.17599859833717346</v>
      </c>
      <c r="EH490" s="86">
        <v>0.20334902405738831</v>
      </c>
      <c r="EI490" s="86">
        <v>0.43766418099403381</v>
      </c>
      <c r="EJ490" s="86">
        <v>0.61167019605636597</v>
      </c>
      <c r="EK490" s="86">
        <v>0.56724470853805542</v>
      </c>
      <c r="EL490" s="86">
        <v>0.52791231870651245</v>
      </c>
      <c r="EM490" s="86">
        <v>0.52265763282775879</v>
      </c>
      <c r="EN490" s="86">
        <v>0.45204538106918335</v>
      </c>
      <c r="EO490" s="86">
        <v>0.6432499885559082</v>
      </c>
      <c r="EP490" s="86">
        <v>0.37881818413734436</v>
      </c>
      <c r="EQ490" s="86">
        <v>0.45582813024520874</v>
      </c>
      <c r="ER490" s="86">
        <v>0.49203342199325562</v>
      </c>
      <c r="ES490" s="86">
        <v>0.80216419696807861</v>
      </c>
      <c r="ET490" s="86">
        <v>0.64948344230651855</v>
      </c>
      <c r="EU490" s="86">
        <v>0.57565212249755859</v>
      </c>
      <c r="EV490" s="86">
        <v>0.48327738046646118</v>
      </c>
      <c r="EW490" s="86">
        <v>80.570747375488281</v>
      </c>
      <c r="EX490" s="86">
        <v>73.997222900390625</v>
      </c>
      <c r="EY490" s="86">
        <v>72.881156921386719</v>
      </c>
      <c r="EZ490" s="86">
        <v>71.890869140625</v>
      </c>
      <c r="FA490" s="86">
        <v>69.845291137695313</v>
      </c>
      <c r="FB490" s="86">
        <v>69.857032775878906</v>
      </c>
      <c r="FC490" s="86">
        <v>68.818618774414063</v>
      </c>
      <c r="FD490" s="86">
        <v>68.670570373535156</v>
      </c>
      <c r="FE490" s="86">
        <v>70.490043640136719</v>
      </c>
      <c r="FF490" s="86">
        <v>75.332435607910156</v>
      </c>
      <c r="FG490" s="86">
        <v>79.645523071289063</v>
      </c>
      <c r="FH490" s="86">
        <v>84.474662780761719</v>
      </c>
      <c r="FI490" s="86">
        <v>88.567863464355469</v>
      </c>
      <c r="FJ490" s="86">
        <v>89.847488403320313</v>
      </c>
      <c r="FK490" s="86">
        <v>92.722030639648438</v>
      </c>
      <c r="FL490" s="86">
        <v>94.8408203125</v>
      </c>
      <c r="FM490" s="86">
        <v>95.842086791992188</v>
      </c>
      <c r="FN490" s="86">
        <v>97.534111022949219</v>
      </c>
      <c r="FO490" s="86">
        <v>96.613853454589844</v>
      </c>
      <c r="FP490" s="86">
        <v>94.5819091796875</v>
      </c>
      <c r="FQ490" s="86">
        <v>90.293930053710938</v>
      </c>
      <c r="FR490" s="86">
        <v>88.11724853515625</v>
      </c>
      <c r="FS490" s="86">
        <v>86.179489135742188</v>
      </c>
      <c r="FT490" s="86">
        <v>83.411643981933594</v>
      </c>
      <c r="FU490" s="86">
        <v>0.14328905940055847</v>
      </c>
      <c r="FV490" s="86">
        <v>0.21499970555305481</v>
      </c>
      <c r="FW490" s="86">
        <v>0.14224041998386383</v>
      </c>
      <c r="FX490" s="86">
        <v>236</v>
      </c>
      <c r="FY490" s="86">
        <v>1</v>
      </c>
    </row>
    <row r="491" spans="1:181" x14ac:dyDescent="0.25">
      <c r="A491" t="s">
        <v>186</v>
      </c>
      <c r="B491" t="s">
        <v>236</v>
      </c>
      <c r="C491" t="s">
        <v>194</v>
      </c>
      <c r="D491" t="s">
        <v>203</v>
      </c>
      <c r="E491" t="s">
        <v>210</v>
      </c>
      <c r="F491" t="s">
        <v>180</v>
      </c>
      <c r="G491" t="s">
        <v>1</v>
      </c>
      <c r="H491" s="86">
        <v>1276</v>
      </c>
      <c r="I491" s="86">
        <v>1.6320101022720337</v>
      </c>
      <c r="J491" s="86">
        <v>1.5860913991928101</v>
      </c>
      <c r="K491" s="86">
        <v>1.5669623613357544</v>
      </c>
      <c r="L491" s="86">
        <v>1.5309557914733887</v>
      </c>
      <c r="M491" s="86">
        <v>1.6320254802703857</v>
      </c>
      <c r="N491" s="86">
        <v>1.6246750354766846</v>
      </c>
      <c r="O491" s="86">
        <v>1.7345266342163086</v>
      </c>
      <c r="P491" s="86">
        <v>1.7985827922821045</v>
      </c>
      <c r="Q491" s="86">
        <v>1.467507004737854</v>
      </c>
      <c r="R491" s="86">
        <v>1.4136184453964233</v>
      </c>
      <c r="S491" s="86">
        <v>1.5617219209671021</v>
      </c>
      <c r="T491" s="86">
        <v>1.4358415603637695</v>
      </c>
      <c r="U491" s="86">
        <v>1.2424057722091675</v>
      </c>
      <c r="V491" s="86">
        <v>1.5736618041992188</v>
      </c>
      <c r="W491" s="86">
        <v>1.3812645673751831</v>
      </c>
      <c r="X491" s="86">
        <v>1.4049332141876221</v>
      </c>
      <c r="Y491" s="86">
        <v>1.4900739192962646</v>
      </c>
      <c r="Z491" s="86">
        <v>1.5878779888153076</v>
      </c>
      <c r="AA491" s="86">
        <v>2.0361878871917725</v>
      </c>
      <c r="AB491" s="86">
        <v>2.2614145278930664</v>
      </c>
      <c r="AC491" s="86">
        <v>2.3066062927246094</v>
      </c>
      <c r="AD491" s="86">
        <v>2.2207686901092529</v>
      </c>
      <c r="AE491" s="86">
        <v>1.9486457109451294</v>
      </c>
      <c r="AF491" s="86">
        <v>1.7169207334518433</v>
      </c>
      <c r="AG491" s="86">
        <v>-1.0846525430679321</v>
      </c>
      <c r="AH491" s="86">
        <v>-1.0832380056381226</v>
      </c>
      <c r="AI491" s="86">
        <v>-0.98092329502105713</v>
      </c>
      <c r="AJ491" s="86">
        <v>-0.9527508020401001</v>
      </c>
      <c r="AK491" s="86">
        <v>-0.91319859027862549</v>
      </c>
      <c r="AL491" s="86">
        <v>-0.90392893552780151</v>
      </c>
      <c r="AM491" s="86">
        <v>-0.89396286010742188</v>
      </c>
      <c r="AN491" s="86">
        <v>-0.81290543079376221</v>
      </c>
      <c r="AO491" s="86">
        <v>-0.88479822874069214</v>
      </c>
      <c r="AP491" s="86">
        <v>-0.69286036491394043</v>
      </c>
      <c r="AQ491" s="86">
        <v>-0.65540534257888794</v>
      </c>
      <c r="AR491" s="86">
        <v>-0.6396518349647522</v>
      </c>
      <c r="AS491" s="86">
        <v>-0.74495834112167358</v>
      </c>
      <c r="AT491" s="86">
        <v>-0.34465807676315308</v>
      </c>
      <c r="AU491" s="86">
        <v>-0.51263779401779175</v>
      </c>
      <c r="AV491" s="86">
        <v>-0.42803791165351868</v>
      </c>
      <c r="AW491" s="86">
        <v>-0.33561953902244568</v>
      </c>
      <c r="AX491" s="86">
        <v>-0.38188382983207703</v>
      </c>
      <c r="AY491" s="86">
        <v>-0.27318668365478516</v>
      </c>
      <c r="AZ491" s="86">
        <v>-0.27144131064414978</v>
      </c>
      <c r="BA491" s="86">
        <v>-0.36717981100082397</v>
      </c>
      <c r="BB491" s="86">
        <v>-0.71799629926681519</v>
      </c>
      <c r="BC491" s="86">
        <v>-0.87771099805831909</v>
      </c>
      <c r="BD491" s="86">
        <v>-1.0458375215530396</v>
      </c>
      <c r="BE491" s="86">
        <v>-0.77950423955917358</v>
      </c>
      <c r="BF491" s="86">
        <v>-0.78396618366241455</v>
      </c>
      <c r="BG491" s="86">
        <v>-0.69728082418441772</v>
      </c>
      <c r="BH491" s="86">
        <v>-0.66800761222839355</v>
      </c>
      <c r="BI491" s="86">
        <v>-0.62801426649093628</v>
      </c>
      <c r="BJ491" s="86">
        <v>-0.62362343072891235</v>
      </c>
      <c r="BK491" s="86">
        <v>-0.63261955976486206</v>
      </c>
      <c r="BL491" s="86">
        <v>-0.55971848964691162</v>
      </c>
      <c r="BM491" s="86">
        <v>-0.65607059001922607</v>
      </c>
      <c r="BN491" s="86">
        <v>-0.47978132963180542</v>
      </c>
      <c r="BO491" s="86">
        <v>-0.4350244402885437</v>
      </c>
      <c r="BP491" s="86">
        <v>-0.43211439251899719</v>
      </c>
      <c r="BQ491" s="86">
        <v>-0.55439192056655884</v>
      </c>
      <c r="BR491" s="86">
        <v>-0.13227950036525726</v>
      </c>
      <c r="BS491" s="86">
        <v>-0.32504841685295105</v>
      </c>
      <c r="BT491" s="86">
        <v>-0.2550429105758667</v>
      </c>
      <c r="BU491" s="86">
        <v>-0.1565670371055603</v>
      </c>
      <c r="BV491" s="86">
        <v>-0.13743366301059723</v>
      </c>
      <c r="BW491" s="86">
        <v>4.8921015113592148E-3</v>
      </c>
      <c r="BX491" s="86">
        <v>-1.3837158679962158E-2</v>
      </c>
      <c r="BY491" s="86">
        <v>-8.1503167748451233E-2</v>
      </c>
      <c r="BZ491" s="86">
        <v>-0.42259907722473145</v>
      </c>
      <c r="CA491" s="86">
        <v>-0.5988539457321167</v>
      </c>
      <c r="CB491" s="86">
        <v>-0.75808298587799072</v>
      </c>
      <c r="CC491" s="86">
        <v>-0.56815952062606812</v>
      </c>
      <c r="CD491" s="86">
        <v>-0.57669126987457275</v>
      </c>
      <c r="CE491" s="86">
        <v>-0.50083094835281372</v>
      </c>
      <c r="CF491" s="86">
        <v>-0.47079527378082275</v>
      </c>
      <c r="CG491" s="86">
        <v>-0.43049654364585876</v>
      </c>
      <c r="CH491" s="86">
        <v>-0.42948466539382935</v>
      </c>
      <c r="CI491" s="86">
        <v>-0.45161396265029907</v>
      </c>
      <c r="CJ491" s="86">
        <v>-0.38436195254325867</v>
      </c>
      <c r="CK491" s="86">
        <v>-0.4976544976234436</v>
      </c>
      <c r="CL491" s="86">
        <v>-0.3322034478187561</v>
      </c>
      <c r="CM491" s="86">
        <v>-0.28238934278488159</v>
      </c>
      <c r="CN491" s="86">
        <v>-0.28837457299232483</v>
      </c>
      <c r="CO491" s="86">
        <v>-0.42240631580352783</v>
      </c>
      <c r="CP491" s="86">
        <v>1.4813238754868507E-2</v>
      </c>
      <c r="CQ491" s="86">
        <v>-0.19512464106082916</v>
      </c>
      <c r="CR491" s="86">
        <v>-0.13522711396217346</v>
      </c>
      <c r="CS491" s="86">
        <v>-3.2555818557739258E-2</v>
      </c>
      <c r="CT491" s="86">
        <v>3.1871791929006577E-2</v>
      </c>
      <c r="CU491" s="86">
        <v>0.19748860597610474</v>
      </c>
      <c r="CV491" s="86">
        <v>0.16457867622375488</v>
      </c>
      <c r="CW491" s="86">
        <v>0.11635561287403107</v>
      </c>
      <c r="CX491" s="86">
        <v>-0.21800784766674042</v>
      </c>
      <c r="CY491" s="86">
        <v>-0.40571838617324829</v>
      </c>
      <c r="CZ491" s="86">
        <v>-0.55878514051437378</v>
      </c>
      <c r="DA491" s="86">
        <v>-0.35681477189064026</v>
      </c>
      <c r="DB491" s="86">
        <v>-0.36941644549369812</v>
      </c>
      <c r="DC491" s="86">
        <v>-0.30438104271888733</v>
      </c>
      <c r="DD491" s="86">
        <v>-0.27358299493789673</v>
      </c>
      <c r="DE491" s="86">
        <v>-0.23297880589962006</v>
      </c>
      <c r="DF491" s="86">
        <v>-0.23534595966339111</v>
      </c>
      <c r="DG491" s="86">
        <v>-0.27060836553573608</v>
      </c>
      <c r="DH491" s="86">
        <v>-0.20900541543960571</v>
      </c>
      <c r="DI491" s="86">
        <v>-0.33923843502998352</v>
      </c>
      <c r="DJ491" s="86">
        <v>-0.18462559580802917</v>
      </c>
      <c r="DK491" s="86">
        <v>-0.1297542005777359</v>
      </c>
      <c r="DL491" s="86">
        <v>-0.14463476836681366</v>
      </c>
      <c r="DM491" s="86">
        <v>-0.29042059183120728</v>
      </c>
      <c r="DN491" s="86">
        <v>0.16190597414970398</v>
      </c>
      <c r="DO491" s="86">
        <v>-6.5200820565223694E-2</v>
      </c>
      <c r="DP491" s="86">
        <v>-1.541130430996418E-2</v>
      </c>
      <c r="DQ491" s="86">
        <v>9.1455414891242981E-2</v>
      </c>
      <c r="DR491" s="86">
        <v>0.20117722451686859</v>
      </c>
      <c r="DS491" s="86">
        <v>0.3900851309299469</v>
      </c>
      <c r="DT491" s="86">
        <v>0.34299451112747192</v>
      </c>
      <c r="DU491" s="86">
        <v>0.31421437859535217</v>
      </c>
      <c r="DV491" s="86">
        <v>-1.3416613452136517E-2</v>
      </c>
      <c r="DW491" s="86">
        <v>-0.21258285641670227</v>
      </c>
      <c r="DX491" s="86">
        <v>-0.35948732495307922</v>
      </c>
      <c r="DY491" s="86">
        <v>-5.1666535437107086E-2</v>
      </c>
      <c r="DZ491" s="86">
        <v>-7.0144481956958771E-2</v>
      </c>
      <c r="EA491" s="86">
        <v>-2.0738612860441208E-2</v>
      </c>
      <c r="EB491" s="86">
        <v>1.1160251684486866E-2</v>
      </c>
      <c r="EC491" s="86">
        <v>5.2205413579940796E-2</v>
      </c>
      <c r="ED491" s="86">
        <v>4.4959526509046555E-2</v>
      </c>
      <c r="EE491" s="86">
        <v>-9.2650614678859711E-3</v>
      </c>
      <c r="EF491" s="86">
        <v>4.4181562960147858E-2</v>
      </c>
      <c r="EG491" s="86">
        <v>-0.11051078140735626</v>
      </c>
      <c r="EH491" s="86">
        <v>2.8453415259718895E-2</v>
      </c>
      <c r="EI491" s="86">
        <v>9.0626686811447144E-2</v>
      </c>
      <c r="EJ491" s="86">
        <v>6.2902644276618958E-2</v>
      </c>
      <c r="EK491" s="86">
        <v>-9.9854268133640289E-2</v>
      </c>
      <c r="EL491" s="86">
        <v>0.3742845356464386</v>
      </c>
      <c r="EM491" s="86">
        <v>0.12238851934671402</v>
      </c>
      <c r="EN491" s="86">
        <v>0.15758369863033295</v>
      </c>
      <c r="EO491" s="86">
        <v>0.27050793170928955</v>
      </c>
      <c r="EP491" s="86">
        <v>0.44562739133834839</v>
      </c>
      <c r="EQ491" s="86">
        <v>0.6681639552116394</v>
      </c>
      <c r="ER491" s="86">
        <v>0.60059869289398193</v>
      </c>
      <c r="ES491" s="86">
        <v>0.5998910665512085</v>
      </c>
      <c r="ET491" s="86">
        <v>0.28198063373565674</v>
      </c>
      <c r="EU491" s="86">
        <v>6.6274158656597137E-2</v>
      </c>
      <c r="EV491" s="86">
        <v>-7.1732863783836365E-2</v>
      </c>
      <c r="EW491" s="86">
        <v>59.716114044189453</v>
      </c>
      <c r="EX491" s="86">
        <v>60.434524536132813</v>
      </c>
      <c r="EY491" s="86">
        <v>59.035991668701172</v>
      </c>
      <c r="EZ491" s="86">
        <v>59.053131103515625</v>
      </c>
      <c r="FA491" s="86">
        <v>58.365608215332031</v>
      </c>
      <c r="FB491" s="86">
        <v>58</v>
      </c>
      <c r="FC491" s="86">
        <v>57.641544342041016</v>
      </c>
      <c r="FD491" s="86">
        <v>57.330551147460938</v>
      </c>
      <c r="FE491" s="86">
        <v>58.371360778808594</v>
      </c>
      <c r="FF491" s="86">
        <v>61.472732543945313</v>
      </c>
      <c r="FG491" s="86">
        <v>66.806137084960938</v>
      </c>
      <c r="FH491" s="86">
        <v>74.056732177734375</v>
      </c>
      <c r="FI491" s="86">
        <v>79.548408508300781</v>
      </c>
      <c r="FJ491" s="86">
        <v>80.970603942871094</v>
      </c>
      <c r="FK491" s="86">
        <v>82.348503112792969</v>
      </c>
      <c r="FL491" s="86">
        <v>84.27117919921875</v>
      </c>
      <c r="FM491" s="86">
        <v>82.282859802246094</v>
      </c>
      <c r="FN491" s="86">
        <v>81.402938842773438</v>
      </c>
      <c r="FO491" s="86">
        <v>81.619056701660156</v>
      </c>
      <c r="FP491" s="86">
        <v>75.166313171386719</v>
      </c>
      <c r="FQ491" s="86">
        <v>67.9638671875</v>
      </c>
      <c r="FR491" s="86">
        <v>64.756324768066406</v>
      </c>
      <c r="FS491" s="86">
        <v>63.111076354980469</v>
      </c>
      <c r="FT491" s="86">
        <v>61.037727355957031</v>
      </c>
      <c r="FU491" s="86">
        <v>0.19172504544258118</v>
      </c>
      <c r="FV491" s="86">
        <v>0.219309002161026</v>
      </c>
      <c r="FW491" s="86">
        <v>0.20010389387607574</v>
      </c>
      <c r="FX491" s="86">
        <v>228</v>
      </c>
      <c r="FY491" s="86">
        <v>1</v>
      </c>
    </row>
    <row r="492" spans="1:181" x14ac:dyDescent="0.25">
      <c r="A492" t="s">
        <v>186</v>
      </c>
      <c r="B492" t="s">
        <v>236</v>
      </c>
      <c r="C492" t="s">
        <v>194</v>
      </c>
      <c r="D492" t="s">
        <v>203</v>
      </c>
      <c r="E492" t="s">
        <v>210</v>
      </c>
      <c r="F492" t="s">
        <v>181</v>
      </c>
      <c r="G492" t="s">
        <v>1</v>
      </c>
      <c r="H492" s="86">
        <v>597</v>
      </c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  <c r="AK492" s="86"/>
      <c r="AL492" s="86"/>
      <c r="AM492" s="86"/>
      <c r="AN492" s="86"/>
      <c r="AO492" s="86"/>
      <c r="AP492" s="86"/>
      <c r="AQ492" s="86"/>
      <c r="AR492" s="86"/>
      <c r="AS492" s="86"/>
      <c r="AT492" s="86"/>
      <c r="AU492" s="86"/>
      <c r="AV492" s="86"/>
      <c r="AW492" s="86"/>
      <c r="AX492" s="86"/>
      <c r="AY492" s="86"/>
      <c r="AZ492" s="86"/>
      <c r="BA492" s="86"/>
      <c r="BB492" s="86"/>
      <c r="BC492" s="86"/>
      <c r="BD492" s="86"/>
      <c r="BE492" s="86"/>
      <c r="BF492" s="86"/>
      <c r="BG492" s="86"/>
      <c r="BH492" s="86"/>
      <c r="BI492" s="86"/>
      <c r="BJ492" s="86"/>
      <c r="BK492" s="86"/>
      <c r="BL492" s="86"/>
      <c r="BM492" s="86"/>
      <c r="BN492" s="86"/>
      <c r="BO492" s="86"/>
      <c r="BP492" s="86"/>
      <c r="BQ492" s="86"/>
      <c r="BR492" s="86"/>
      <c r="BS492" s="86"/>
      <c r="BT492" s="86"/>
      <c r="BU492" s="86"/>
      <c r="BV492" s="86"/>
      <c r="BW492" s="86"/>
      <c r="BX492" s="86"/>
      <c r="BY492" s="86"/>
      <c r="BZ492" s="86"/>
      <c r="CA492" s="86"/>
      <c r="CB492" s="86"/>
      <c r="CC492" s="86"/>
      <c r="CD492" s="86"/>
      <c r="CE492" s="86"/>
      <c r="CF492" s="86"/>
      <c r="CG492" s="86"/>
      <c r="CH492" s="86"/>
      <c r="CI492" s="86"/>
      <c r="CJ492" s="86"/>
      <c r="CK492" s="86"/>
      <c r="CL492" s="86"/>
      <c r="CM492" s="86"/>
      <c r="CN492" s="86"/>
      <c r="CO492" s="86"/>
      <c r="CP492" s="86"/>
      <c r="CQ492" s="86"/>
      <c r="CR492" s="86"/>
      <c r="CS492" s="86"/>
      <c r="CT492" s="86"/>
      <c r="CU492" s="86"/>
      <c r="CV492" s="86"/>
      <c r="CW492" s="86"/>
      <c r="CX492" s="86"/>
      <c r="CY492" s="86"/>
      <c r="CZ492" s="86"/>
      <c r="DA492" s="86"/>
      <c r="DB492" s="86"/>
      <c r="DC492" s="86"/>
      <c r="DD492" s="86"/>
      <c r="DE492" s="86"/>
      <c r="DF492" s="86"/>
      <c r="DG492" s="86"/>
      <c r="DH492" s="86"/>
      <c r="DI492" s="86"/>
      <c r="DJ492" s="86"/>
      <c r="DK492" s="86"/>
      <c r="DL492" s="86"/>
      <c r="DM492" s="86"/>
      <c r="DN492" s="86"/>
      <c r="DO492" s="86"/>
      <c r="DP492" s="86"/>
      <c r="DQ492" s="86"/>
      <c r="DR492" s="86"/>
      <c r="DS492" s="86"/>
      <c r="DT492" s="86"/>
      <c r="DU492" s="86"/>
      <c r="DV492" s="86"/>
      <c r="DW492" s="86"/>
      <c r="DX492" s="86"/>
      <c r="DY492" s="86"/>
      <c r="DZ492" s="86"/>
      <c r="EA492" s="86"/>
      <c r="EB492" s="86"/>
      <c r="EC492" s="86"/>
      <c r="ED492" s="86"/>
      <c r="EE492" s="86"/>
      <c r="EF492" s="86"/>
      <c r="EG492" s="86"/>
      <c r="EH492" s="86"/>
      <c r="EI492" s="86"/>
      <c r="EJ492" s="86"/>
      <c r="EK492" s="86"/>
      <c r="EL492" s="86"/>
      <c r="EM492" s="86"/>
      <c r="EN492" s="86"/>
      <c r="EO492" s="86"/>
      <c r="EP492" s="86"/>
      <c r="EQ492" s="86"/>
      <c r="ER492" s="86"/>
      <c r="ES492" s="86"/>
      <c r="ET492" s="86"/>
      <c r="EU492" s="86"/>
      <c r="EV492" s="86"/>
      <c r="EW492" s="86"/>
      <c r="EX492" s="86"/>
      <c r="EY492" s="86"/>
      <c r="EZ492" s="86"/>
      <c r="FA492" s="86"/>
      <c r="FB492" s="86"/>
      <c r="FC492" s="86"/>
      <c r="FD492" s="86"/>
      <c r="FE492" s="86"/>
      <c r="FF492" s="86"/>
      <c r="FG492" s="86"/>
      <c r="FH492" s="86"/>
      <c r="FI492" s="86"/>
      <c r="FJ492" s="86"/>
      <c r="FK492" s="86"/>
      <c r="FL492" s="86"/>
      <c r="FM492" s="86"/>
      <c r="FN492" s="86"/>
      <c r="FO492" s="86"/>
      <c r="FP492" s="86"/>
      <c r="FQ492" s="86"/>
      <c r="FR492" s="86"/>
      <c r="FS492" s="86"/>
      <c r="FT492" s="86"/>
      <c r="FU492" s="86"/>
      <c r="FV492" s="86"/>
      <c r="FW492" s="86"/>
      <c r="FX492" s="86">
        <v>60</v>
      </c>
      <c r="FY492" s="86">
        <v>0</v>
      </c>
    </row>
    <row r="493" spans="1:181" x14ac:dyDescent="0.25">
      <c r="A493" t="s">
        <v>186</v>
      </c>
      <c r="B493" t="s">
        <v>236</v>
      </c>
      <c r="C493" t="s">
        <v>194</v>
      </c>
      <c r="D493" t="s">
        <v>203</v>
      </c>
      <c r="E493" t="s">
        <v>210</v>
      </c>
      <c r="F493" t="s">
        <v>182</v>
      </c>
      <c r="G493" t="s">
        <v>1</v>
      </c>
      <c r="H493" s="86">
        <v>3289</v>
      </c>
      <c r="I493" s="86">
        <v>1.4302270412445068</v>
      </c>
      <c r="J493" s="86">
        <v>1.336275577545166</v>
      </c>
      <c r="K493" s="86">
        <v>1.3299276828765869</v>
      </c>
      <c r="L493" s="86">
        <v>1.3148313760757446</v>
      </c>
      <c r="M493" s="86">
        <v>1.2338117361068726</v>
      </c>
      <c r="N493" s="86">
        <v>1.2601464986801147</v>
      </c>
      <c r="O493" s="86">
        <v>1.3858522176742554</v>
      </c>
      <c r="P493" s="86">
        <v>1.6675540208816528</v>
      </c>
      <c r="Q493" s="86">
        <v>1.6748948097229004</v>
      </c>
      <c r="R493" s="86">
        <v>1.6294510364532471</v>
      </c>
      <c r="S493" s="86">
        <v>1.8355047702789307</v>
      </c>
      <c r="T493" s="86">
        <v>1.9452463388442993</v>
      </c>
      <c r="U493" s="86">
        <v>2.0300323963165283</v>
      </c>
      <c r="V493" s="86">
        <v>2.2579073905944824</v>
      </c>
      <c r="W493" s="86">
        <v>2.4173648357391357</v>
      </c>
      <c r="X493" s="86">
        <v>2.4638586044311523</v>
      </c>
      <c r="Y493" s="86">
        <v>2.5558598041534424</v>
      </c>
      <c r="Z493" s="86">
        <v>2.628690242767334</v>
      </c>
      <c r="AA493" s="86">
        <v>2.5827395915985107</v>
      </c>
      <c r="AB493" s="86">
        <v>2.6085264682769775</v>
      </c>
      <c r="AC493" s="86">
        <v>2.6159746646881104</v>
      </c>
      <c r="AD493" s="86">
        <v>2.412156343460083</v>
      </c>
      <c r="AE493" s="86">
        <v>1.9336651563644409</v>
      </c>
      <c r="AF493" s="86">
        <v>1.6947487592697144</v>
      </c>
      <c r="AG493" s="86">
        <v>-0.27580681443214417</v>
      </c>
      <c r="AH493" s="86">
        <v>-0.31282767653465271</v>
      </c>
      <c r="AI493" s="86">
        <v>-0.21038925647735596</v>
      </c>
      <c r="AJ493" s="86">
        <v>-0.20161005854606628</v>
      </c>
      <c r="AK493" s="86">
        <v>-0.26745980978012085</v>
      </c>
      <c r="AL493" s="86">
        <v>-0.20672537386417389</v>
      </c>
      <c r="AM493" s="86">
        <v>-0.27538895606994629</v>
      </c>
      <c r="AN493" s="86">
        <v>-0.14101943373680115</v>
      </c>
      <c r="AO493" s="86">
        <v>-0.25907352566719055</v>
      </c>
      <c r="AP493" s="86">
        <v>-0.29252967238426208</v>
      </c>
      <c r="AQ493" s="86">
        <v>-0.20128367841243744</v>
      </c>
      <c r="AR493" s="86">
        <v>-0.29530137777328491</v>
      </c>
      <c r="AS493" s="86">
        <v>-0.40628346800804138</v>
      </c>
      <c r="AT493" s="86">
        <v>-0.31049948930740356</v>
      </c>
      <c r="AU493" s="86">
        <v>-0.42404872179031372</v>
      </c>
      <c r="AV493" s="86">
        <v>-0.36510822176933289</v>
      </c>
      <c r="AW493" s="86">
        <v>-0.29162752628326416</v>
      </c>
      <c r="AX493" s="86">
        <v>-0.29914268851280212</v>
      </c>
      <c r="AY493" s="86">
        <v>-0.44074898958206177</v>
      </c>
      <c r="AZ493" s="86">
        <v>-0.32707870006561279</v>
      </c>
      <c r="BA493" s="86">
        <v>-0.15888014435768127</v>
      </c>
      <c r="BB493" s="86">
        <v>-0.36637035012245178</v>
      </c>
      <c r="BC493" s="86">
        <v>-0.49710157513618469</v>
      </c>
      <c r="BD493" s="86">
        <v>-0.37070414423942566</v>
      </c>
      <c r="BE493" s="86">
        <v>-0.16474312543869019</v>
      </c>
      <c r="BF493" s="86">
        <v>-0.20019930601119995</v>
      </c>
      <c r="BG493" s="86">
        <v>-0.1030479297041893</v>
      </c>
      <c r="BH493" s="86">
        <v>-9.4242513179779053E-2</v>
      </c>
      <c r="BI493" s="86">
        <v>-0.16795752942562103</v>
      </c>
      <c r="BJ493" s="86">
        <v>-0.10980106145143509</v>
      </c>
      <c r="BK493" s="86">
        <v>-0.17225396633148193</v>
      </c>
      <c r="BL493" s="86">
        <v>-3.0382260680198669E-2</v>
      </c>
      <c r="BM493" s="86">
        <v>-0.13094325363636017</v>
      </c>
      <c r="BN493" s="86">
        <v>-0.178131103515625</v>
      </c>
      <c r="BO493" s="86">
        <v>-8.6431145668029785E-2</v>
      </c>
      <c r="BP493" s="86">
        <v>-0.17150141298770905</v>
      </c>
      <c r="BQ493" s="86">
        <v>-0.27502346038818359</v>
      </c>
      <c r="BR493" s="86">
        <v>-0.16933952271938324</v>
      </c>
      <c r="BS493" s="86">
        <v>-0.26866635680198669</v>
      </c>
      <c r="BT493" s="86">
        <v>-0.20571126043796539</v>
      </c>
      <c r="BU493" s="86">
        <v>-0.13205182552337646</v>
      </c>
      <c r="BV493" s="86">
        <v>-0.13332618772983551</v>
      </c>
      <c r="BW493" s="86">
        <v>-0.26954171061515808</v>
      </c>
      <c r="BX493" s="86">
        <v>-0.17937351763248444</v>
      </c>
      <c r="BY493" s="86">
        <v>-1.3547593727707863E-2</v>
      </c>
      <c r="BZ493" s="86">
        <v>-0.22678457200527191</v>
      </c>
      <c r="CA493" s="86">
        <v>-0.37008580565452576</v>
      </c>
      <c r="CB493" s="86">
        <v>-0.25509977340698242</v>
      </c>
      <c r="CC493" s="86">
        <v>-8.7820768356323242E-2</v>
      </c>
      <c r="CD493" s="86">
        <v>-0.12219326198101044</v>
      </c>
      <c r="CE493" s="86">
        <v>-2.8703641146421432E-2</v>
      </c>
      <c r="CF493" s="86">
        <v>-1.9880061969161034E-2</v>
      </c>
      <c r="CG493" s="86">
        <v>-9.904257208108902E-2</v>
      </c>
      <c r="CH493" s="86">
        <v>-4.2671576142311096E-2</v>
      </c>
      <c r="CI493" s="86">
        <v>-0.10082297772169113</v>
      </c>
      <c r="CJ493" s="86">
        <v>4.6244718134403229E-2</v>
      </c>
      <c r="CK493" s="86">
        <v>-4.2200621217489243E-2</v>
      </c>
      <c r="CL493" s="86">
        <v>-9.8898984491825104E-2</v>
      </c>
      <c r="CM493" s="86">
        <v>-6.8846377544105053E-3</v>
      </c>
      <c r="CN493" s="86">
        <v>-8.5757933557033539E-2</v>
      </c>
      <c r="CO493" s="86">
        <v>-0.18411318957805634</v>
      </c>
      <c r="CP493" s="86">
        <v>-7.1572542190551758E-2</v>
      </c>
      <c r="CQ493" s="86">
        <v>-0.1610490083694458</v>
      </c>
      <c r="CR493" s="86">
        <v>-9.5313392579555511E-2</v>
      </c>
      <c r="CS493" s="86">
        <v>-2.1530184894800186E-2</v>
      </c>
      <c r="CT493" s="86">
        <v>-1.8482174724340439E-2</v>
      </c>
      <c r="CU493" s="86">
        <v>-0.15096409618854523</v>
      </c>
      <c r="CV493" s="86">
        <v>-7.7073350548744202E-2</v>
      </c>
      <c r="CW493" s="86">
        <v>8.7109275162220001E-2</v>
      </c>
      <c r="CX493" s="86">
        <v>-0.13010789453983307</v>
      </c>
      <c r="CY493" s="86">
        <v>-0.28211504220962524</v>
      </c>
      <c r="CZ493" s="86">
        <v>-0.17503254115581512</v>
      </c>
      <c r="DA493" s="86">
        <v>-1.0898406617343426E-2</v>
      </c>
      <c r="DB493" s="86">
        <v>-4.4187206774950027E-2</v>
      </c>
      <c r="DC493" s="86">
        <v>4.5640643686056137E-2</v>
      </c>
      <c r="DD493" s="86">
        <v>5.448237806558609E-2</v>
      </c>
      <c r="DE493" s="86">
        <v>-3.0127594247460365E-2</v>
      </c>
      <c r="DF493" s="86">
        <v>2.4457907304167747E-2</v>
      </c>
      <c r="DG493" s="86">
        <v>-2.9392002150416374E-2</v>
      </c>
      <c r="DH493" s="86">
        <v>0.12287170439958572</v>
      </c>
      <c r="DI493" s="86">
        <v>4.654201865196228E-2</v>
      </c>
      <c r="DJ493" s="86">
        <v>-1.9666876643896103E-2</v>
      </c>
      <c r="DK493" s="86">
        <v>7.2661876678466797E-2</v>
      </c>
      <c r="DL493" s="86">
        <v>-1.4466095308307558E-5</v>
      </c>
      <c r="DM493" s="86">
        <v>-9.3202896416187286E-2</v>
      </c>
      <c r="DN493" s="86">
        <v>2.6194434612989426E-2</v>
      </c>
      <c r="DO493" s="86">
        <v>-5.3431656211614609E-2</v>
      </c>
      <c r="DP493" s="86">
        <v>1.5084469690918922E-2</v>
      </c>
      <c r="DQ493" s="86">
        <v>8.8991455733776093E-2</v>
      </c>
      <c r="DR493" s="86">
        <v>9.6361838281154633E-2</v>
      </c>
      <c r="DS493" s="86">
        <v>-3.2386463135480881E-2</v>
      </c>
      <c r="DT493" s="86">
        <v>2.5226809084415436E-2</v>
      </c>
      <c r="DU493" s="86">
        <v>0.18776614964008331</v>
      </c>
      <c r="DV493" s="86">
        <v>-3.3431209623813629E-2</v>
      </c>
      <c r="DW493" s="86">
        <v>-0.19414430856704712</v>
      </c>
      <c r="DX493" s="86">
        <v>-9.4965323805809021E-2</v>
      </c>
      <c r="DY493" s="86">
        <v>0.10016526281833649</v>
      </c>
      <c r="DZ493" s="86">
        <v>6.8441152572631836E-2</v>
      </c>
      <c r="EA493" s="86">
        <v>0.15298198163509369</v>
      </c>
      <c r="EB493" s="86">
        <v>0.16184993088245392</v>
      </c>
      <c r="EC493" s="86">
        <v>6.9374680519104004E-2</v>
      </c>
      <c r="ED493" s="86">
        <v>0.1213822215795517</v>
      </c>
      <c r="EE493" s="86">
        <v>7.3742978274822235E-2</v>
      </c>
      <c r="EF493" s="86">
        <v>0.23350889980792999</v>
      </c>
      <c r="EG493" s="86">
        <v>0.17467232048511505</v>
      </c>
      <c r="EH493" s="86">
        <v>9.4731710851192474E-2</v>
      </c>
      <c r="EI493" s="86">
        <v>0.18751439452171326</v>
      </c>
      <c r="EJ493" s="86">
        <v>0.12378548830747604</v>
      </c>
      <c r="EK493" s="86">
        <v>3.8057111203670502E-2</v>
      </c>
      <c r="EL493" s="86">
        <v>0.16735441982746124</v>
      </c>
      <c r="EM493" s="86">
        <v>0.10195071250200272</v>
      </c>
      <c r="EN493" s="86">
        <v>0.17448143661022186</v>
      </c>
      <c r="EO493" s="86">
        <v>0.24856714904308319</v>
      </c>
      <c r="EP493" s="86">
        <v>0.26217833161354065</v>
      </c>
      <c r="EQ493" s="86">
        <v>0.13882079720497131</v>
      </c>
      <c r="ER493" s="86">
        <v>0.17293199896812439</v>
      </c>
      <c r="ES493" s="86">
        <v>0.33309870958328247</v>
      </c>
      <c r="ET493" s="86">
        <v>0.10615455359220505</v>
      </c>
      <c r="EU493" s="86">
        <v>-6.7128539085388184E-2</v>
      </c>
      <c r="EV493" s="86">
        <v>2.0639030262827873E-2</v>
      </c>
      <c r="EW493" s="86">
        <v>70.315544128417969</v>
      </c>
      <c r="EX493" s="86">
        <v>66.753707885742188</v>
      </c>
      <c r="EY493" s="86">
        <v>65.541946411132813</v>
      </c>
      <c r="EZ493" s="86">
        <v>64.270553588867188</v>
      </c>
      <c r="FA493" s="86">
        <v>62.964218139648438</v>
      </c>
      <c r="FB493" s="86">
        <v>61.362937927246094</v>
      </c>
      <c r="FC493" s="86">
        <v>61.023174285888672</v>
      </c>
      <c r="FD493" s="86">
        <v>61.38189697265625</v>
      </c>
      <c r="FE493" s="86">
        <v>62.455585479736328</v>
      </c>
      <c r="FF493" s="86">
        <v>69.451904296875</v>
      </c>
      <c r="FG493" s="86">
        <v>76.414985656738281</v>
      </c>
      <c r="FH493" s="86">
        <v>84.192115783691406</v>
      </c>
      <c r="FI493" s="86">
        <v>90.987442016601563</v>
      </c>
      <c r="FJ493" s="86">
        <v>95.833503723144531</v>
      </c>
      <c r="FK493" s="86">
        <v>99.092269897460938</v>
      </c>
      <c r="FL493" s="86">
        <v>100.16393280029297</v>
      </c>
      <c r="FM493" s="86">
        <v>99.643028259277344</v>
      </c>
      <c r="FN493" s="86">
        <v>97.511016845703125</v>
      </c>
      <c r="FO493" s="86">
        <v>95.055274963378906</v>
      </c>
      <c r="FP493" s="86">
        <v>89.268882751464844</v>
      </c>
      <c r="FQ493" s="86">
        <v>82.98846435546875</v>
      </c>
      <c r="FR493" s="86">
        <v>78.904953002929688</v>
      </c>
      <c r="FS493" s="86">
        <v>75.164779663085938</v>
      </c>
      <c r="FT493" s="86">
        <v>72.32867431640625</v>
      </c>
      <c r="FU493" s="86">
        <v>8.5765153169631958E-2</v>
      </c>
      <c r="FV493" s="86">
        <v>0.13982293009757996</v>
      </c>
      <c r="FW493" s="86">
        <v>8.3918862044811249E-2</v>
      </c>
      <c r="FX493" s="86">
        <v>464</v>
      </c>
      <c r="FY493" s="86">
        <v>1</v>
      </c>
    </row>
    <row r="494" spans="1:181" x14ac:dyDescent="0.25">
      <c r="A494" t="s">
        <v>186</v>
      </c>
      <c r="B494" t="s">
        <v>236</v>
      </c>
      <c r="C494" t="s">
        <v>194</v>
      </c>
      <c r="D494" t="s">
        <v>203</v>
      </c>
      <c r="E494" t="s">
        <v>210</v>
      </c>
      <c r="F494" t="s">
        <v>183</v>
      </c>
      <c r="G494" t="s">
        <v>1</v>
      </c>
      <c r="H494" s="86">
        <v>3457</v>
      </c>
      <c r="I494" s="86">
        <v>2.0045671463012695</v>
      </c>
      <c r="J494" s="86">
        <v>1.7698849439620972</v>
      </c>
      <c r="K494" s="86">
        <v>1.6168488264083862</v>
      </c>
      <c r="L494" s="86">
        <v>1.5952068567276001</v>
      </c>
      <c r="M494" s="86">
        <v>1.6256678104400635</v>
      </c>
      <c r="N494" s="86">
        <v>1.5986989736557007</v>
      </c>
      <c r="O494" s="86">
        <v>1.764792799949646</v>
      </c>
      <c r="P494" s="86">
        <v>1.8218501806259155</v>
      </c>
      <c r="Q494" s="86">
        <v>1.8543803691864014</v>
      </c>
      <c r="R494" s="86">
        <v>1.9798809289932251</v>
      </c>
      <c r="S494" s="86">
        <v>2.1657447814941406</v>
      </c>
      <c r="T494" s="86">
        <v>2.2769663333892822</v>
      </c>
      <c r="U494" s="86">
        <v>2.3443450927734375</v>
      </c>
      <c r="V494" s="86">
        <v>2.5230734348297119</v>
      </c>
      <c r="W494" s="86">
        <v>2.8389761447906494</v>
      </c>
      <c r="X494" s="86">
        <v>3.1224195957183838</v>
      </c>
      <c r="Y494" s="86">
        <v>3.1977982521057129</v>
      </c>
      <c r="Z494" s="86">
        <v>3.3140313625335693</v>
      </c>
      <c r="AA494" s="86">
        <v>3.1802692413330078</v>
      </c>
      <c r="AB494" s="86">
        <v>3.1373298168182373</v>
      </c>
      <c r="AC494" s="86">
        <v>2.9983236789703369</v>
      </c>
      <c r="AD494" s="86">
        <v>2.7110264301300049</v>
      </c>
      <c r="AE494" s="86">
        <v>2.4848034381866455</v>
      </c>
      <c r="AF494" s="86">
        <v>2.1421363353729248</v>
      </c>
      <c r="AG494" s="86">
        <v>-0.26191583275794983</v>
      </c>
      <c r="AH494" s="86">
        <v>-0.25966009497642517</v>
      </c>
      <c r="AI494" s="86">
        <v>-0.24646046757698059</v>
      </c>
      <c r="AJ494" s="86">
        <v>-0.18258132040500641</v>
      </c>
      <c r="AK494" s="86">
        <v>-0.19299642741680145</v>
      </c>
      <c r="AL494" s="86">
        <v>-0.24740147590637207</v>
      </c>
      <c r="AM494" s="86">
        <v>-0.18856814503669739</v>
      </c>
      <c r="AN494" s="86">
        <v>-0.26272207498550415</v>
      </c>
      <c r="AO494" s="86">
        <v>-0.2511734664440155</v>
      </c>
      <c r="AP494" s="86">
        <v>-0.15537522733211517</v>
      </c>
      <c r="AQ494" s="86">
        <v>-6.9462671875953674E-2</v>
      </c>
      <c r="AR494" s="86">
        <v>-0.22984430193901062</v>
      </c>
      <c r="AS494" s="86">
        <v>-0.3954625129699707</v>
      </c>
      <c r="AT494" s="86">
        <v>-0.47976049780845642</v>
      </c>
      <c r="AU494" s="86">
        <v>-0.44092464447021484</v>
      </c>
      <c r="AV494" s="86">
        <v>-0.24576470255851746</v>
      </c>
      <c r="AW494" s="86">
        <v>-0.23699213564395905</v>
      </c>
      <c r="AX494" s="86">
        <v>-0.14714829623699188</v>
      </c>
      <c r="AY494" s="86">
        <v>-0.22639277577400208</v>
      </c>
      <c r="AZ494" s="86">
        <v>-0.18759490549564362</v>
      </c>
      <c r="BA494" s="86">
        <v>-0.1073133572936058</v>
      </c>
      <c r="BB494" s="86">
        <v>-0.44460278749465942</v>
      </c>
      <c r="BC494" s="86">
        <v>-0.38095837831497192</v>
      </c>
      <c r="BD494" s="86">
        <v>-0.40778031945228577</v>
      </c>
      <c r="BE494" s="86">
        <v>-0.10292650759220123</v>
      </c>
      <c r="BF494" s="86">
        <v>-0.11676745861768723</v>
      </c>
      <c r="BG494" s="86">
        <v>-0.11200983077287674</v>
      </c>
      <c r="BH494" s="86">
        <v>-4.2148292064666748E-2</v>
      </c>
      <c r="BI494" s="86">
        <v>-6.3850782811641693E-2</v>
      </c>
      <c r="BJ494" s="86">
        <v>-0.11707808822393417</v>
      </c>
      <c r="BK494" s="86">
        <v>-4.1969012469053268E-2</v>
      </c>
      <c r="BL494" s="86">
        <v>-0.11233387887477875</v>
      </c>
      <c r="BM494" s="86">
        <v>-7.1050919592380524E-2</v>
      </c>
      <c r="BN494" s="86">
        <v>2.8603244572877884E-2</v>
      </c>
      <c r="BO494" s="86">
        <v>0.12321099638938904</v>
      </c>
      <c r="BP494" s="86">
        <v>-2.9199546203017235E-2</v>
      </c>
      <c r="BQ494" s="86">
        <v>-0.19363024830818176</v>
      </c>
      <c r="BR494" s="86">
        <v>-0.27691802382469177</v>
      </c>
      <c r="BS494" s="86">
        <v>-0.23203834891319275</v>
      </c>
      <c r="BT494" s="86">
        <v>-3.996620699763298E-2</v>
      </c>
      <c r="BU494" s="86">
        <v>-4.1194956749677658E-2</v>
      </c>
      <c r="BV494" s="86">
        <v>3.7844236940145493E-2</v>
      </c>
      <c r="BW494" s="86">
        <v>-4.0805403143167496E-2</v>
      </c>
      <c r="BX494" s="86">
        <v>-4.7628795728087425E-3</v>
      </c>
      <c r="BY494" s="86">
        <v>5.7877331972122192E-2</v>
      </c>
      <c r="BZ494" s="86">
        <v>-0.27868908643722534</v>
      </c>
      <c r="CA494" s="86">
        <v>-0.2184833288192749</v>
      </c>
      <c r="CB494" s="86">
        <v>-0.25165197253227234</v>
      </c>
      <c r="CC494" s="86">
        <v>7.1890037506818771E-3</v>
      </c>
      <c r="CD494" s="86">
        <v>-1.7800455912947655E-2</v>
      </c>
      <c r="CE494" s="86">
        <v>-1.8889732658863068E-2</v>
      </c>
      <c r="CF494" s="86">
        <v>5.5115196853876114E-2</v>
      </c>
      <c r="CG494" s="86">
        <v>2.5595098733901978E-2</v>
      </c>
      <c r="CH494" s="86">
        <v>-2.6816504076123238E-2</v>
      </c>
      <c r="CI494" s="86">
        <v>5.956510454416275E-2</v>
      </c>
      <c r="CJ494" s="86">
        <v>-8.1754736602306366E-3</v>
      </c>
      <c r="CK494" s="86">
        <v>5.3701411932706833E-2</v>
      </c>
      <c r="CL494" s="86">
        <v>0.15602616965770721</v>
      </c>
      <c r="CM494" s="86">
        <v>0.25665619969367981</v>
      </c>
      <c r="CN494" s="86">
        <v>0.1097664013504982</v>
      </c>
      <c r="CO494" s="86">
        <v>-5.3841855376958847E-2</v>
      </c>
      <c r="CP494" s="86">
        <v>-0.13642993569374084</v>
      </c>
      <c r="CQ494" s="86">
        <v>-8.7364330887794495E-2</v>
      </c>
      <c r="CR494" s="86">
        <v>0.10256919264793396</v>
      </c>
      <c r="CS494" s="86">
        <v>9.4413571059703827E-2</v>
      </c>
      <c r="CT494" s="86">
        <v>0.16596949100494385</v>
      </c>
      <c r="CU494" s="86">
        <v>8.7731838226318359E-2</v>
      </c>
      <c r="CV494" s="86">
        <v>0.12186602503061295</v>
      </c>
      <c r="CW494" s="86">
        <v>0.17228791117668152</v>
      </c>
      <c r="CX494" s="86">
        <v>-0.16377773880958557</v>
      </c>
      <c r="CY494" s="86">
        <v>-0.10595361888408661</v>
      </c>
      <c r="CZ494" s="86">
        <v>-0.14351792633533478</v>
      </c>
      <c r="DA494" s="86">
        <v>0.11730451881885529</v>
      </c>
      <c r="DB494" s="86">
        <v>8.1166543066501617E-2</v>
      </c>
      <c r="DC494" s="86">
        <v>7.4230365455150604E-2</v>
      </c>
      <c r="DD494" s="86">
        <v>0.15237867832183838</v>
      </c>
      <c r="DE494" s="86">
        <v>0.11504098027944565</v>
      </c>
      <c r="DF494" s="86">
        <v>6.34450763463974E-2</v>
      </c>
      <c r="DG494" s="86">
        <v>0.16109922528266907</v>
      </c>
      <c r="DH494" s="86">
        <v>9.5982931554317474E-2</v>
      </c>
      <c r="DI494" s="86">
        <v>0.178453728556633</v>
      </c>
      <c r="DJ494" s="86">
        <v>0.28344908356666565</v>
      </c>
      <c r="DK494" s="86">
        <v>0.39010143280029297</v>
      </c>
      <c r="DL494" s="86">
        <v>0.24873235821723938</v>
      </c>
      <c r="DM494" s="86">
        <v>8.5946545004844666E-2</v>
      </c>
      <c r="DN494" s="86">
        <v>4.0581249631941319E-3</v>
      </c>
      <c r="DO494" s="86">
        <v>5.7309679687023163E-2</v>
      </c>
      <c r="DP494" s="86">
        <v>0.2451045960187912</v>
      </c>
      <c r="DQ494" s="86">
        <v>0.23002208769321442</v>
      </c>
      <c r="DR494" s="86">
        <v>0.29409477114677429</v>
      </c>
      <c r="DS494" s="86">
        <v>0.21626907587051392</v>
      </c>
      <c r="DT494" s="86">
        <v>0.24849490821361542</v>
      </c>
      <c r="DU494" s="86">
        <v>0.28669849038124084</v>
      </c>
      <c r="DV494" s="86">
        <v>-4.886641725897789E-2</v>
      </c>
      <c r="DW494" s="86">
        <v>6.5760938450694084E-3</v>
      </c>
      <c r="DX494" s="86">
        <v>-3.5383887588977814E-2</v>
      </c>
      <c r="DY494" s="86">
        <v>0.27629384398460388</v>
      </c>
      <c r="DZ494" s="86">
        <v>0.22405916452407837</v>
      </c>
      <c r="EA494" s="86">
        <v>0.20868100225925446</v>
      </c>
      <c r="EB494" s="86">
        <v>0.29281172156333923</v>
      </c>
      <c r="EC494" s="86">
        <v>0.2441866397857666</v>
      </c>
      <c r="ED494" s="86">
        <v>0.19376847147941589</v>
      </c>
      <c r="EE494" s="86">
        <v>0.30769836902618408</v>
      </c>
      <c r="EF494" s="86">
        <v>0.24637115001678467</v>
      </c>
      <c r="EG494" s="86">
        <v>0.35857629776000977</v>
      </c>
      <c r="EH494" s="86">
        <v>0.4674275815486908</v>
      </c>
      <c r="EI494" s="86">
        <v>0.58277511596679688</v>
      </c>
      <c r="EJ494" s="86">
        <v>0.44937708973884583</v>
      </c>
      <c r="EK494" s="86">
        <v>0.28777879476547241</v>
      </c>
      <c r="EL494" s="86">
        <v>0.20690058171749115</v>
      </c>
      <c r="EM494" s="86">
        <v>0.26619598269462585</v>
      </c>
      <c r="EN494" s="86">
        <v>0.45090308785438538</v>
      </c>
      <c r="EO494" s="86">
        <v>0.4258192777633667</v>
      </c>
      <c r="EP494" s="86">
        <v>0.47908732295036316</v>
      </c>
      <c r="EQ494" s="86">
        <v>0.40185642242431641</v>
      </c>
      <c r="ER494" s="86">
        <v>0.43132698535919189</v>
      </c>
      <c r="ES494" s="86">
        <v>0.45188918709754944</v>
      </c>
      <c r="ET494" s="86">
        <v>0.11704728752374649</v>
      </c>
      <c r="EU494" s="86">
        <v>0.16905111074447632</v>
      </c>
      <c r="EV494" s="86">
        <v>0.120744489133358</v>
      </c>
      <c r="EW494" s="86">
        <v>76.520751953125</v>
      </c>
      <c r="EX494" s="86">
        <v>74.734260559082031</v>
      </c>
      <c r="EY494" s="86">
        <v>73.697914123535156</v>
      </c>
      <c r="EZ494" s="86">
        <v>72.832252502441406</v>
      </c>
      <c r="FA494" s="86">
        <v>70.9981689453125</v>
      </c>
      <c r="FB494" s="86">
        <v>70.155487060546875</v>
      </c>
      <c r="FC494" s="86">
        <v>69.500358581542969</v>
      </c>
      <c r="FD494" s="86">
        <v>68.819808959960938</v>
      </c>
      <c r="FE494" s="86">
        <v>70.748245239257813</v>
      </c>
      <c r="FF494" s="86">
        <v>75.85772705078125</v>
      </c>
      <c r="FG494" s="86">
        <v>81.532997131347656</v>
      </c>
      <c r="FH494" s="86">
        <v>85.650596618652344</v>
      </c>
      <c r="FI494" s="86">
        <v>89.047492980957031</v>
      </c>
      <c r="FJ494" s="86">
        <v>91.320770263671875</v>
      </c>
      <c r="FK494" s="86">
        <v>93.499374389648438</v>
      </c>
      <c r="FL494" s="86">
        <v>94.553375244140625</v>
      </c>
      <c r="FM494" s="86">
        <v>95.889450073242188</v>
      </c>
      <c r="FN494" s="86">
        <v>95.874320983886719</v>
      </c>
      <c r="FO494" s="86">
        <v>94.466705322265625</v>
      </c>
      <c r="FP494" s="86">
        <v>90.504150390625</v>
      </c>
      <c r="FQ494" s="86">
        <v>86.620712280273438</v>
      </c>
      <c r="FR494" s="86">
        <v>83.865257263183594</v>
      </c>
      <c r="FS494" s="86">
        <v>81.751510620117188</v>
      </c>
      <c r="FT494" s="86">
        <v>79.466659545898438</v>
      </c>
      <c r="FU494" s="86">
        <v>0.11825159192085266</v>
      </c>
      <c r="FV494" s="86">
        <v>0.15284180641174316</v>
      </c>
      <c r="FW494" s="86">
        <v>0.12217868119478226</v>
      </c>
      <c r="FX494" s="86">
        <v>351</v>
      </c>
      <c r="FY494" s="86">
        <v>1</v>
      </c>
    </row>
    <row r="495" spans="1:181" x14ac:dyDescent="0.25">
      <c r="A495" t="s">
        <v>186</v>
      </c>
      <c r="B495" t="s">
        <v>236</v>
      </c>
      <c r="C495" t="s">
        <v>194</v>
      </c>
      <c r="D495" t="s">
        <v>203</v>
      </c>
      <c r="E495" t="s">
        <v>210</v>
      </c>
      <c r="F495" t="s">
        <v>184</v>
      </c>
      <c r="G495" t="s">
        <v>1</v>
      </c>
      <c r="H495" s="86">
        <v>2366</v>
      </c>
      <c r="I495" s="86">
        <v>1.6541811227798462</v>
      </c>
      <c r="J495" s="86">
        <v>1.5153688192367554</v>
      </c>
      <c r="K495" s="86">
        <v>1.3480783700942993</v>
      </c>
      <c r="L495" s="86">
        <v>1.1848911046981812</v>
      </c>
      <c r="M495" s="86">
        <v>1.2418245077133179</v>
      </c>
      <c r="N495" s="86">
        <v>1.2835485935211182</v>
      </c>
      <c r="O495" s="86">
        <v>1.4396862983703613</v>
      </c>
      <c r="P495" s="86">
        <v>1.4553606510162354</v>
      </c>
      <c r="Q495" s="86">
        <v>1.4380134344100952</v>
      </c>
      <c r="R495" s="86">
        <v>1.5515882968902588</v>
      </c>
      <c r="S495" s="86">
        <v>1.8297781944274902</v>
      </c>
      <c r="T495" s="86">
        <v>1.8375239372253418</v>
      </c>
      <c r="U495" s="86">
        <v>2.1374473571777344</v>
      </c>
      <c r="V495" s="86">
        <v>2.3472244739532471</v>
      </c>
      <c r="W495" s="86">
        <v>2.6231484413146973</v>
      </c>
      <c r="X495" s="86">
        <v>3.1879611015319824</v>
      </c>
      <c r="Y495" s="86">
        <v>3.3847501277923584</v>
      </c>
      <c r="Z495" s="86">
        <v>3.6222386360168457</v>
      </c>
      <c r="AA495" s="86">
        <v>3.4055471420288086</v>
      </c>
      <c r="AB495" s="86">
        <v>3.2202064990997314</v>
      </c>
      <c r="AC495" s="86">
        <v>3.1705195903778076</v>
      </c>
      <c r="AD495" s="86">
        <v>2.9566891193389893</v>
      </c>
      <c r="AE495" s="86">
        <v>2.5220961570739746</v>
      </c>
      <c r="AF495" s="86">
        <v>2.0781543254852295</v>
      </c>
      <c r="AG495" s="86">
        <v>-0.65151476860046387</v>
      </c>
      <c r="AH495" s="86">
        <v>-0.50152194499969482</v>
      </c>
      <c r="AI495" s="86">
        <v>-0.4660746157169342</v>
      </c>
      <c r="AJ495" s="86">
        <v>-0.39110103249549866</v>
      </c>
      <c r="AK495" s="86">
        <v>-0.3256659209728241</v>
      </c>
      <c r="AL495" s="86">
        <v>-0.42831525206565857</v>
      </c>
      <c r="AM495" s="86">
        <v>-0.44599854946136475</v>
      </c>
      <c r="AN495" s="86">
        <v>-0.6599922776222229</v>
      </c>
      <c r="AO495" s="86">
        <v>-0.90433311462402344</v>
      </c>
      <c r="AP495" s="86">
        <v>-0.83045196533203125</v>
      </c>
      <c r="AQ495" s="86">
        <v>-0.77185744047164917</v>
      </c>
      <c r="AR495" s="86">
        <v>-0.88322246074676514</v>
      </c>
      <c r="AS495" s="86">
        <v>-0.68053698539733887</v>
      </c>
      <c r="AT495" s="86">
        <v>-0.5977485179901123</v>
      </c>
      <c r="AU495" s="86">
        <v>-0.5243191123008728</v>
      </c>
      <c r="AV495" s="86">
        <v>-0.20390875637531281</v>
      </c>
      <c r="AW495" s="86">
        <v>-0.21008309721946716</v>
      </c>
      <c r="AX495" s="86">
        <v>-0.22225396335124969</v>
      </c>
      <c r="AY495" s="86">
        <v>-0.41894131898880005</v>
      </c>
      <c r="AZ495" s="86">
        <v>-0.55157262086868286</v>
      </c>
      <c r="BA495" s="86">
        <v>-0.49674084782600403</v>
      </c>
      <c r="BB495" s="86">
        <v>-0.38828194141387939</v>
      </c>
      <c r="BC495" s="86">
        <v>-0.41904667019844055</v>
      </c>
      <c r="BD495" s="86">
        <v>-0.3465924859046936</v>
      </c>
      <c r="BE495" s="86">
        <v>-0.45927736163139343</v>
      </c>
      <c r="BF495" s="86">
        <v>-0.33949342370033264</v>
      </c>
      <c r="BG495" s="86">
        <v>-0.31203976273536682</v>
      </c>
      <c r="BH495" s="86">
        <v>-0.23917201161384583</v>
      </c>
      <c r="BI495" s="86">
        <v>-0.17249666154384613</v>
      </c>
      <c r="BJ495" s="86">
        <v>-0.26253846287727356</v>
      </c>
      <c r="BK495" s="86">
        <v>-0.27401930093765259</v>
      </c>
      <c r="BL495" s="86">
        <v>-0.46449100971221924</v>
      </c>
      <c r="BM495" s="86">
        <v>-0.68035352230072021</v>
      </c>
      <c r="BN495" s="86">
        <v>-0.61138105392456055</v>
      </c>
      <c r="BO495" s="86">
        <v>-0.55182600021362305</v>
      </c>
      <c r="BP495" s="86">
        <v>-0.65192556381225586</v>
      </c>
      <c r="BQ495" s="86">
        <v>-0.44260430335998535</v>
      </c>
      <c r="BR495" s="86">
        <v>-0.36195549368858337</v>
      </c>
      <c r="BS495" s="86">
        <v>-0.27777695655822754</v>
      </c>
      <c r="BT495" s="86">
        <v>5.9391308575868607E-2</v>
      </c>
      <c r="BU495" s="86">
        <v>4.8610065132379532E-2</v>
      </c>
      <c r="BV495" s="86">
        <v>3.4464031457901001E-2</v>
      </c>
      <c r="BW495" s="86">
        <v>-0.17942254245281219</v>
      </c>
      <c r="BX495" s="86">
        <v>-0.3245813250541687</v>
      </c>
      <c r="BY495" s="86">
        <v>-0.25578227639198303</v>
      </c>
      <c r="BZ495" s="86">
        <v>-0.16713760793209076</v>
      </c>
      <c r="CA495" s="86">
        <v>-0.20509268343448639</v>
      </c>
      <c r="CB495" s="86">
        <v>-0.16700555384159088</v>
      </c>
      <c r="CC495" s="86">
        <v>-0.3261343240737915</v>
      </c>
      <c r="CD495" s="86">
        <v>-0.22727292776107788</v>
      </c>
      <c r="CE495" s="86">
        <v>-0.20535567402839661</v>
      </c>
      <c r="CF495" s="86">
        <v>-0.13394640386104584</v>
      </c>
      <c r="CG495" s="86">
        <v>-6.6412091255187988E-2</v>
      </c>
      <c r="CH495" s="86">
        <v>-0.14772193133831024</v>
      </c>
      <c r="CI495" s="86">
        <v>-0.1549069732427597</v>
      </c>
      <c r="CJ495" s="86">
        <v>-0.32908746600151062</v>
      </c>
      <c r="CK495" s="86">
        <v>-0.52522587776184082</v>
      </c>
      <c r="CL495" s="86">
        <v>-0.45965316891670227</v>
      </c>
      <c r="CM495" s="86">
        <v>-0.39943283796310425</v>
      </c>
      <c r="CN495" s="86">
        <v>-0.49173012375831604</v>
      </c>
      <c r="CO495" s="86">
        <v>-0.27781283855438232</v>
      </c>
      <c r="CP495" s="86">
        <v>-0.19864591956138611</v>
      </c>
      <c r="CQ495" s="86">
        <v>-0.10702262073755264</v>
      </c>
      <c r="CR495" s="86">
        <v>0.24175213277339935</v>
      </c>
      <c r="CS495" s="86">
        <v>0.22778014838695526</v>
      </c>
      <c r="CT495" s="86">
        <v>0.21226611733436584</v>
      </c>
      <c r="CU495" s="86">
        <v>-1.3532559387385845E-2</v>
      </c>
      <c r="CV495" s="86">
        <v>-0.16736780107021332</v>
      </c>
      <c r="CW495" s="86">
        <v>-8.8895097374916077E-2</v>
      </c>
      <c r="CX495" s="86">
        <v>-1.3973723165690899E-2</v>
      </c>
      <c r="CY495" s="86">
        <v>-5.6908790022134781E-2</v>
      </c>
      <c r="CZ495" s="86">
        <v>-4.2624220252037048E-2</v>
      </c>
      <c r="DA495" s="86">
        <v>-0.19299128651618958</v>
      </c>
      <c r="DB495" s="86">
        <v>-0.11505245417356491</v>
      </c>
      <c r="DC495" s="86">
        <v>-9.8671592772006989E-2</v>
      </c>
      <c r="DD495" s="86">
        <v>-2.8720822185277939E-2</v>
      </c>
      <c r="DE495" s="86">
        <v>3.9672479033470154E-2</v>
      </c>
      <c r="DF495" s="86">
        <v>-3.2905425876379013E-2</v>
      </c>
      <c r="DG495" s="86">
        <v>-3.5794656723737717E-2</v>
      </c>
      <c r="DH495" s="86">
        <v>-0.19368390738964081</v>
      </c>
      <c r="DI495" s="86">
        <v>-0.3700982928276062</v>
      </c>
      <c r="DJ495" s="86">
        <v>-0.30792534351348877</v>
      </c>
      <c r="DK495" s="86">
        <v>-0.24703969061374664</v>
      </c>
      <c r="DL495" s="86">
        <v>-0.33153462409973145</v>
      </c>
      <c r="DM495" s="86">
        <v>-0.11302135139703751</v>
      </c>
      <c r="DN495" s="86">
        <v>-3.5336397588253021E-2</v>
      </c>
      <c r="DO495" s="86">
        <v>6.3731729984283447E-2</v>
      </c>
      <c r="DP495" s="86">
        <v>0.4241129457950592</v>
      </c>
      <c r="DQ495" s="86">
        <v>0.40695023536682129</v>
      </c>
      <c r="DR495" s="86">
        <v>0.39006823301315308</v>
      </c>
      <c r="DS495" s="86">
        <v>0.15235741436481476</v>
      </c>
      <c r="DT495" s="86">
        <v>-1.0154306888580322E-2</v>
      </c>
      <c r="DU495" s="86">
        <v>7.7992089092731476E-2</v>
      </c>
      <c r="DV495" s="86">
        <v>0.1391901820898056</v>
      </c>
      <c r="DW495" s="86">
        <v>9.127509593963623E-2</v>
      </c>
      <c r="DX495" s="86">
        <v>8.1757120788097382E-2</v>
      </c>
      <c r="DY495" s="86">
        <v>-7.5389607809484005E-4</v>
      </c>
      <c r="DZ495" s="86">
        <v>4.6976078301668167E-2</v>
      </c>
      <c r="EA495" s="86">
        <v>5.5363282561302185E-2</v>
      </c>
      <c r="EB495" s="86">
        <v>0.12320821732282639</v>
      </c>
      <c r="EC495" s="86">
        <v>0.19284175336360931</v>
      </c>
      <c r="ED495" s="86">
        <v>0.13287137448787689</v>
      </c>
      <c r="EE495" s="86">
        <v>0.13618460297584534</v>
      </c>
      <c r="EF495" s="86">
        <v>1.8173386342823505E-3</v>
      </c>
      <c r="EG495" s="86">
        <v>-0.1461186408996582</v>
      </c>
      <c r="EH495" s="86">
        <v>-8.8854379951953888E-2</v>
      </c>
      <c r="EI495" s="86">
        <v>-2.7008200064301491E-2</v>
      </c>
      <c r="EJ495" s="86">
        <v>-0.10023778676986694</v>
      </c>
      <c r="EK495" s="86">
        <v>0.12491133809089661</v>
      </c>
      <c r="EL495" s="86">
        <v>0.20045663416385651</v>
      </c>
      <c r="EM495" s="86">
        <v>0.31027388572692871</v>
      </c>
      <c r="EN495" s="86">
        <v>0.68741303682327271</v>
      </c>
      <c r="EO495" s="86">
        <v>0.66564345359802246</v>
      </c>
      <c r="EP495" s="86">
        <v>0.6467861533164978</v>
      </c>
      <c r="EQ495" s="86">
        <v>0.391876220703125</v>
      </c>
      <c r="ER495" s="86">
        <v>0.21683701872825623</v>
      </c>
      <c r="ES495" s="86">
        <v>0.31895068287849426</v>
      </c>
      <c r="ET495" s="86">
        <v>0.36033451557159424</v>
      </c>
      <c r="EU495" s="86">
        <v>0.30522909760475159</v>
      </c>
      <c r="EV495" s="86">
        <v>0.26134401559829712</v>
      </c>
      <c r="EW495" s="86">
        <v>73.104438781738281</v>
      </c>
      <c r="EX495" s="86">
        <v>69.606620788574219</v>
      </c>
      <c r="EY495" s="86">
        <v>68.051055908203125</v>
      </c>
      <c r="EZ495" s="86">
        <v>67.347084045410156</v>
      </c>
      <c r="FA495" s="86">
        <v>66.187187194824219</v>
      </c>
      <c r="FB495" s="86">
        <v>64.567291259765625</v>
      </c>
      <c r="FC495" s="86">
        <v>64.425422668457031</v>
      </c>
      <c r="FD495" s="86">
        <v>63.725822448730469</v>
      </c>
      <c r="FE495" s="86">
        <v>66.2110595703125</v>
      </c>
      <c r="FF495" s="86">
        <v>73.266273498535156</v>
      </c>
      <c r="FG495" s="86">
        <v>80.244132995605469</v>
      </c>
      <c r="FH495" s="86">
        <v>84.905082702636719</v>
      </c>
      <c r="FI495" s="86">
        <v>87.453048706054688</v>
      </c>
      <c r="FJ495" s="86">
        <v>89.970947265625</v>
      </c>
      <c r="FK495" s="86">
        <v>91.723716735839844</v>
      </c>
      <c r="FL495" s="86">
        <v>93.713890075683594</v>
      </c>
      <c r="FM495" s="86">
        <v>95.407958984375</v>
      </c>
      <c r="FN495" s="86">
        <v>96.19097900390625</v>
      </c>
      <c r="FO495" s="86">
        <v>94.617996215820313</v>
      </c>
      <c r="FP495" s="86">
        <v>88.862457275390625</v>
      </c>
      <c r="FQ495" s="86">
        <v>83.944023132324219</v>
      </c>
      <c r="FR495" s="86">
        <v>80.426200866699219</v>
      </c>
      <c r="FS495" s="86">
        <v>78.55963134765625</v>
      </c>
      <c r="FT495" s="86">
        <v>76.367637634277344</v>
      </c>
      <c r="FU495" s="86">
        <v>0.1450437605381012</v>
      </c>
      <c r="FV495" s="86">
        <v>0.20898562669754028</v>
      </c>
      <c r="FW495" s="86">
        <v>0.14283351600170135</v>
      </c>
      <c r="FX495" s="86">
        <v>297</v>
      </c>
      <c r="FY495" s="86">
        <v>1</v>
      </c>
    </row>
    <row r="496" spans="1:181" x14ac:dyDescent="0.25">
      <c r="A496" t="s">
        <v>186</v>
      </c>
      <c r="B496" t="s">
        <v>236</v>
      </c>
      <c r="C496" t="s">
        <v>194</v>
      </c>
      <c r="D496" t="s">
        <v>203</v>
      </c>
      <c r="E496" t="s">
        <v>210</v>
      </c>
      <c r="F496" t="s">
        <v>185</v>
      </c>
      <c r="G496" t="s">
        <v>1</v>
      </c>
      <c r="H496" s="86">
        <v>977</v>
      </c>
      <c r="I496" s="86">
        <v>2.093029260635376</v>
      </c>
      <c r="J496" s="86">
        <v>1.8740466833114624</v>
      </c>
      <c r="K496" s="86">
        <v>1.7031439542770386</v>
      </c>
      <c r="L496" s="86">
        <v>1.6858936548233032</v>
      </c>
      <c r="M496" s="86">
        <v>1.6057095527648926</v>
      </c>
      <c r="N496" s="86">
        <v>1.7296934127807617</v>
      </c>
      <c r="O496" s="86">
        <v>1.8543148040771484</v>
      </c>
      <c r="P496" s="86">
        <v>1.8462547063827515</v>
      </c>
      <c r="Q496" s="86">
        <v>1.831291675567627</v>
      </c>
      <c r="R496" s="86">
        <v>1.935569167137146</v>
      </c>
      <c r="S496" s="86">
        <v>2.0199570655822754</v>
      </c>
      <c r="T496" s="86">
        <v>2.0632476806640625</v>
      </c>
      <c r="U496" s="86">
        <v>2.4401586055755615</v>
      </c>
      <c r="V496" s="86">
        <v>2.9456822872161865</v>
      </c>
      <c r="W496" s="86">
        <v>3.3022150993347168</v>
      </c>
      <c r="X496" s="86">
        <v>3.7864317893981934</v>
      </c>
      <c r="Y496" s="86">
        <v>3.6163647174835205</v>
      </c>
      <c r="Z496" s="86">
        <v>3.9884257316589355</v>
      </c>
      <c r="AA496" s="86">
        <v>3.8837103843688965</v>
      </c>
      <c r="AB496" s="86">
        <v>3.3394384384155273</v>
      </c>
      <c r="AC496" s="86">
        <v>3.0147786140441895</v>
      </c>
      <c r="AD496" s="86">
        <v>2.8700480461120605</v>
      </c>
      <c r="AE496" s="86">
        <v>2.7292008399963379</v>
      </c>
      <c r="AF496" s="86">
        <v>2.4820184707641602</v>
      </c>
      <c r="AG496" s="86">
        <v>-0.45158633589744568</v>
      </c>
      <c r="AH496" s="86">
        <v>-0.46084332466125488</v>
      </c>
      <c r="AI496" s="86">
        <v>-0.49793115258216858</v>
      </c>
      <c r="AJ496" s="86">
        <v>-0.42029288411140442</v>
      </c>
      <c r="AK496" s="86">
        <v>-0.41876471042633057</v>
      </c>
      <c r="AL496" s="86">
        <v>-0.3642885684967041</v>
      </c>
      <c r="AM496" s="86">
        <v>-0.3654026985168457</v>
      </c>
      <c r="AN496" s="86">
        <v>-0.41580024361610413</v>
      </c>
      <c r="AO496" s="86">
        <v>-0.39657256007194519</v>
      </c>
      <c r="AP496" s="86">
        <v>-0.1452455073595047</v>
      </c>
      <c r="AQ496" s="86">
        <v>-0.24360764026641846</v>
      </c>
      <c r="AR496" s="86">
        <v>-0.50712823867797852</v>
      </c>
      <c r="AS496" s="86">
        <v>-0.30122029781341553</v>
      </c>
      <c r="AT496" s="86">
        <v>-0.10735958069562912</v>
      </c>
      <c r="AU496" s="86">
        <v>-0.20330668985843658</v>
      </c>
      <c r="AV496" s="86">
        <v>6.8681403994560242E-2</v>
      </c>
      <c r="AW496" s="86">
        <v>-0.10815371572971344</v>
      </c>
      <c r="AX496" s="86">
        <v>0.16317085921764374</v>
      </c>
      <c r="AY496" s="86">
        <v>3.041362389922142E-2</v>
      </c>
      <c r="AZ496" s="86">
        <v>-0.32693314552307129</v>
      </c>
      <c r="BA496" s="86">
        <v>-0.34928816556930542</v>
      </c>
      <c r="BB496" s="86">
        <v>-0.70438367128372192</v>
      </c>
      <c r="BC496" s="86">
        <v>-0.75970852375030518</v>
      </c>
      <c r="BD496" s="86">
        <v>-0.42014241218566895</v>
      </c>
      <c r="BE496" s="86">
        <v>-0.24721002578735352</v>
      </c>
      <c r="BF496" s="86">
        <v>-0.28998303413391113</v>
      </c>
      <c r="BG496" s="86">
        <v>-0.32538047432899475</v>
      </c>
      <c r="BH496" s="86">
        <v>-0.25940489768981934</v>
      </c>
      <c r="BI496" s="86">
        <v>-0.23716357350349426</v>
      </c>
      <c r="BJ496" s="86">
        <v>-0.19531185925006866</v>
      </c>
      <c r="BK496" s="86">
        <v>-0.18509572744369507</v>
      </c>
      <c r="BL496" s="86">
        <v>-0.20318140089511871</v>
      </c>
      <c r="BM496" s="86">
        <v>-0.2014898806810379</v>
      </c>
      <c r="BN496" s="86">
        <v>6.7205891013145447E-2</v>
      </c>
      <c r="BO496" s="86">
        <v>1.2235168367624283E-2</v>
      </c>
      <c r="BP496" s="86">
        <v>-0.20666596293449402</v>
      </c>
      <c r="BQ496" s="86">
        <v>-5.9240758419036865E-3</v>
      </c>
      <c r="BR496" s="86">
        <v>0.23154106736183167</v>
      </c>
      <c r="BS496" s="86">
        <v>0.14317165315151215</v>
      </c>
      <c r="BT496" s="86">
        <v>0.4378318190574646</v>
      </c>
      <c r="BU496" s="86">
        <v>0.21355116367340088</v>
      </c>
      <c r="BV496" s="86">
        <v>0.50122302770614624</v>
      </c>
      <c r="BW496" s="86">
        <v>0.37686306238174438</v>
      </c>
      <c r="BX496" s="86">
        <v>3.7385383620858192E-4</v>
      </c>
      <c r="BY496" s="86">
        <v>-4.3070349842309952E-2</v>
      </c>
      <c r="BZ496" s="86">
        <v>-0.38609680533409119</v>
      </c>
      <c r="CA496" s="86">
        <v>-0.45123547315597534</v>
      </c>
      <c r="CB496" s="86">
        <v>-0.15848304331302643</v>
      </c>
      <c r="CC496" s="86">
        <v>-0.10565964877605438</v>
      </c>
      <c r="CD496" s="86">
        <v>-0.17164574563503265</v>
      </c>
      <c r="CE496" s="86">
        <v>-0.20587240159511566</v>
      </c>
      <c r="CF496" s="86">
        <v>-0.14797428250312805</v>
      </c>
      <c r="CG496" s="86">
        <v>-0.11138716340065002</v>
      </c>
      <c r="CH496" s="86">
        <v>-7.8279107809066772E-2</v>
      </c>
      <c r="CI496" s="86">
        <v>-6.0215670615434647E-2</v>
      </c>
      <c r="CJ496" s="86">
        <v>-5.5922243744134903E-2</v>
      </c>
      <c r="CK496" s="86">
        <v>-6.6376209259033203E-2</v>
      </c>
      <c r="CL496" s="86">
        <v>0.21434909105300903</v>
      </c>
      <c r="CM496" s="86">
        <v>0.18943113088607788</v>
      </c>
      <c r="CN496" s="86">
        <v>1.4332954306155443E-3</v>
      </c>
      <c r="CO496" s="86">
        <v>0.19859719276428223</v>
      </c>
      <c r="CP496" s="86">
        <v>0.46626260876655579</v>
      </c>
      <c r="CQ496" s="86">
        <v>0.38314148783683777</v>
      </c>
      <c r="CR496" s="86">
        <v>0.69350427389144897</v>
      </c>
      <c r="CS496" s="86">
        <v>0.43636298179626465</v>
      </c>
      <c r="CT496" s="86">
        <v>0.73535686731338501</v>
      </c>
      <c r="CU496" s="86">
        <v>0.61681288480758667</v>
      </c>
      <c r="CV496" s="86">
        <v>0.22706566751003265</v>
      </c>
      <c r="CW496" s="86">
        <v>0.16901518404483795</v>
      </c>
      <c r="CX496" s="86">
        <v>-0.1656523197889328</v>
      </c>
      <c r="CY496" s="86">
        <v>-0.23758792877197266</v>
      </c>
      <c r="CZ496" s="86">
        <v>2.2741436958312988E-2</v>
      </c>
      <c r="DA496" s="86">
        <v>3.5890739411115646E-2</v>
      </c>
      <c r="DB496" s="86">
        <v>-5.3308438509702682E-2</v>
      </c>
      <c r="DC496" s="86">
        <v>-8.6364328861236572E-2</v>
      </c>
      <c r="DD496" s="86">
        <v>-3.6543697118759155E-2</v>
      </c>
      <c r="DE496" s="86">
        <v>1.4389242976903915E-2</v>
      </c>
      <c r="DF496" s="86">
        <v>3.8753651082515717E-2</v>
      </c>
      <c r="DG496" s="86">
        <v>6.4664378762245178E-2</v>
      </c>
      <c r="DH496" s="86">
        <v>9.1336928308010101E-2</v>
      </c>
      <c r="DI496" s="86">
        <v>6.8737462162971497E-2</v>
      </c>
      <c r="DJ496" s="86">
        <v>0.36149227619171143</v>
      </c>
      <c r="DK496" s="86">
        <v>0.36662706732749939</v>
      </c>
      <c r="DL496" s="86">
        <v>0.20953254401683807</v>
      </c>
      <c r="DM496" s="86">
        <v>0.40311843156814575</v>
      </c>
      <c r="DN496" s="86">
        <v>0.70098412036895752</v>
      </c>
      <c r="DO496" s="86">
        <v>0.6231113076210022</v>
      </c>
      <c r="DP496" s="86">
        <v>0.94917678833007813</v>
      </c>
      <c r="DQ496" s="86">
        <v>0.65917479991912842</v>
      </c>
      <c r="DR496" s="86">
        <v>0.96949076652526855</v>
      </c>
      <c r="DS496" s="86">
        <v>0.85676270723342896</v>
      </c>
      <c r="DT496" s="86">
        <v>0.45375746488571167</v>
      </c>
      <c r="DU496" s="86">
        <v>0.38110068440437317</v>
      </c>
      <c r="DV496" s="86">
        <v>5.4792165756225586E-2</v>
      </c>
      <c r="DW496" s="86">
        <v>-2.3940397426486015E-2</v>
      </c>
      <c r="DX496" s="86">
        <v>0.2039659172296524</v>
      </c>
      <c r="DY496" s="86">
        <v>0.24026702344417572</v>
      </c>
      <c r="DZ496" s="86">
        <v>0.11755182594060898</v>
      </c>
      <c r="EA496" s="86">
        <v>8.6186341941356659E-2</v>
      </c>
      <c r="EB496" s="86">
        <v>0.12434437125921249</v>
      </c>
      <c r="EC496" s="86">
        <v>0.19599039852619171</v>
      </c>
      <c r="ED496" s="86">
        <v>0.20773036777973175</v>
      </c>
      <c r="EE496" s="86">
        <v>0.24497136473655701</v>
      </c>
      <c r="EF496" s="86">
        <v>0.30395576357841492</v>
      </c>
      <c r="EG496" s="86">
        <v>0.26382014155387878</v>
      </c>
      <c r="EH496" s="86">
        <v>0.57394367456436157</v>
      </c>
      <c r="EI496" s="86">
        <v>0.62246990203857422</v>
      </c>
      <c r="EJ496" s="86">
        <v>0.50999486446380615</v>
      </c>
      <c r="EK496" s="86">
        <v>0.69841462373733521</v>
      </c>
      <c r="EL496" s="86">
        <v>1.0398849248886108</v>
      </c>
      <c r="EM496" s="86">
        <v>0.9695897102355957</v>
      </c>
      <c r="EN496" s="86">
        <v>1.3183273077011108</v>
      </c>
      <c r="EO496" s="86">
        <v>0.98087966442108154</v>
      </c>
      <c r="EP496" s="86">
        <v>1.3075429201126099</v>
      </c>
      <c r="EQ496" s="86">
        <v>1.2032121419906616</v>
      </c>
      <c r="ER496" s="86">
        <v>0.78106445074081421</v>
      </c>
      <c r="ES496" s="86">
        <v>0.68731856346130371</v>
      </c>
      <c r="ET496" s="86">
        <v>0.37307897210121155</v>
      </c>
      <c r="EU496" s="86">
        <v>0.28453269600868225</v>
      </c>
      <c r="EV496" s="86">
        <v>0.46562528610229492</v>
      </c>
      <c r="EW496" s="86">
        <v>79.436241149902344</v>
      </c>
      <c r="EX496" s="86">
        <v>74.615730285644531</v>
      </c>
      <c r="EY496" s="86">
        <v>73.479156494140625</v>
      </c>
      <c r="EZ496" s="86">
        <v>72.645645141601563</v>
      </c>
      <c r="FA496" s="86">
        <v>70.57122802734375</v>
      </c>
      <c r="FB496" s="86">
        <v>69.755233764648438</v>
      </c>
      <c r="FC496" s="86">
        <v>68.594917297363281</v>
      </c>
      <c r="FD496" s="86">
        <v>67.644248962402344</v>
      </c>
      <c r="FE496" s="86">
        <v>69.44091796875</v>
      </c>
      <c r="FF496" s="86">
        <v>72.75604248046875</v>
      </c>
      <c r="FG496" s="86">
        <v>77.240036010742188</v>
      </c>
      <c r="FH496" s="86">
        <v>81.241500854492188</v>
      </c>
      <c r="FI496" s="86">
        <v>86</v>
      </c>
      <c r="FJ496" s="86">
        <v>89</v>
      </c>
      <c r="FK496" s="86">
        <v>91.079681396484375</v>
      </c>
      <c r="FL496" s="86">
        <v>94</v>
      </c>
      <c r="FM496" s="86">
        <v>95</v>
      </c>
      <c r="FN496" s="86">
        <v>95.809257507324219</v>
      </c>
      <c r="FO496" s="86">
        <v>95.576957702636719</v>
      </c>
      <c r="FP496" s="86">
        <v>93.205253601074219</v>
      </c>
      <c r="FQ496" s="86">
        <v>88.205123901367188</v>
      </c>
      <c r="FR496" s="86">
        <v>85.144004821777344</v>
      </c>
      <c r="FS496" s="86">
        <v>83.240013122558594</v>
      </c>
      <c r="FT496" s="86">
        <v>81.463157653808594</v>
      </c>
      <c r="FU496" s="86">
        <v>0.16448681056499481</v>
      </c>
      <c r="FV496" s="86">
        <v>0.27292495965957642</v>
      </c>
      <c r="FW496" s="86">
        <v>0.15895701944828033</v>
      </c>
      <c r="FX496" s="86">
        <v>114</v>
      </c>
      <c r="FY496" s="86">
        <v>1</v>
      </c>
    </row>
    <row r="497" spans="1:181" x14ac:dyDescent="0.25">
      <c r="A497" t="s">
        <v>186</v>
      </c>
      <c r="B497" t="s">
        <v>236</v>
      </c>
      <c r="C497" t="s">
        <v>194</v>
      </c>
      <c r="D497" t="s">
        <v>203</v>
      </c>
      <c r="E497" t="s">
        <v>241</v>
      </c>
      <c r="F497" t="s">
        <v>1</v>
      </c>
      <c r="G497" t="s">
        <v>198</v>
      </c>
      <c r="H497" s="86">
        <v>21629</v>
      </c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  <c r="AK497" s="86"/>
      <c r="AL497" s="86"/>
      <c r="AM497" s="86"/>
      <c r="AN497" s="86"/>
      <c r="AO497" s="86"/>
      <c r="AP497" s="86"/>
      <c r="AQ497" s="86"/>
      <c r="AR497" s="86"/>
      <c r="AS497" s="86"/>
      <c r="AT497" s="86"/>
      <c r="AU497" s="86"/>
      <c r="AV497" s="86"/>
      <c r="AW497" s="86"/>
      <c r="AX497" s="86"/>
      <c r="AY497" s="86"/>
      <c r="AZ497" s="86"/>
      <c r="BA497" s="86"/>
      <c r="BB497" s="86"/>
      <c r="BC497" s="86"/>
      <c r="BD497" s="86"/>
      <c r="BE497" s="86"/>
      <c r="BF497" s="86"/>
      <c r="BG497" s="86"/>
      <c r="BH497" s="86"/>
      <c r="BI497" s="86"/>
      <c r="BJ497" s="86"/>
      <c r="BK497" s="86"/>
      <c r="BL497" s="86"/>
      <c r="BM497" s="86"/>
      <c r="BN497" s="86"/>
      <c r="BO497" s="86"/>
      <c r="BP497" s="86"/>
      <c r="BQ497" s="86"/>
      <c r="BR497" s="86"/>
      <c r="BS497" s="86"/>
      <c r="BT497" s="86"/>
      <c r="BU497" s="86"/>
      <c r="BV497" s="86"/>
      <c r="BW497" s="86"/>
      <c r="BX497" s="86"/>
      <c r="BY497" s="86"/>
      <c r="BZ497" s="86"/>
      <c r="CA497" s="86"/>
      <c r="CB497" s="86"/>
      <c r="CC497" s="86"/>
      <c r="CD497" s="86"/>
      <c r="CE497" s="86"/>
      <c r="CF497" s="86"/>
      <c r="CG497" s="86"/>
      <c r="CH497" s="86"/>
      <c r="CI497" s="86"/>
      <c r="CJ497" s="86"/>
      <c r="CK497" s="86"/>
      <c r="CL497" s="86"/>
      <c r="CM497" s="86"/>
      <c r="CN497" s="86"/>
      <c r="CO497" s="86"/>
      <c r="CP497" s="86"/>
      <c r="CQ497" s="86"/>
      <c r="CR497" s="86"/>
      <c r="CS497" s="86"/>
      <c r="CT497" s="86"/>
      <c r="CU497" s="86"/>
      <c r="CV497" s="86"/>
      <c r="CW497" s="86"/>
      <c r="CX497" s="86"/>
      <c r="CY497" s="86"/>
      <c r="CZ497" s="86"/>
      <c r="DA497" s="86"/>
      <c r="DB497" s="86"/>
      <c r="DC497" s="86"/>
      <c r="DD497" s="86"/>
      <c r="DE497" s="86"/>
      <c r="DF497" s="86"/>
      <c r="DG497" s="86"/>
      <c r="DH497" s="86"/>
      <c r="DI497" s="86"/>
      <c r="DJ497" s="86"/>
      <c r="DK497" s="86"/>
      <c r="DL497" s="86"/>
      <c r="DM497" s="86"/>
      <c r="DN497" s="86"/>
      <c r="DO497" s="86"/>
      <c r="DP497" s="86"/>
      <c r="DQ497" s="86"/>
      <c r="DR497" s="86"/>
      <c r="DS497" s="86"/>
      <c r="DT497" s="86"/>
      <c r="DU497" s="86"/>
      <c r="DV497" s="86"/>
      <c r="DW497" s="86"/>
      <c r="DX497" s="86"/>
      <c r="DY497" s="86"/>
      <c r="DZ497" s="86"/>
      <c r="EA497" s="86"/>
      <c r="EB497" s="86"/>
      <c r="EC497" s="86"/>
      <c r="ED497" s="86"/>
      <c r="EE497" s="86"/>
      <c r="EF497" s="86"/>
      <c r="EG497" s="86"/>
      <c r="EH497" s="86"/>
      <c r="EI497" s="86"/>
      <c r="EJ497" s="86"/>
      <c r="EK497" s="86"/>
      <c r="EL497" s="86"/>
      <c r="EM497" s="86"/>
      <c r="EN497" s="86"/>
      <c r="EO497" s="86"/>
      <c r="EP497" s="86"/>
      <c r="EQ497" s="86"/>
      <c r="ER497" s="86"/>
      <c r="ES497" s="86"/>
      <c r="ET497" s="86"/>
      <c r="EU497" s="86"/>
      <c r="EV497" s="86"/>
      <c r="EW497" s="86"/>
      <c r="EX497" s="86"/>
      <c r="EY497" s="86"/>
      <c r="EZ497" s="86"/>
      <c r="FA497" s="86"/>
      <c r="FB497" s="86"/>
      <c r="FC497" s="86"/>
      <c r="FD497" s="86"/>
      <c r="FE497" s="86"/>
      <c r="FF497" s="86"/>
      <c r="FG497" s="86"/>
      <c r="FH497" s="86"/>
      <c r="FI497" s="86"/>
      <c r="FJ497" s="86"/>
      <c r="FK497" s="86"/>
      <c r="FL497" s="86"/>
      <c r="FM497" s="86"/>
      <c r="FN497" s="86"/>
      <c r="FO497" s="86"/>
      <c r="FP497" s="86"/>
      <c r="FQ497" s="86"/>
      <c r="FR497" s="86"/>
      <c r="FS497" s="86"/>
      <c r="FT497" s="86"/>
      <c r="FU497" s="86"/>
      <c r="FV497" s="86"/>
      <c r="FW497" s="86"/>
      <c r="FX497" s="86">
        <v>32</v>
      </c>
      <c r="FY497" s="86">
        <v>0</v>
      </c>
    </row>
    <row r="498" spans="1:181" x14ac:dyDescent="0.25">
      <c r="A498" t="s">
        <v>186</v>
      </c>
      <c r="B498" t="s">
        <v>236</v>
      </c>
      <c r="C498" t="s">
        <v>194</v>
      </c>
      <c r="D498" t="s">
        <v>203</v>
      </c>
      <c r="E498" t="s">
        <v>241</v>
      </c>
      <c r="F498" t="s">
        <v>1</v>
      </c>
      <c r="G498" t="s">
        <v>200</v>
      </c>
      <c r="H498" s="86">
        <v>4483</v>
      </c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  <c r="AK498" s="86"/>
      <c r="AL498" s="86"/>
      <c r="AM498" s="86"/>
      <c r="AN498" s="86"/>
      <c r="AO498" s="86"/>
      <c r="AP498" s="86"/>
      <c r="AQ498" s="86"/>
      <c r="AR498" s="86"/>
      <c r="AS498" s="86"/>
      <c r="AT498" s="86"/>
      <c r="AU498" s="86"/>
      <c r="AV498" s="86"/>
      <c r="AW498" s="86"/>
      <c r="AX498" s="86"/>
      <c r="AY498" s="86"/>
      <c r="AZ498" s="86"/>
      <c r="BA498" s="86"/>
      <c r="BB498" s="86"/>
      <c r="BC498" s="86"/>
      <c r="BD498" s="86"/>
      <c r="BE498" s="86"/>
      <c r="BF498" s="86"/>
      <c r="BG498" s="86"/>
      <c r="BH498" s="86"/>
      <c r="BI498" s="86"/>
      <c r="BJ498" s="86"/>
      <c r="BK498" s="86"/>
      <c r="BL498" s="86"/>
      <c r="BM498" s="86"/>
      <c r="BN498" s="86"/>
      <c r="BO498" s="86"/>
      <c r="BP498" s="86"/>
      <c r="BQ498" s="86"/>
      <c r="BR498" s="86"/>
      <c r="BS498" s="86"/>
      <c r="BT498" s="86"/>
      <c r="BU498" s="86"/>
      <c r="BV498" s="86"/>
      <c r="BW498" s="86"/>
      <c r="BX498" s="86"/>
      <c r="BY498" s="86"/>
      <c r="BZ498" s="86"/>
      <c r="CA498" s="86"/>
      <c r="CB498" s="86"/>
      <c r="CC498" s="86"/>
      <c r="CD498" s="86"/>
      <c r="CE498" s="86"/>
      <c r="CF498" s="86"/>
      <c r="CG498" s="86"/>
      <c r="CH498" s="86"/>
      <c r="CI498" s="86"/>
      <c r="CJ498" s="86"/>
      <c r="CK498" s="86"/>
      <c r="CL498" s="86"/>
      <c r="CM498" s="86"/>
      <c r="CN498" s="86"/>
      <c r="CO498" s="86"/>
      <c r="CP498" s="86"/>
      <c r="CQ498" s="86"/>
      <c r="CR498" s="86"/>
      <c r="CS498" s="86"/>
      <c r="CT498" s="86"/>
      <c r="CU498" s="86"/>
      <c r="CV498" s="86"/>
      <c r="CW498" s="86"/>
      <c r="CX498" s="86"/>
      <c r="CY498" s="86"/>
      <c r="CZ498" s="86"/>
      <c r="DA498" s="86"/>
      <c r="DB498" s="86"/>
      <c r="DC498" s="86"/>
      <c r="DD498" s="86"/>
      <c r="DE498" s="86"/>
      <c r="DF498" s="86"/>
      <c r="DG498" s="86"/>
      <c r="DH498" s="86"/>
      <c r="DI498" s="86"/>
      <c r="DJ498" s="86"/>
      <c r="DK498" s="86"/>
      <c r="DL498" s="86"/>
      <c r="DM498" s="86"/>
      <c r="DN498" s="86"/>
      <c r="DO498" s="86"/>
      <c r="DP498" s="86"/>
      <c r="DQ498" s="86"/>
      <c r="DR498" s="86"/>
      <c r="DS498" s="86"/>
      <c r="DT498" s="86"/>
      <c r="DU498" s="86"/>
      <c r="DV498" s="86"/>
      <c r="DW498" s="86"/>
      <c r="DX498" s="86"/>
      <c r="DY498" s="86"/>
      <c r="DZ498" s="86"/>
      <c r="EA498" s="86"/>
      <c r="EB498" s="86"/>
      <c r="EC498" s="86"/>
      <c r="ED498" s="86"/>
      <c r="EE498" s="86"/>
      <c r="EF498" s="86"/>
      <c r="EG498" s="86"/>
      <c r="EH498" s="86"/>
      <c r="EI498" s="86"/>
      <c r="EJ498" s="86"/>
      <c r="EK498" s="86"/>
      <c r="EL498" s="86"/>
      <c r="EM498" s="86"/>
      <c r="EN498" s="86"/>
      <c r="EO498" s="86"/>
      <c r="EP498" s="86"/>
      <c r="EQ498" s="86"/>
      <c r="ER498" s="86"/>
      <c r="ES498" s="86"/>
      <c r="ET498" s="86"/>
      <c r="EU498" s="86"/>
      <c r="EV498" s="86"/>
      <c r="EW498" s="86"/>
      <c r="EX498" s="86"/>
      <c r="EY498" s="86"/>
      <c r="EZ498" s="86"/>
      <c r="FA498" s="86"/>
      <c r="FB498" s="86"/>
      <c r="FC498" s="86"/>
      <c r="FD498" s="86"/>
      <c r="FE498" s="86"/>
      <c r="FF498" s="86"/>
      <c r="FG498" s="86"/>
      <c r="FH498" s="86"/>
      <c r="FI498" s="86"/>
      <c r="FJ498" s="86"/>
      <c r="FK498" s="86"/>
      <c r="FL498" s="86"/>
      <c r="FM498" s="86"/>
      <c r="FN498" s="86"/>
      <c r="FO498" s="86"/>
      <c r="FP498" s="86"/>
      <c r="FQ498" s="86"/>
      <c r="FR498" s="86"/>
      <c r="FS498" s="86"/>
      <c r="FT498" s="86"/>
      <c r="FU498" s="86"/>
      <c r="FV498" s="86"/>
      <c r="FW498" s="86"/>
      <c r="FX498" s="86">
        <v>13</v>
      </c>
      <c r="FY498" s="86">
        <v>0</v>
      </c>
    </row>
    <row r="499" spans="1:181" x14ac:dyDescent="0.25">
      <c r="A499" t="s">
        <v>186</v>
      </c>
      <c r="B499" t="s">
        <v>236</v>
      </c>
      <c r="C499" t="s">
        <v>194</v>
      </c>
      <c r="D499" t="s">
        <v>203</v>
      </c>
      <c r="E499" t="s">
        <v>241</v>
      </c>
      <c r="F499" t="s">
        <v>1</v>
      </c>
      <c r="G499" t="s">
        <v>1</v>
      </c>
      <c r="H499" s="86">
        <v>26112</v>
      </c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  <c r="AK499" s="86"/>
      <c r="AL499" s="86"/>
      <c r="AM499" s="86"/>
      <c r="AN499" s="86"/>
      <c r="AO499" s="86"/>
      <c r="AP499" s="86"/>
      <c r="AQ499" s="86"/>
      <c r="AR499" s="86"/>
      <c r="AS499" s="86"/>
      <c r="AT499" s="86"/>
      <c r="AU499" s="86"/>
      <c r="AV499" s="86"/>
      <c r="AW499" s="86"/>
      <c r="AX499" s="86"/>
      <c r="AY499" s="86"/>
      <c r="AZ499" s="86"/>
      <c r="BA499" s="86"/>
      <c r="BB499" s="86"/>
      <c r="BC499" s="86"/>
      <c r="BD499" s="86"/>
      <c r="BE499" s="86"/>
      <c r="BF499" s="86"/>
      <c r="BG499" s="86"/>
      <c r="BH499" s="86"/>
      <c r="BI499" s="86"/>
      <c r="BJ499" s="86"/>
      <c r="BK499" s="86"/>
      <c r="BL499" s="86"/>
      <c r="BM499" s="86"/>
      <c r="BN499" s="86"/>
      <c r="BO499" s="86"/>
      <c r="BP499" s="86"/>
      <c r="BQ499" s="86"/>
      <c r="BR499" s="86"/>
      <c r="BS499" s="86"/>
      <c r="BT499" s="86"/>
      <c r="BU499" s="86"/>
      <c r="BV499" s="86"/>
      <c r="BW499" s="86"/>
      <c r="BX499" s="86"/>
      <c r="BY499" s="86"/>
      <c r="BZ499" s="86"/>
      <c r="CA499" s="86"/>
      <c r="CB499" s="86"/>
      <c r="CC499" s="86"/>
      <c r="CD499" s="86"/>
      <c r="CE499" s="86"/>
      <c r="CF499" s="86"/>
      <c r="CG499" s="86"/>
      <c r="CH499" s="86"/>
      <c r="CI499" s="86"/>
      <c r="CJ499" s="86"/>
      <c r="CK499" s="86"/>
      <c r="CL499" s="86"/>
      <c r="CM499" s="86"/>
      <c r="CN499" s="86"/>
      <c r="CO499" s="86"/>
      <c r="CP499" s="86"/>
      <c r="CQ499" s="86"/>
      <c r="CR499" s="86"/>
      <c r="CS499" s="86"/>
      <c r="CT499" s="86"/>
      <c r="CU499" s="86"/>
      <c r="CV499" s="86"/>
      <c r="CW499" s="86"/>
      <c r="CX499" s="86"/>
      <c r="CY499" s="86"/>
      <c r="CZ499" s="86"/>
      <c r="DA499" s="86"/>
      <c r="DB499" s="86"/>
      <c r="DC499" s="86"/>
      <c r="DD499" s="86"/>
      <c r="DE499" s="86"/>
      <c r="DF499" s="86"/>
      <c r="DG499" s="86"/>
      <c r="DH499" s="86"/>
      <c r="DI499" s="86"/>
      <c r="DJ499" s="86"/>
      <c r="DK499" s="86"/>
      <c r="DL499" s="86"/>
      <c r="DM499" s="86"/>
      <c r="DN499" s="86"/>
      <c r="DO499" s="86"/>
      <c r="DP499" s="86"/>
      <c r="DQ499" s="86"/>
      <c r="DR499" s="86"/>
      <c r="DS499" s="86"/>
      <c r="DT499" s="86"/>
      <c r="DU499" s="86"/>
      <c r="DV499" s="86"/>
      <c r="DW499" s="86"/>
      <c r="DX499" s="86"/>
      <c r="DY499" s="86"/>
      <c r="DZ499" s="86"/>
      <c r="EA499" s="86"/>
      <c r="EB499" s="86"/>
      <c r="EC499" s="86"/>
      <c r="ED499" s="86"/>
      <c r="EE499" s="86"/>
      <c r="EF499" s="86"/>
      <c r="EG499" s="86"/>
      <c r="EH499" s="86"/>
      <c r="EI499" s="86"/>
      <c r="EJ499" s="86"/>
      <c r="EK499" s="86"/>
      <c r="EL499" s="86"/>
      <c r="EM499" s="86"/>
      <c r="EN499" s="86"/>
      <c r="EO499" s="86"/>
      <c r="EP499" s="86"/>
      <c r="EQ499" s="86"/>
      <c r="ER499" s="86"/>
      <c r="ES499" s="86"/>
      <c r="ET499" s="86"/>
      <c r="EU499" s="86"/>
      <c r="EV499" s="86"/>
      <c r="EW499" s="86"/>
      <c r="EX499" s="86"/>
      <c r="EY499" s="86"/>
      <c r="EZ499" s="86"/>
      <c r="FA499" s="86"/>
      <c r="FB499" s="86"/>
      <c r="FC499" s="86"/>
      <c r="FD499" s="86"/>
      <c r="FE499" s="86"/>
      <c r="FF499" s="86"/>
      <c r="FG499" s="86"/>
      <c r="FH499" s="86"/>
      <c r="FI499" s="86"/>
      <c r="FJ499" s="86"/>
      <c r="FK499" s="86"/>
      <c r="FL499" s="86"/>
      <c r="FM499" s="86"/>
      <c r="FN499" s="86"/>
      <c r="FO499" s="86"/>
      <c r="FP499" s="86"/>
      <c r="FQ499" s="86"/>
      <c r="FR499" s="86"/>
      <c r="FS499" s="86"/>
      <c r="FT499" s="86"/>
      <c r="FU499" s="86"/>
      <c r="FV499" s="86"/>
      <c r="FW499" s="86"/>
      <c r="FX499" s="86">
        <v>45</v>
      </c>
      <c r="FY499" s="86">
        <v>0</v>
      </c>
    </row>
    <row r="500" spans="1:181" x14ac:dyDescent="0.25">
      <c r="A500" t="s">
        <v>186</v>
      </c>
      <c r="B500" t="s">
        <v>236</v>
      </c>
      <c r="C500" t="s">
        <v>194</v>
      </c>
      <c r="D500" t="s">
        <v>203</v>
      </c>
      <c r="E500" t="s">
        <v>241</v>
      </c>
      <c r="F500" t="s">
        <v>178</v>
      </c>
      <c r="G500" t="s">
        <v>1</v>
      </c>
      <c r="H500" s="86">
        <v>14315</v>
      </c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  <c r="AK500" s="86"/>
      <c r="AL500" s="86"/>
      <c r="AM500" s="86"/>
      <c r="AN500" s="86"/>
      <c r="AO500" s="86"/>
      <c r="AP500" s="86"/>
      <c r="AQ500" s="86"/>
      <c r="AR500" s="86"/>
      <c r="AS500" s="86"/>
      <c r="AT500" s="86"/>
      <c r="AU500" s="86"/>
      <c r="AV500" s="86"/>
      <c r="AW500" s="86"/>
      <c r="AX500" s="86"/>
      <c r="AY500" s="86"/>
      <c r="AZ500" s="86"/>
      <c r="BA500" s="86"/>
      <c r="BB500" s="86"/>
      <c r="BC500" s="86"/>
      <c r="BD500" s="86"/>
      <c r="BE500" s="86"/>
      <c r="BF500" s="86"/>
      <c r="BG500" s="86"/>
      <c r="BH500" s="86"/>
      <c r="BI500" s="86"/>
      <c r="BJ500" s="86"/>
      <c r="BK500" s="86"/>
      <c r="BL500" s="86"/>
      <c r="BM500" s="86"/>
      <c r="BN500" s="86"/>
      <c r="BO500" s="86"/>
      <c r="BP500" s="86"/>
      <c r="BQ500" s="86"/>
      <c r="BR500" s="86"/>
      <c r="BS500" s="86"/>
      <c r="BT500" s="86"/>
      <c r="BU500" s="86"/>
      <c r="BV500" s="86"/>
      <c r="BW500" s="86"/>
      <c r="BX500" s="86"/>
      <c r="BY500" s="86"/>
      <c r="BZ500" s="86"/>
      <c r="CA500" s="86"/>
      <c r="CB500" s="86"/>
      <c r="CC500" s="86"/>
      <c r="CD500" s="86"/>
      <c r="CE500" s="86"/>
      <c r="CF500" s="86"/>
      <c r="CG500" s="86"/>
      <c r="CH500" s="86"/>
      <c r="CI500" s="86"/>
      <c r="CJ500" s="86"/>
      <c r="CK500" s="86"/>
      <c r="CL500" s="86"/>
      <c r="CM500" s="86"/>
      <c r="CN500" s="86"/>
      <c r="CO500" s="86"/>
      <c r="CP500" s="86"/>
      <c r="CQ500" s="86"/>
      <c r="CR500" s="86"/>
      <c r="CS500" s="86"/>
      <c r="CT500" s="86"/>
      <c r="CU500" s="86"/>
      <c r="CV500" s="86"/>
      <c r="CW500" s="86"/>
      <c r="CX500" s="86"/>
      <c r="CY500" s="86"/>
      <c r="CZ500" s="86"/>
      <c r="DA500" s="86"/>
      <c r="DB500" s="86"/>
      <c r="DC500" s="86"/>
      <c r="DD500" s="86"/>
      <c r="DE500" s="86"/>
      <c r="DF500" s="86"/>
      <c r="DG500" s="86"/>
      <c r="DH500" s="86"/>
      <c r="DI500" s="86"/>
      <c r="DJ500" s="86"/>
      <c r="DK500" s="86"/>
      <c r="DL500" s="86"/>
      <c r="DM500" s="86"/>
      <c r="DN500" s="86"/>
      <c r="DO500" s="86"/>
      <c r="DP500" s="86"/>
      <c r="DQ500" s="86"/>
      <c r="DR500" s="86"/>
      <c r="DS500" s="86"/>
      <c r="DT500" s="86"/>
      <c r="DU500" s="86"/>
      <c r="DV500" s="86"/>
      <c r="DW500" s="86"/>
      <c r="DX500" s="86"/>
      <c r="DY500" s="86"/>
      <c r="DZ500" s="86"/>
      <c r="EA500" s="86"/>
      <c r="EB500" s="86"/>
      <c r="EC500" s="86"/>
      <c r="ED500" s="86"/>
      <c r="EE500" s="86"/>
      <c r="EF500" s="86"/>
      <c r="EG500" s="86"/>
      <c r="EH500" s="86"/>
      <c r="EI500" s="86"/>
      <c r="EJ500" s="86"/>
      <c r="EK500" s="86"/>
      <c r="EL500" s="86"/>
      <c r="EM500" s="86"/>
      <c r="EN500" s="86"/>
      <c r="EO500" s="86"/>
      <c r="EP500" s="86"/>
      <c r="EQ500" s="86"/>
      <c r="ER500" s="86"/>
      <c r="ES500" s="86"/>
      <c r="ET500" s="86"/>
      <c r="EU500" s="86"/>
      <c r="EV500" s="86"/>
      <c r="EW500" s="86"/>
      <c r="EX500" s="86"/>
      <c r="EY500" s="86"/>
      <c r="EZ500" s="86"/>
      <c r="FA500" s="86"/>
      <c r="FB500" s="86"/>
      <c r="FC500" s="86"/>
      <c r="FD500" s="86"/>
      <c r="FE500" s="86"/>
      <c r="FF500" s="86"/>
      <c r="FG500" s="86"/>
      <c r="FH500" s="86"/>
      <c r="FI500" s="86"/>
      <c r="FJ500" s="86"/>
      <c r="FK500" s="86"/>
      <c r="FL500" s="86"/>
      <c r="FM500" s="86"/>
      <c r="FN500" s="86"/>
      <c r="FO500" s="86"/>
      <c r="FP500" s="86"/>
      <c r="FQ500" s="86"/>
      <c r="FR500" s="86"/>
      <c r="FS500" s="86"/>
      <c r="FT500" s="86"/>
      <c r="FU500" s="86"/>
      <c r="FV500" s="86"/>
      <c r="FW500" s="86"/>
      <c r="FX500" s="86">
        <v>28</v>
      </c>
      <c r="FY500" s="86">
        <v>0</v>
      </c>
    </row>
    <row r="501" spans="1:181" x14ac:dyDescent="0.25">
      <c r="A501" t="s">
        <v>186</v>
      </c>
      <c r="B501" t="s">
        <v>236</v>
      </c>
      <c r="C501" t="s">
        <v>194</v>
      </c>
      <c r="D501" t="s">
        <v>203</v>
      </c>
      <c r="E501" t="s">
        <v>241</v>
      </c>
      <c r="F501" t="s">
        <v>179</v>
      </c>
      <c r="G501" t="s">
        <v>1</v>
      </c>
      <c r="H501" s="86">
        <v>1747</v>
      </c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  <c r="AK501" s="86"/>
      <c r="AL501" s="86"/>
      <c r="AM501" s="86"/>
      <c r="AN501" s="86"/>
      <c r="AO501" s="86"/>
      <c r="AP501" s="86"/>
      <c r="AQ501" s="86"/>
      <c r="AR501" s="86"/>
      <c r="AS501" s="86"/>
      <c r="AT501" s="86"/>
      <c r="AU501" s="86"/>
      <c r="AV501" s="86"/>
      <c r="AW501" s="86"/>
      <c r="AX501" s="86"/>
      <c r="AY501" s="86"/>
      <c r="AZ501" s="86"/>
      <c r="BA501" s="86"/>
      <c r="BB501" s="86"/>
      <c r="BC501" s="86"/>
      <c r="BD501" s="86"/>
      <c r="BE501" s="86"/>
      <c r="BF501" s="86"/>
      <c r="BG501" s="86"/>
      <c r="BH501" s="86"/>
      <c r="BI501" s="86"/>
      <c r="BJ501" s="86"/>
      <c r="BK501" s="86"/>
      <c r="BL501" s="86"/>
      <c r="BM501" s="86"/>
      <c r="BN501" s="86"/>
      <c r="BO501" s="86"/>
      <c r="BP501" s="86"/>
      <c r="BQ501" s="86"/>
      <c r="BR501" s="86"/>
      <c r="BS501" s="86"/>
      <c r="BT501" s="86"/>
      <c r="BU501" s="86"/>
      <c r="BV501" s="86"/>
      <c r="BW501" s="86"/>
      <c r="BX501" s="86"/>
      <c r="BY501" s="86"/>
      <c r="BZ501" s="86"/>
      <c r="CA501" s="86"/>
      <c r="CB501" s="86"/>
      <c r="CC501" s="86"/>
      <c r="CD501" s="86"/>
      <c r="CE501" s="86"/>
      <c r="CF501" s="86"/>
      <c r="CG501" s="86"/>
      <c r="CH501" s="86"/>
      <c r="CI501" s="86"/>
      <c r="CJ501" s="86"/>
      <c r="CK501" s="86"/>
      <c r="CL501" s="86"/>
      <c r="CM501" s="86"/>
      <c r="CN501" s="86"/>
      <c r="CO501" s="86"/>
      <c r="CP501" s="86"/>
      <c r="CQ501" s="86"/>
      <c r="CR501" s="86"/>
      <c r="CS501" s="86"/>
      <c r="CT501" s="86"/>
      <c r="CU501" s="86"/>
      <c r="CV501" s="86"/>
      <c r="CW501" s="86"/>
      <c r="CX501" s="86"/>
      <c r="CY501" s="86"/>
      <c r="CZ501" s="86"/>
      <c r="DA501" s="86"/>
      <c r="DB501" s="86"/>
      <c r="DC501" s="86"/>
      <c r="DD501" s="86"/>
      <c r="DE501" s="86"/>
      <c r="DF501" s="86"/>
      <c r="DG501" s="86"/>
      <c r="DH501" s="86"/>
      <c r="DI501" s="86"/>
      <c r="DJ501" s="86"/>
      <c r="DK501" s="86"/>
      <c r="DL501" s="86"/>
      <c r="DM501" s="86"/>
      <c r="DN501" s="86"/>
      <c r="DO501" s="86"/>
      <c r="DP501" s="86"/>
      <c r="DQ501" s="86"/>
      <c r="DR501" s="86"/>
      <c r="DS501" s="86"/>
      <c r="DT501" s="86"/>
      <c r="DU501" s="86"/>
      <c r="DV501" s="86"/>
      <c r="DW501" s="86"/>
      <c r="DX501" s="86"/>
      <c r="DY501" s="86"/>
      <c r="DZ501" s="86"/>
      <c r="EA501" s="86"/>
      <c r="EB501" s="86"/>
      <c r="EC501" s="86"/>
      <c r="ED501" s="86"/>
      <c r="EE501" s="86"/>
      <c r="EF501" s="86"/>
      <c r="EG501" s="86"/>
      <c r="EH501" s="86"/>
      <c r="EI501" s="86"/>
      <c r="EJ501" s="86"/>
      <c r="EK501" s="86"/>
      <c r="EL501" s="86"/>
      <c r="EM501" s="86"/>
      <c r="EN501" s="86"/>
      <c r="EO501" s="86"/>
      <c r="EP501" s="86"/>
      <c r="EQ501" s="86"/>
      <c r="ER501" s="86"/>
      <c r="ES501" s="86"/>
      <c r="ET501" s="86"/>
      <c r="EU501" s="86"/>
      <c r="EV501" s="86"/>
      <c r="EW501" s="86"/>
      <c r="EX501" s="86"/>
      <c r="EY501" s="86"/>
      <c r="EZ501" s="86"/>
      <c r="FA501" s="86"/>
      <c r="FB501" s="86"/>
      <c r="FC501" s="86"/>
      <c r="FD501" s="86"/>
      <c r="FE501" s="86"/>
      <c r="FF501" s="86"/>
      <c r="FG501" s="86"/>
      <c r="FH501" s="86"/>
      <c r="FI501" s="86"/>
      <c r="FJ501" s="86"/>
      <c r="FK501" s="86"/>
      <c r="FL501" s="86"/>
      <c r="FM501" s="86"/>
      <c r="FN501" s="86"/>
      <c r="FO501" s="86"/>
      <c r="FP501" s="86"/>
      <c r="FQ501" s="86"/>
      <c r="FR501" s="86"/>
      <c r="FS501" s="86"/>
      <c r="FT501" s="86"/>
      <c r="FU501" s="86"/>
      <c r="FV501" s="86"/>
      <c r="FW501" s="86"/>
      <c r="FX501" s="86">
        <v>4</v>
      </c>
      <c r="FY501" s="86">
        <v>0</v>
      </c>
    </row>
    <row r="502" spans="1:181" x14ac:dyDescent="0.25">
      <c r="A502" t="s">
        <v>186</v>
      </c>
      <c r="B502" t="s">
        <v>236</v>
      </c>
      <c r="C502" t="s">
        <v>194</v>
      </c>
      <c r="D502" t="s">
        <v>203</v>
      </c>
      <c r="E502" t="s">
        <v>241</v>
      </c>
      <c r="F502" t="s">
        <v>180</v>
      </c>
      <c r="G502" t="s">
        <v>1</v>
      </c>
      <c r="H502" s="86">
        <v>1009</v>
      </c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  <c r="AK502" s="86"/>
      <c r="AL502" s="86"/>
      <c r="AM502" s="86"/>
      <c r="AN502" s="86"/>
      <c r="AO502" s="86"/>
      <c r="AP502" s="86"/>
      <c r="AQ502" s="86"/>
      <c r="AR502" s="86"/>
      <c r="AS502" s="86"/>
      <c r="AT502" s="86"/>
      <c r="AU502" s="86"/>
      <c r="AV502" s="86"/>
      <c r="AW502" s="86"/>
      <c r="AX502" s="86"/>
      <c r="AY502" s="86"/>
      <c r="AZ502" s="86"/>
      <c r="BA502" s="86"/>
      <c r="BB502" s="86"/>
      <c r="BC502" s="86"/>
      <c r="BD502" s="86"/>
      <c r="BE502" s="86"/>
      <c r="BF502" s="86"/>
      <c r="BG502" s="86"/>
      <c r="BH502" s="86"/>
      <c r="BI502" s="86"/>
      <c r="BJ502" s="86"/>
      <c r="BK502" s="86"/>
      <c r="BL502" s="86"/>
      <c r="BM502" s="86"/>
      <c r="BN502" s="86"/>
      <c r="BO502" s="86"/>
      <c r="BP502" s="86"/>
      <c r="BQ502" s="86"/>
      <c r="BR502" s="86"/>
      <c r="BS502" s="86"/>
      <c r="BT502" s="86"/>
      <c r="BU502" s="86"/>
      <c r="BV502" s="86"/>
      <c r="BW502" s="86"/>
      <c r="BX502" s="86"/>
      <c r="BY502" s="86"/>
      <c r="BZ502" s="86"/>
      <c r="CA502" s="86"/>
      <c r="CB502" s="86"/>
      <c r="CC502" s="86"/>
      <c r="CD502" s="86"/>
      <c r="CE502" s="86"/>
      <c r="CF502" s="86"/>
      <c r="CG502" s="86"/>
      <c r="CH502" s="86"/>
      <c r="CI502" s="86"/>
      <c r="CJ502" s="86"/>
      <c r="CK502" s="86"/>
      <c r="CL502" s="86"/>
      <c r="CM502" s="86"/>
      <c r="CN502" s="86"/>
      <c r="CO502" s="86"/>
      <c r="CP502" s="86"/>
      <c r="CQ502" s="86"/>
      <c r="CR502" s="86"/>
      <c r="CS502" s="86"/>
      <c r="CT502" s="86"/>
      <c r="CU502" s="86"/>
      <c r="CV502" s="86"/>
      <c r="CW502" s="86"/>
      <c r="CX502" s="86"/>
      <c r="CY502" s="86"/>
      <c r="CZ502" s="86"/>
      <c r="DA502" s="86"/>
      <c r="DB502" s="86"/>
      <c r="DC502" s="86"/>
      <c r="DD502" s="86"/>
      <c r="DE502" s="86"/>
      <c r="DF502" s="86"/>
      <c r="DG502" s="86"/>
      <c r="DH502" s="86"/>
      <c r="DI502" s="86"/>
      <c r="DJ502" s="86"/>
      <c r="DK502" s="86"/>
      <c r="DL502" s="86"/>
      <c r="DM502" s="86"/>
      <c r="DN502" s="86"/>
      <c r="DO502" s="86"/>
      <c r="DP502" s="86"/>
      <c r="DQ502" s="86"/>
      <c r="DR502" s="86"/>
      <c r="DS502" s="86"/>
      <c r="DT502" s="86"/>
      <c r="DU502" s="86"/>
      <c r="DV502" s="86"/>
      <c r="DW502" s="86"/>
      <c r="DX502" s="86"/>
      <c r="DY502" s="86"/>
      <c r="DZ502" s="86"/>
      <c r="EA502" s="86"/>
      <c r="EB502" s="86"/>
      <c r="EC502" s="86"/>
      <c r="ED502" s="86"/>
      <c r="EE502" s="86"/>
      <c r="EF502" s="86"/>
      <c r="EG502" s="86"/>
      <c r="EH502" s="86"/>
      <c r="EI502" s="86"/>
      <c r="EJ502" s="86"/>
      <c r="EK502" s="86"/>
      <c r="EL502" s="86"/>
      <c r="EM502" s="86"/>
      <c r="EN502" s="86"/>
      <c r="EO502" s="86"/>
      <c r="EP502" s="86"/>
      <c r="EQ502" s="86"/>
      <c r="ER502" s="86"/>
      <c r="ES502" s="86"/>
      <c r="ET502" s="86"/>
      <c r="EU502" s="86"/>
      <c r="EV502" s="86"/>
      <c r="EW502" s="86"/>
      <c r="EX502" s="86"/>
      <c r="EY502" s="86"/>
      <c r="EZ502" s="86"/>
      <c r="FA502" s="86"/>
      <c r="FB502" s="86"/>
      <c r="FC502" s="86"/>
      <c r="FD502" s="86"/>
      <c r="FE502" s="86"/>
      <c r="FF502" s="86"/>
      <c r="FG502" s="86"/>
      <c r="FH502" s="86"/>
      <c r="FI502" s="86"/>
      <c r="FJ502" s="86"/>
      <c r="FK502" s="86"/>
      <c r="FL502" s="86"/>
      <c r="FM502" s="86"/>
      <c r="FN502" s="86"/>
      <c r="FO502" s="86"/>
      <c r="FP502" s="86"/>
      <c r="FQ502" s="86"/>
      <c r="FR502" s="86"/>
      <c r="FS502" s="86"/>
      <c r="FT502" s="86"/>
      <c r="FU502" s="86"/>
      <c r="FV502" s="86"/>
      <c r="FW502" s="86"/>
      <c r="FX502" s="86">
        <v>0</v>
      </c>
      <c r="FY502" s="86">
        <v>0</v>
      </c>
    </row>
    <row r="503" spans="1:181" x14ac:dyDescent="0.25">
      <c r="A503" t="s">
        <v>186</v>
      </c>
      <c r="B503" t="s">
        <v>236</v>
      </c>
      <c r="C503" t="s">
        <v>194</v>
      </c>
      <c r="D503" t="s">
        <v>203</v>
      </c>
      <c r="E503" t="s">
        <v>241</v>
      </c>
      <c r="F503" t="s">
        <v>181</v>
      </c>
      <c r="G503" t="s">
        <v>1</v>
      </c>
      <c r="H503" s="86">
        <v>469</v>
      </c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  <c r="AK503" s="86"/>
      <c r="AL503" s="86"/>
      <c r="AM503" s="86"/>
      <c r="AN503" s="86"/>
      <c r="AO503" s="86"/>
      <c r="AP503" s="86"/>
      <c r="AQ503" s="86"/>
      <c r="AR503" s="86"/>
      <c r="AS503" s="86"/>
      <c r="AT503" s="86"/>
      <c r="AU503" s="86"/>
      <c r="AV503" s="86"/>
      <c r="AW503" s="86"/>
      <c r="AX503" s="86"/>
      <c r="AY503" s="86"/>
      <c r="AZ503" s="86"/>
      <c r="BA503" s="86"/>
      <c r="BB503" s="86"/>
      <c r="BC503" s="86"/>
      <c r="BD503" s="86"/>
      <c r="BE503" s="86"/>
      <c r="BF503" s="86"/>
      <c r="BG503" s="86"/>
      <c r="BH503" s="86"/>
      <c r="BI503" s="86"/>
      <c r="BJ503" s="86"/>
      <c r="BK503" s="86"/>
      <c r="BL503" s="86"/>
      <c r="BM503" s="86"/>
      <c r="BN503" s="86"/>
      <c r="BO503" s="86"/>
      <c r="BP503" s="86"/>
      <c r="BQ503" s="86"/>
      <c r="BR503" s="86"/>
      <c r="BS503" s="86"/>
      <c r="BT503" s="86"/>
      <c r="BU503" s="86"/>
      <c r="BV503" s="86"/>
      <c r="BW503" s="86"/>
      <c r="BX503" s="86"/>
      <c r="BY503" s="86"/>
      <c r="BZ503" s="86"/>
      <c r="CA503" s="86"/>
      <c r="CB503" s="86"/>
      <c r="CC503" s="86"/>
      <c r="CD503" s="86"/>
      <c r="CE503" s="86"/>
      <c r="CF503" s="86"/>
      <c r="CG503" s="86"/>
      <c r="CH503" s="86"/>
      <c r="CI503" s="86"/>
      <c r="CJ503" s="86"/>
      <c r="CK503" s="86"/>
      <c r="CL503" s="86"/>
      <c r="CM503" s="86"/>
      <c r="CN503" s="86"/>
      <c r="CO503" s="86"/>
      <c r="CP503" s="86"/>
      <c r="CQ503" s="86"/>
      <c r="CR503" s="86"/>
      <c r="CS503" s="86"/>
      <c r="CT503" s="86"/>
      <c r="CU503" s="86"/>
      <c r="CV503" s="86"/>
      <c r="CW503" s="86"/>
      <c r="CX503" s="86"/>
      <c r="CY503" s="86"/>
      <c r="CZ503" s="86"/>
      <c r="DA503" s="86"/>
      <c r="DB503" s="86"/>
      <c r="DC503" s="86"/>
      <c r="DD503" s="86"/>
      <c r="DE503" s="86"/>
      <c r="DF503" s="86"/>
      <c r="DG503" s="86"/>
      <c r="DH503" s="86"/>
      <c r="DI503" s="86"/>
      <c r="DJ503" s="86"/>
      <c r="DK503" s="86"/>
      <c r="DL503" s="86"/>
      <c r="DM503" s="86"/>
      <c r="DN503" s="86"/>
      <c r="DO503" s="86"/>
      <c r="DP503" s="86"/>
      <c r="DQ503" s="86"/>
      <c r="DR503" s="86"/>
      <c r="DS503" s="86"/>
      <c r="DT503" s="86"/>
      <c r="DU503" s="86"/>
      <c r="DV503" s="86"/>
      <c r="DW503" s="86"/>
      <c r="DX503" s="86"/>
      <c r="DY503" s="86"/>
      <c r="DZ503" s="86"/>
      <c r="EA503" s="86"/>
      <c r="EB503" s="86"/>
      <c r="EC503" s="86"/>
      <c r="ED503" s="86"/>
      <c r="EE503" s="86"/>
      <c r="EF503" s="86"/>
      <c r="EG503" s="86"/>
      <c r="EH503" s="86"/>
      <c r="EI503" s="86"/>
      <c r="EJ503" s="86"/>
      <c r="EK503" s="86"/>
      <c r="EL503" s="86"/>
      <c r="EM503" s="86"/>
      <c r="EN503" s="86"/>
      <c r="EO503" s="86"/>
      <c r="EP503" s="86"/>
      <c r="EQ503" s="86"/>
      <c r="ER503" s="86"/>
      <c r="ES503" s="86"/>
      <c r="ET503" s="86"/>
      <c r="EU503" s="86"/>
      <c r="EV503" s="86"/>
      <c r="EW503" s="86"/>
      <c r="EX503" s="86"/>
      <c r="EY503" s="86"/>
      <c r="EZ503" s="86"/>
      <c r="FA503" s="86"/>
      <c r="FB503" s="86"/>
      <c r="FC503" s="86"/>
      <c r="FD503" s="86"/>
      <c r="FE503" s="86"/>
      <c r="FF503" s="86"/>
      <c r="FG503" s="86"/>
      <c r="FH503" s="86"/>
      <c r="FI503" s="86"/>
      <c r="FJ503" s="86"/>
      <c r="FK503" s="86"/>
      <c r="FL503" s="86"/>
      <c r="FM503" s="86"/>
      <c r="FN503" s="86"/>
      <c r="FO503" s="86"/>
      <c r="FP503" s="86"/>
      <c r="FQ503" s="86"/>
      <c r="FR503" s="86"/>
      <c r="FS503" s="86"/>
      <c r="FT503" s="86"/>
      <c r="FU503" s="86"/>
      <c r="FV503" s="86"/>
      <c r="FW503" s="86"/>
      <c r="FX503" s="86">
        <v>3</v>
      </c>
      <c r="FY503" s="86">
        <v>0</v>
      </c>
    </row>
    <row r="504" spans="1:181" x14ac:dyDescent="0.25">
      <c r="A504" t="s">
        <v>186</v>
      </c>
      <c r="B504" t="s">
        <v>236</v>
      </c>
      <c r="C504" t="s">
        <v>194</v>
      </c>
      <c r="D504" t="s">
        <v>203</v>
      </c>
      <c r="E504" t="s">
        <v>241</v>
      </c>
      <c r="F504" t="s">
        <v>182</v>
      </c>
      <c r="G504" t="s">
        <v>1</v>
      </c>
      <c r="H504" s="86">
        <v>2452</v>
      </c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  <c r="AK504" s="86"/>
      <c r="AL504" s="86"/>
      <c r="AM504" s="86"/>
      <c r="AN504" s="86"/>
      <c r="AO504" s="86"/>
      <c r="AP504" s="86"/>
      <c r="AQ504" s="86"/>
      <c r="AR504" s="86"/>
      <c r="AS504" s="86"/>
      <c r="AT504" s="86"/>
      <c r="AU504" s="86"/>
      <c r="AV504" s="86"/>
      <c r="AW504" s="86"/>
      <c r="AX504" s="86"/>
      <c r="AY504" s="86"/>
      <c r="AZ504" s="86"/>
      <c r="BA504" s="86"/>
      <c r="BB504" s="86"/>
      <c r="BC504" s="86"/>
      <c r="BD504" s="86"/>
      <c r="BE504" s="86"/>
      <c r="BF504" s="86"/>
      <c r="BG504" s="86"/>
      <c r="BH504" s="86"/>
      <c r="BI504" s="86"/>
      <c r="BJ504" s="86"/>
      <c r="BK504" s="86"/>
      <c r="BL504" s="86"/>
      <c r="BM504" s="86"/>
      <c r="BN504" s="86"/>
      <c r="BO504" s="86"/>
      <c r="BP504" s="86"/>
      <c r="BQ504" s="86"/>
      <c r="BR504" s="86"/>
      <c r="BS504" s="86"/>
      <c r="BT504" s="86"/>
      <c r="BU504" s="86"/>
      <c r="BV504" s="86"/>
      <c r="BW504" s="86"/>
      <c r="BX504" s="86"/>
      <c r="BY504" s="86"/>
      <c r="BZ504" s="86"/>
      <c r="CA504" s="86"/>
      <c r="CB504" s="86"/>
      <c r="CC504" s="86"/>
      <c r="CD504" s="86"/>
      <c r="CE504" s="86"/>
      <c r="CF504" s="86"/>
      <c r="CG504" s="86"/>
      <c r="CH504" s="86"/>
      <c r="CI504" s="86"/>
      <c r="CJ504" s="86"/>
      <c r="CK504" s="86"/>
      <c r="CL504" s="86"/>
      <c r="CM504" s="86"/>
      <c r="CN504" s="86"/>
      <c r="CO504" s="86"/>
      <c r="CP504" s="86"/>
      <c r="CQ504" s="86"/>
      <c r="CR504" s="86"/>
      <c r="CS504" s="86"/>
      <c r="CT504" s="86"/>
      <c r="CU504" s="86"/>
      <c r="CV504" s="86"/>
      <c r="CW504" s="86"/>
      <c r="CX504" s="86"/>
      <c r="CY504" s="86"/>
      <c r="CZ504" s="86"/>
      <c r="DA504" s="86"/>
      <c r="DB504" s="86"/>
      <c r="DC504" s="86"/>
      <c r="DD504" s="86"/>
      <c r="DE504" s="86"/>
      <c r="DF504" s="86"/>
      <c r="DG504" s="86"/>
      <c r="DH504" s="86"/>
      <c r="DI504" s="86"/>
      <c r="DJ504" s="86"/>
      <c r="DK504" s="86"/>
      <c r="DL504" s="86"/>
      <c r="DM504" s="86"/>
      <c r="DN504" s="86"/>
      <c r="DO504" s="86"/>
      <c r="DP504" s="86"/>
      <c r="DQ504" s="86"/>
      <c r="DR504" s="86"/>
      <c r="DS504" s="86"/>
      <c r="DT504" s="86"/>
      <c r="DU504" s="86"/>
      <c r="DV504" s="86"/>
      <c r="DW504" s="86"/>
      <c r="DX504" s="86"/>
      <c r="DY504" s="86"/>
      <c r="DZ504" s="86"/>
      <c r="EA504" s="86"/>
      <c r="EB504" s="86"/>
      <c r="EC504" s="86"/>
      <c r="ED504" s="86"/>
      <c r="EE504" s="86"/>
      <c r="EF504" s="86"/>
      <c r="EG504" s="86"/>
      <c r="EH504" s="86"/>
      <c r="EI504" s="86"/>
      <c r="EJ504" s="86"/>
      <c r="EK504" s="86"/>
      <c r="EL504" s="86"/>
      <c r="EM504" s="86"/>
      <c r="EN504" s="86"/>
      <c r="EO504" s="86"/>
      <c r="EP504" s="86"/>
      <c r="EQ504" s="86"/>
      <c r="ER504" s="86"/>
      <c r="ES504" s="86"/>
      <c r="ET504" s="86"/>
      <c r="EU504" s="86"/>
      <c r="EV504" s="86"/>
      <c r="EW504" s="86"/>
      <c r="EX504" s="86"/>
      <c r="EY504" s="86"/>
      <c r="EZ504" s="86"/>
      <c r="FA504" s="86"/>
      <c r="FB504" s="86"/>
      <c r="FC504" s="86"/>
      <c r="FD504" s="86"/>
      <c r="FE504" s="86"/>
      <c r="FF504" s="86"/>
      <c r="FG504" s="86"/>
      <c r="FH504" s="86"/>
      <c r="FI504" s="86"/>
      <c r="FJ504" s="86"/>
      <c r="FK504" s="86"/>
      <c r="FL504" s="86"/>
      <c r="FM504" s="86"/>
      <c r="FN504" s="86"/>
      <c r="FO504" s="86"/>
      <c r="FP504" s="86"/>
      <c r="FQ504" s="86"/>
      <c r="FR504" s="86"/>
      <c r="FS504" s="86"/>
      <c r="FT504" s="86"/>
      <c r="FU504" s="86"/>
      <c r="FV504" s="86"/>
      <c r="FW504" s="86"/>
      <c r="FX504" s="86">
        <v>2</v>
      </c>
      <c r="FY504" s="86">
        <v>0</v>
      </c>
    </row>
    <row r="505" spans="1:181" x14ac:dyDescent="0.25">
      <c r="A505" t="s">
        <v>186</v>
      </c>
      <c r="B505" t="s">
        <v>236</v>
      </c>
      <c r="C505" t="s">
        <v>194</v>
      </c>
      <c r="D505" t="s">
        <v>203</v>
      </c>
      <c r="E505" t="s">
        <v>241</v>
      </c>
      <c r="F505" t="s">
        <v>183</v>
      </c>
      <c r="G505" t="s">
        <v>1</v>
      </c>
      <c r="H505" s="86">
        <v>3106</v>
      </c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  <c r="AK505" s="86"/>
      <c r="AL505" s="86"/>
      <c r="AM505" s="86"/>
      <c r="AN505" s="86"/>
      <c r="AO505" s="86"/>
      <c r="AP505" s="86"/>
      <c r="AQ505" s="86"/>
      <c r="AR505" s="86"/>
      <c r="AS505" s="86"/>
      <c r="AT505" s="86"/>
      <c r="AU505" s="86"/>
      <c r="AV505" s="86"/>
      <c r="AW505" s="86"/>
      <c r="AX505" s="86"/>
      <c r="AY505" s="86"/>
      <c r="AZ505" s="86"/>
      <c r="BA505" s="86"/>
      <c r="BB505" s="86"/>
      <c r="BC505" s="86"/>
      <c r="BD505" s="86"/>
      <c r="BE505" s="86"/>
      <c r="BF505" s="86"/>
      <c r="BG505" s="86"/>
      <c r="BH505" s="86"/>
      <c r="BI505" s="86"/>
      <c r="BJ505" s="86"/>
      <c r="BK505" s="86"/>
      <c r="BL505" s="86"/>
      <c r="BM505" s="86"/>
      <c r="BN505" s="86"/>
      <c r="BO505" s="86"/>
      <c r="BP505" s="86"/>
      <c r="BQ505" s="86"/>
      <c r="BR505" s="86"/>
      <c r="BS505" s="86"/>
      <c r="BT505" s="86"/>
      <c r="BU505" s="86"/>
      <c r="BV505" s="86"/>
      <c r="BW505" s="86"/>
      <c r="BX505" s="86"/>
      <c r="BY505" s="86"/>
      <c r="BZ505" s="86"/>
      <c r="CA505" s="86"/>
      <c r="CB505" s="86"/>
      <c r="CC505" s="86"/>
      <c r="CD505" s="86"/>
      <c r="CE505" s="86"/>
      <c r="CF505" s="86"/>
      <c r="CG505" s="86"/>
      <c r="CH505" s="86"/>
      <c r="CI505" s="86"/>
      <c r="CJ505" s="86"/>
      <c r="CK505" s="86"/>
      <c r="CL505" s="86"/>
      <c r="CM505" s="86"/>
      <c r="CN505" s="86"/>
      <c r="CO505" s="86"/>
      <c r="CP505" s="86"/>
      <c r="CQ505" s="86"/>
      <c r="CR505" s="86"/>
      <c r="CS505" s="86"/>
      <c r="CT505" s="86"/>
      <c r="CU505" s="86"/>
      <c r="CV505" s="86"/>
      <c r="CW505" s="86"/>
      <c r="CX505" s="86"/>
      <c r="CY505" s="86"/>
      <c r="CZ505" s="86"/>
      <c r="DA505" s="86"/>
      <c r="DB505" s="86"/>
      <c r="DC505" s="86"/>
      <c r="DD505" s="86"/>
      <c r="DE505" s="86"/>
      <c r="DF505" s="86"/>
      <c r="DG505" s="86"/>
      <c r="DH505" s="86"/>
      <c r="DI505" s="86"/>
      <c r="DJ505" s="86"/>
      <c r="DK505" s="86"/>
      <c r="DL505" s="86"/>
      <c r="DM505" s="86"/>
      <c r="DN505" s="86"/>
      <c r="DO505" s="86"/>
      <c r="DP505" s="86"/>
      <c r="DQ505" s="86"/>
      <c r="DR505" s="86"/>
      <c r="DS505" s="86"/>
      <c r="DT505" s="86"/>
      <c r="DU505" s="86"/>
      <c r="DV505" s="86"/>
      <c r="DW505" s="86"/>
      <c r="DX505" s="86"/>
      <c r="DY505" s="86"/>
      <c r="DZ505" s="86"/>
      <c r="EA505" s="86"/>
      <c r="EB505" s="86"/>
      <c r="EC505" s="86"/>
      <c r="ED505" s="86"/>
      <c r="EE505" s="86"/>
      <c r="EF505" s="86"/>
      <c r="EG505" s="86"/>
      <c r="EH505" s="86"/>
      <c r="EI505" s="86"/>
      <c r="EJ505" s="86"/>
      <c r="EK505" s="86"/>
      <c r="EL505" s="86"/>
      <c r="EM505" s="86"/>
      <c r="EN505" s="86"/>
      <c r="EO505" s="86"/>
      <c r="EP505" s="86"/>
      <c r="EQ505" s="86"/>
      <c r="ER505" s="86"/>
      <c r="ES505" s="86"/>
      <c r="ET505" s="86"/>
      <c r="EU505" s="86"/>
      <c r="EV505" s="86"/>
      <c r="EW505" s="86"/>
      <c r="EX505" s="86"/>
      <c r="EY505" s="86"/>
      <c r="EZ505" s="86"/>
      <c r="FA505" s="86"/>
      <c r="FB505" s="86"/>
      <c r="FC505" s="86"/>
      <c r="FD505" s="86"/>
      <c r="FE505" s="86"/>
      <c r="FF505" s="86"/>
      <c r="FG505" s="86"/>
      <c r="FH505" s="86"/>
      <c r="FI505" s="86"/>
      <c r="FJ505" s="86"/>
      <c r="FK505" s="86"/>
      <c r="FL505" s="86"/>
      <c r="FM505" s="86"/>
      <c r="FN505" s="86"/>
      <c r="FO505" s="86"/>
      <c r="FP505" s="86"/>
      <c r="FQ505" s="86"/>
      <c r="FR505" s="86"/>
      <c r="FS505" s="86"/>
      <c r="FT505" s="86"/>
      <c r="FU505" s="86"/>
      <c r="FV505" s="86"/>
      <c r="FW505" s="86"/>
      <c r="FX505" s="86">
        <v>5</v>
      </c>
      <c r="FY505" s="86">
        <v>0</v>
      </c>
    </row>
    <row r="506" spans="1:181" x14ac:dyDescent="0.25">
      <c r="A506" t="s">
        <v>186</v>
      </c>
      <c r="B506" t="s">
        <v>236</v>
      </c>
      <c r="C506" t="s">
        <v>194</v>
      </c>
      <c r="D506" t="s">
        <v>203</v>
      </c>
      <c r="E506" t="s">
        <v>241</v>
      </c>
      <c r="F506" t="s">
        <v>184</v>
      </c>
      <c r="G506" t="s">
        <v>1</v>
      </c>
      <c r="H506" s="86">
        <v>2149</v>
      </c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  <c r="AK506" s="86"/>
      <c r="AL506" s="86"/>
      <c r="AM506" s="86"/>
      <c r="AN506" s="86"/>
      <c r="AO506" s="86"/>
      <c r="AP506" s="86"/>
      <c r="AQ506" s="86"/>
      <c r="AR506" s="86"/>
      <c r="AS506" s="86"/>
      <c r="AT506" s="86"/>
      <c r="AU506" s="86"/>
      <c r="AV506" s="86"/>
      <c r="AW506" s="86"/>
      <c r="AX506" s="86"/>
      <c r="AY506" s="86"/>
      <c r="AZ506" s="86"/>
      <c r="BA506" s="86"/>
      <c r="BB506" s="86"/>
      <c r="BC506" s="86"/>
      <c r="BD506" s="86"/>
      <c r="BE506" s="86"/>
      <c r="BF506" s="86"/>
      <c r="BG506" s="86"/>
      <c r="BH506" s="86"/>
      <c r="BI506" s="86"/>
      <c r="BJ506" s="86"/>
      <c r="BK506" s="86"/>
      <c r="BL506" s="86"/>
      <c r="BM506" s="86"/>
      <c r="BN506" s="86"/>
      <c r="BO506" s="86"/>
      <c r="BP506" s="86"/>
      <c r="BQ506" s="86"/>
      <c r="BR506" s="86"/>
      <c r="BS506" s="86"/>
      <c r="BT506" s="86"/>
      <c r="BU506" s="86"/>
      <c r="BV506" s="86"/>
      <c r="BW506" s="86"/>
      <c r="BX506" s="86"/>
      <c r="BY506" s="86"/>
      <c r="BZ506" s="86"/>
      <c r="CA506" s="86"/>
      <c r="CB506" s="86"/>
      <c r="CC506" s="86"/>
      <c r="CD506" s="86"/>
      <c r="CE506" s="86"/>
      <c r="CF506" s="86"/>
      <c r="CG506" s="86"/>
      <c r="CH506" s="86"/>
      <c r="CI506" s="86"/>
      <c r="CJ506" s="86"/>
      <c r="CK506" s="86"/>
      <c r="CL506" s="86"/>
      <c r="CM506" s="86"/>
      <c r="CN506" s="86"/>
      <c r="CO506" s="86"/>
      <c r="CP506" s="86"/>
      <c r="CQ506" s="86"/>
      <c r="CR506" s="86"/>
      <c r="CS506" s="86"/>
      <c r="CT506" s="86"/>
      <c r="CU506" s="86"/>
      <c r="CV506" s="86"/>
      <c r="CW506" s="86"/>
      <c r="CX506" s="86"/>
      <c r="CY506" s="86"/>
      <c r="CZ506" s="86"/>
      <c r="DA506" s="86"/>
      <c r="DB506" s="86"/>
      <c r="DC506" s="86"/>
      <c r="DD506" s="86"/>
      <c r="DE506" s="86"/>
      <c r="DF506" s="86"/>
      <c r="DG506" s="86"/>
      <c r="DH506" s="86"/>
      <c r="DI506" s="86"/>
      <c r="DJ506" s="86"/>
      <c r="DK506" s="86"/>
      <c r="DL506" s="86"/>
      <c r="DM506" s="86"/>
      <c r="DN506" s="86"/>
      <c r="DO506" s="86"/>
      <c r="DP506" s="86"/>
      <c r="DQ506" s="86"/>
      <c r="DR506" s="86"/>
      <c r="DS506" s="86"/>
      <c r="DT506" s="86"/>
      <c r="DU506" s="86"/>
      <c r="DV506" s="86"/>
      <c r="DW506" s="86"/>
      <c r="DX506" s="86"/>
      <c r="DY506" s="86"/>
      <c r="DZ506" s="86"/>
      <c r="EA506" s="86"/>
      <c r="EB506" s="86"/>
      <c r="EC506" s="86"/>
      <c r="ED506" s="86"/>
      <c r="EE506" s="86"/>
      <c r="EF506" s="86"/>
      <c r="EG506" s="86"/>
      <c r="EH506" s="86"/>
      <c r="EI506" s="86"/>
      <c r="EJ506" s="86"/>
      <c r="EK506" s="86"/>
      <c r="EL506" s="86"/>
      <c r="EM506" s="86"/>
      <c r="EN506" s="86"/>
      <c r="EO506" s="86"/>
      <c r="EP506" s="86"/>
      <c r="EQ506" s="86"/>
      <c r="ER506" s="86"/>
      <c r="ES506" s="86"/>
      <c r="ET506" s="86"/>
      <c r="EU506" s="86"/>
      <c r="EV506" s="86"/>
      <c r="EW506" s="86"/>
      <c r="EX506" s="86"/>
      <c r="EY506" s="86"/>
      <c r="EZ506" s="86"/>
      <c r="FA506" s="86"/>
      <c r="FB506" s="86"/>
      <c r="FC506" s="86"/>
      <c r="FD506" s="86"/>
      <c r="FE506" s="86"/>
      <c r="FF506" s="86"/>
      <c r="FG506" s="86"/>
      <c r="FH506" s="86"/>
      <c r="FI506" s="86"/>
      <c r="FJ506" s="86"/>
      <c r="FK506" s="86"/>
      <c r="FL506" s="86"/>
      <c r="FM506" s="86"/>
      <c r="FN506" s="86"/>
      <c r="FO506" s="86"/>
      <c r="FP506" s="86"/>
      <c r="FQ506" s="86"/>
      <c r="FR506" s="86"/>
      <c r="FS506" s="86"/>
      <c r="FT506" s="86"/>
      <c r="FU506" s="86"/>
      <c r="FV506" s="86"/>
      <c r="FW506" s="86"/>
      <c r="FX506" s="86">
        <v>3</v>
      </c>
      <c r="FY506" s="86">
        <v>0</v>
      </c>
    </row>
    <row r="507" spans="1:181" x14ac:dyDescent="0.25">
      <c r="A507" t="s">
        <v>186</v>
      </c>
      <c r="B507" t="s">
        <v>236</v>
      </c>
      <c r="C507" t="s">
        <v>194</v>
      </c>
      <c r="D507" t="s">
        <v>203</v>
      </c>
      <c r="E507" t="s">
        <v>241</v>
      </c>
      <c r="F507" t="s">
        <v>185</v>
      </c>
      <c r="G507" t="s">
        <v>1</v>
      </c>
      <c r="H507" s="86">
        <v>865</v>
      </c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  <c r="AK507" s="86"/>
      <c r="AL507" s="86"/>
      <c r="AM507" s="86"/>
      <c r="AN507" s="86"/>
      <c r="AO507" s="86"/>
      <c r="AP507" s="86"/>
      <c r="AQ507" s="86"/>
      <c r="AR507" s="86"/>
      <c r="AS507" s="86"/>
      <c r="AT507" s="86"/>
      <c r="AU507" s="86"/>
      <c r="AV507" s="86"/>
      <c r="AW507" s="86"/>
      <c r="AX507" s="86"/>
      <c r="AY507" s="86"/>
      <c r="AZ507" s="86"/>
      <c r="BA507" s="86"/>
      <c r="BB507" s="86"/>
      <c r="BC507" s="86"/>
      <c r="BD507" s="86"/>
      <c r="BE507" s="86"/>
      <c r="BF507" s="86"/>
      <c r="BG507" s="86"/>
      <c r="BH507" s="86"/>
      <c r="BI507" s="86"/>
      <c r="BJ507" s="86"/>
      <c r="BK507" s="86"/>
      <c r="BL507" s="86"/>
      <c r="BM507" s="86"/>
      <c r="BN507" s="86"/>
      <c r="BO507" s="86"/>
      <c r="BP507" s="86"/>
      <c r="BQ507" s="86"/>
      <c r="BR507" s="86"/>
      <c r="BS507" s="86"/>
      <c r="BT507" s="86"/>
      <c r="BU507" s="86"/>
      <c r="BV507" s="86"/>
      <c r="BW507" s="86"/>
      <c r="BX507" s="86"/>
      <c r="BY507" s="86"/>
      <c r="BZ507" s="86"/>
      <c r="CA507" s="86"/>
      <c r="CB507" s="86"/>
      <c r="CC507" s="86"/>
      <c r="CD507" s="86"/>
      <c r="CE507" s="86"/>
      <c r="CF507" s="86"/>
      <c r="CG507" s="86"/>
      <c r="CH507" s="86"/>
      <c r="CI507" s="86"/>
      <c r="CJ507" s="86"/>
      <c r="CK507" s="86"/>
      <c r="CL507" s="86"/>
      <c r="CM507" s="86"/>
      <c r="CN507" s="86"/>
      <c r="CO507" s="86"/>
      <c r="CP507" s="86"/>
      <c r="CQ507" s="86"/>
      <c r="CR507" s="86"/>
      <c r="CS507" s="86"/>
      <c r="CT507" s="86"/>
      <c r="CU507" s="86"/>
      <c r="CV507" s="86"/>
      <c r="CW507" s="86"/>
      <c r="CX507" s="86"/>
      <c r="CY507" s="86"/>
      <c r="CZ507" s="86"/>
      <c r="DA507" s="86"/>
      <c r="DB507" s="86"/>
      <c r="DC507" s="86"/>
      <c r="DD507" s="86"/>
      <c r="DE507" s="86"/>
      <c r="DF507" s="86"/>
      <c r="DG507" s="86"/>
      <c r="DH507" s="86"/>
      <c r="DI507" s="86"/>
      <c r="DJ507" s="86"/>
      <c r="DK507" s="86"/>
      <c r="DL507" s="86"/>
      <c r="DM507" s="86"/>
      <c r="DN507" s="86"/>
      <c r="DO507" s="86"/>
      <c r="DP507" s="86"/>
      <c r="DQ507" s="86"/>
      <c r="DR507" s="86"/>
      <c r="DS507" s="86"/>
      <c r="DT507" s="86"/>
      <c r="DU507" s="86"/>
      <c r="DV507" s="86"/>
      <c r="DW507" s="86"/>
      <c r="DX507" s="86"/>
      <c r="DY507" s="86"/>
      <c r="DZ507" s="86"/>
      <c r="EA507" s="86"/>
      <c r="EB507" s="86"/>
      <c r="EC507" s="86"/>
      <c r="ED507" s="86"/>
      <c r="EE507" s="86"/>
      <c r="EF507" s="86"/>
      <c r="EG507" s="86"/>
      <c r="EH507" s="86"/>
      <c r="EI507" s="86"/>
      <c r="EJ507" s="86"/>
      <c r="EK507" s="86"/>
      <c r="EL507" s="86"/>
      <c r="EM507" s="86"/>
      <c r="EN507" s="86"/>
      <c r="EO507" s="86"/>
      <c r="EP507" s="86"/>
      <c r="EQ507" s="86"/>
      <c r="ER507" s="86"/>
      <c r="ES507" s="86"/>
      <c r="ET507" s="86"/>
      <c r="EU507" s="86"/>
      <c r="EV507" s="86"/>
      <c r="EW507" s="86"/>
      <c r="EX507" s="86"/>
      <c r="EY507" s="86"/>
      <c r="EZ507" s="86"/>
      <c r="FA507" s="86"/>
      <c r="FB507" s="86"/>
      <c r="FC507" s="86"/>
      <c r="FD507" s="86"/>
      <c r="FE507" s="86"/>
      <c r="FF507" s="86"/>
      <c r="FG507" s="86"/>
      <c r="FH507" s="86"/>
      <c r="FI507" s="86"/>
      <c r="FJ507" s="86"/>
      <c r="FK507" s="86"/>
      <c r="FL507" s="86"/>
      <c r="FM507" s="86"/>
      <c r="FN507" s="86"/>
      <c r="FO507" s="86"/>
      <c r="FP507" s="86"/>
      <c r="FQ507" s="86"/>
      <c r="FR507" s="86"/>
      <c r="FS507" s="86"/>
      <c r="FT507" s="86"/>
      <c r="FU507" s="86"/>
      <c r="FV507" s="86"/>
      <c r="FW507" s="86"/>
      <c r="FX507" s="86">
        <v>0</v>
      </c>
      <c r="FY507" s="86">
        <v>0</v>
      </c>
    </row>
    <row r="508" spans="1:181" x14ac:dyDescent="0.25">
      <c r="A508" t="s">
        <v>186</v>
      </c>
      <c r="B508" t="s">
        <v>236</v>
      </c>
      <c r="C508" t="s">
        <v>194</v>
      </c>
      <c r="D508" t="s">
        <v>203</v>
      </c>
      <c r="E508" t="s">
        <v>242</v>
      </c>
      <c r="F508" t="s">
        <v>1</v>
      </c>
      <c r="G508" t="s">
        <v>198</v>
      </c>
      <c r="H508" s="86">
        <v>19983</v>
      </c>
      <c r="I508" s="86">
        <v>1.7370989322662354</v>
      </c>
      <c r="J508" s="86">
        <v>1.660115122795105</v>
      </c>
      <c r="K508" s="86">
        <v>1.6100647449493408</v>
      </c>
      <c r="L508" s="86">
        <v>1.5626227855682373</v>
      </c>
      <c r="M508" s="86">
        <v>1.6218400001525879</v>
      </c>
      <c r="N508" s="86">
        <v>1.66994309425354</v>
      </c>
      <c r="O508" s="86">
        <v>1.7857551574707031</v>
      </c>
      <c r="P508" s="86">
        <v>1.8951882123947144</v>
      </c>
      <c r="Q508" s="86">
        <v>1.7977378368377686</v>
      </c>
      <c r="R508" s="86">
        <v>1.7325586080551147</v>
      </c>
      <c r="S508" s="86">
        <v>1.7056145668029785</v>
      </c>
      <c r="T508" s="86">
        <v>1.6779741048812866</v>
      </c>
      <c r="U508" s="86">
        <v>1.6443891525268555</v>
      </c>
      <c r="V508" s="86">
        <v>1.6202511787414551</v>
      </c>
      <c r="W508" s="86">
        <v>1.4994964599609375</v>
      </c>
      <c r="X508" s="86">
        <v>1.5338958501815796</v>
      </c>
      <c r="Y508" s="86">
        <v>1.5895456075668335</v>
      </c>
      <c r="Z508" s="86">
        <v>1.9322534799575806</v>
      </c>
      <c r="AA508" s="86">
        <v>2.3278188705444336</v>
      </c>
      <c r="AB508" s="86">
        <v>2.4748032093048096</v>
      </c>
      <c r="AC508" s="86">
        <v>2.3907420635223389</v>
      </c>
      <c r="AD508" s="86">
        <v>2.1832835674285889</v>
      </c>
      <c r="AE508" s="86">
        <v>1.9744524955749512</v>
      </c>
      <c r="AF508" s="86">
        <v>1.7594386339187622</v>
      </c>
      <c r="AG508" s="86">
        <v>-0.32320705056190491</v>
      </c>
      <c r="AH508" s="86">
        <v>-0.32894721627235413</v>
      </c>
      <c r="AI508" s="86">
        <v>-0.34059545397758484</v>
      </c>
      <c r="AJ508" s="86">
        <v>-0.3257615864276886</v>
      </c>
      <c r="AK508" s="86">
        <v>-0.20069466531276703</v>
      </c>
      <c r="AL508" s="86">
        <v>-0.30501008033752441</v>
      </c>
      <c r="AM508" s="86">
        <v>-0.19022923707962036</v>
      </c>
      <c r="AN508" s="86">
        <v>-0.17976987361907959</v>
      </c>
      <c r="AO508" s="86">
        <v>-0.33126568794250488</v>
      </c>
      <c r="AP508" s="86">
        <v>-0.31420502066612244</v>
      </c>
      <c r="AQ508" s="86">
        <v>-0.34403654932975769</v>
      </c>
      <c r="AR508" s="86">
        <v>-0.34795305132865906</v>
      </c>
      <c r="AS508" s="86">
        <v>-0.27172207832336426</v>
      </c>
      <c r="AT508" s="86">
        <v>-0.24178071320056915</v>
      </c>
      <c r="AU508" s="86">
        <v>-0.32184487581253052</v>
      </c>
      <c r="AV508" s="86">
        <v>-0.2263549268245697</v>
      </c>
      <c r="AW508" s="86">
        <v>-0.24060527980327606</v>
      </c>
      <c r="AX508" s="86">
        <v>-0.18945217132568359</v>
      </c>
      <c r="AY508" s="86">
        <v>-9.3003399670124054E-2</v>
      </c>
      <c r="AZ508" s="86">
        <v>-1.5425641089677811E-2</v>
      </c>
      <c r="BA508" s="86">
        <v>-8.7974481284618378E-2</v>
      </c>
      <c r="BB508" s="86">
        <v>-0.23444485664367676</v>
      </c>
      <c r="BC508" s="86">
        <v>-0.32591935992240906</v>
      </c>
      <c r="BD508" s="86">
        <v>-0.36912932991981506</v>
      </c>
      <c r="BE508" s="86">
        <v>-0.14371858537197113</v>
      </c>
      <c r="BF508" s="86">
        <v>-0.15095549821853638</v>
      </c>
      <c r="BG508" s="86">
        <v>-0.16959872841835022</v>
      </c>
      <c r="BH508" s="86">
        <v>-0.14610181748867035</v>
      </c>
      <c r="BI508" s="86">
        <v>-2.6617312803864479E-2</v>
      </c>
      <c r="BJ508" s="86">
        <v>-0.1268031895160675</v>
      </c>
      <c r="BK508" s="86">
        <v>-6.9924287497997284E-2</v>
      </c>
      <c r="BL508" s="86">
        <v>-7.0736855268478394E-2</v>
      </c>
      <c r="BM508" s="86">
        <v>-0.21962429583072662</v>
      </c>
      <c r="BN508" s="86">
        <v>-0.21605668962001801</v>
      </c>
      <c r="BO508" s="86">
        <v>-0.24956528842449188</v>
      </c>
      <c r="BP508" s="86">
        <v>-0.25332248210906982</v>
      </c>
      <c r="BQ508" s="86">
        <v>-0.17034538090229034</v>
      </c>
      <c r="BR508" s="86">
        <v>-0.14091156423091888</v>
      </c>
      <c r="BS508" s="86">
        <v>-0.22415739297866821</v>
      </c>
      <c r="BT508" s="86">
        <v>-0.1278994083404541</v>
      </c>
      <c r="BU508" s="86">
        <v>-0.13997597992420197</v>
      </c>
      <c r="BV508" s="86">
        <v>-8.5761941969394684E-2</v>
      </c>
      <c r="BW508" s="86">
        <v>5.4503653198480606E-2</v>
      </c>
      <c r="BX508" s="86">
        <v>0.1571895033121109</v>
      </c>
      <c r="BY508" s="86">
        <v>8.6856849491596222E-2</v>
      </c>
      <c r="BZ508" s="86">
        <v>-7.3174767196178436E-2</v>
      </c>
      <c r="CA508" s="86">
        <v>-0.15775895118713379</v>
      </c>
      <c r="CB508" s="86">
        <v>-0.19436869025230408</v>
      </c>
      <c r="CC508" s="86">
        <v>-1.9405398517847061E-2</v>
      </c>
      <c r="CD508" s="86">
        <v>-2.7678988873958588E-2</v>
      </c>
      <c r="CE508" s="86">
        <v>-5.1166921854019165E-2</v>
      </c>
      <c r="CF508" s="86">
        <v>-2.1669985726475716E-2</v>
      </c>
      <c r="CG508" s="86">
        <v>9.3948125839233398E-2</v>
      </c>
      <c r="CH508" s="86">
        <v>-3.3776224590837955E-3</v>
      </c>
      <c r="CI508" s="86">
        <v>1.3398547656834126E-2</v>
      </c>
      <c r="CJ508" s="86">
        <v>4.7790934331715107E-3</v>
      </c>
      <c r="CK508" s="86">
        <v>-0.14230181276798248</v>
      </c>
      <c r="CL508" s="86">
        <v>-0.14807948470115662</v>
      </c>
      <c r="CM508" s="86">
        <v>-0.18413479626178741</v>
      </c>
      <c r="CN508" s="86">
        <v>-0.18778160214424133</v>
      </c>
      <c r="CO508" s="86">
        <v>-0.10013216733932495</v>
      </c>
      <c r="CP508" s="86">
        <v>-7.1049906313419342E-2</v>
      </c>
      <c r="CQ508" s="86">
        <v>-0.15649934113025665</v>
      </c>
      <c r="CR508" s="86">
        <v>-5.9709418565034866E-2</v>
      </c>
      <c r="CS508" s="86">
        <v>-7.0280425250530243E-2</v>
      </c>
      <c r="CT508" s="86">
        <v>-1.3946416787803173E-2</v>
      </c>
      <c r="CU508" s="86">
        <v>0.1566665917634964</v>
      </c>
      <c r="CV508" s="86">
        <v>0.27674224972724915</v>
      </c>
      <c r="CW508" s="86">
        <v>0.20794449746608734</v>
      </c>
      <c r="CX508" s="86">
        <v>3.8520421832799911E-2</v>
      </c>
      <c r="CY508" s="86">
        <v>-4.1291579604148865E-2</v>
      </c>
      <c r="CZ508" s="86">
        <v>-7.3330014944076538E-2</v>
      </c>
      <c r="DA508" s="86">
        <v>0.10490777343511581</v>
      </c>
      <c r="DB508" s="86">
        <v>9.5597527921199799E-2</v>
      </c>
      <c r="DC508" s="86">
        <v>6.7264892160892487E-2</v>
      </c>
      <c r="DD508" s="86">
        <v>0.10276184231042862</v>
      </c>
      <c r="DE508" s="86">
        <v>0.21451355516910553</v>
      </c>
      <c r="DF508" s="86">
        <v>0.12004794180393219</v>
      </c>
      <c r="DG508" s="86">
        <v>9.6721380949020386E-2</v>
      </c>
      <c r="DH508" s="86">
        <v>8.029504120349884E-2</v>
      </c>
      <c r="DI508" s="86">
        <v>-6.4979314804077148E-2</v>
      </c>
      <c r="DJ508" s="86">
        <v>-8.0102279782295227E-2</v>
      </c>
      <c r="DK508" s="86">
        <v>-0.11870429664850235</v>
      </c>
      <c r="DL508" s="86">
        <v>-0.12224072962999344</v>
      </c>
      <c r="DM508" s="86">
        <v>-2.9918953776359558E-2</v>
      </c>
      <c r="DN508" s="86">
        <v>-1.1882460676133633E-3</v>
      </c>
      <c r="DO508" s="86">
        <v>-8.8841304183006287E-2</v>
      </c>
      <c r="DP508" s="86">
        <v>8.4805721417069435E-3</v>
      </c>
      <c r="DQ508" s="86">
        <v>-5.8486877242103219E-4</v>
      </c>
      <c r="DR508" s="86">
        <v>5.7869113981723785E-2</v>
      </c>
      <c r="DS508" s="86">
        <v>0.2588295042514801</v>
      </c>
      <c r="DT508" s="86">
        <v>0.39629492163658142</v>
      </c>
      <c r="DU508" s="86">
        <v>0.32903212308883667</v>
      </c>
      <c r="DV508" s="86">
        <v>0.15021559596061707</v>
      </c>
      <c r="DW508" s="86">
        <v>7.5175799429416656E-2</v>
      </c>
      <c r="DX508" s="86">
        <v>4.7708664089441299E-2</v>
      </c>
      <c r="DY508" s="86">
        <v>0.28439626097679138</v>
      </c>
      <c r="DZ508" s="86">
        <v>0.27358922362327576</v>
      </c>
      <c r="EA508" s="86">
        <v>0.23826161026954651</v>
      </c>
      <c r="EB508" s="86">
        <v>0.28242161870002747</v>
      </c>
      <c r="EC508" s="86">
        <v>0.38859090209007263</v>
      </c>
      <c r="ED508" s="86">
        <v>0.29825487732887268</v>
      </c>
      <c r="EE508" s="86">
        <v>0.21702633798122406</v>
      </c>
      <c r="EF508" s="86">
        <v>0.18932805955410004</v>
      </c>
      <c r="EG508" s="86">
        <v>4.6662081032991409E-2</v>
      </c>
      <c r="EH508" s="86">
        <v>1.8046019598841667E-2</v>
      </c>
      <c r="EI508" s="86">
        <v>-2.4233050644397736E-2</v>
      </c>
      <c r="EJ508" s="86">
        <v>-2.7610134333372116E-2</v>
      </c>
      <c r="EK508" s="86">
        <v>7.1457765996456146E-2</v>
      </c>
      <c r="EL508" s="86">
        <v>9.9680893123149872E-2</v>
      </c>
      <c r="EM508" s="86">
        <v>8.8461749255657196E-3</v>
      </c>
      <c r="EN508" s="86">
        <v>0.10693608224391937</v>
      </c>
      <c r="EO508" s="86">
        <v>0.10004443675279617</v>
      </c>
      <c r="EP508" s="86">
        <v>0.1615593284368515</v>
      </c>
      <c r="EQ508" s="86">
        <v>0.40633657574653625</v>
      </c>
      <c r="ER508" s="86">
        <v>0.56891012191772461</v>
      </c>
      <c r="ES508" s="86">
        <v>0.50386345386505127</v>
      </c>
      <c r="ET508" s="86">
        <v>0.31148573756217957</v>
      </c>
      <c r="EU508" s="86">
        <v>0.24333618581295013</v>
      </c>
      <c r="EV508" s="86">
        <v>0.22246928513050079</v>
      </c>
      <c r="EW508" s="86">
        <v>44.939414978027344</v>
      </c>
      <c r="EX508" s="86">
        <v>43.539016723632813</v>
      </c>
      <c r="EY508" s="86">
        <v>42.729316711425781</v>
      </c>
      <c r="EZ508" s="86">
        <v>41.649322509765625</v>
      </c>
      <c r="FA508" s="86">
        <v>41.146617889404297</v>
      </c>
      <c r="FB508" s="86">
        <v>40.742008209228516</v>
      </c>
      <c r="FC508" s="86">
        <v>40.521514892578125</v>
      </c>
      <c r="FD508" s="86">
        <v>43.315505981445313</v>
      </c>
      <c r="FE508" s="86">
        <v>48.706062316894531</v>
      </c>
      <c r="FF508" s="86">
        <v>54.119136810302734</v>
      </c>
      <c r="FG508" s="86">
        <v>58.361949920654297</v>
      </c>
      <c r="FH508" s="86">
        <v>61.76171875</v>
      </c>
      <c r="FI508" s="86">
        <v>64.238845825195313</v>
      </c>
      <c r="FJ508" s="86">
        <v>65.537025451660156</v>
      </c>
      <c r="FK508" s="86">
        <v>65.820709228515625</v>
      </c>
      <c r="FL508" s="86">
        <v>64.3212890625</v>
      </c>
      <c r="FM508" s="86">
        <v>60.260303497314453</v>
      </c>
      <c r="FN508" s="86">
        <v>55.988170623779297</v>
      </c>
      <c r="FO508" s="86">
        <v>53.257076263427734</v>
      </c>
      <c r="FP508" s="86">
        <v>51.066566467285156</v>
      </c>
      <c r="FQ508" s="86">
        <v>48.989795684814453</v>
      </c>
      <c r="FR508" s="86">
        <v>47.755752563476563</v>
      </c>
      <c r="FS508" s="86">
        <v>46.478462219238281</v>
      </c>
      <c r="FT508" s="86">
        <v>44.893291473388672</v>
      </c>
      <c r="FU508" s="86">
        <v>9.720013290643692E-2</v>
      </c>
      <c r="FV508" s="86">
        <v>0.11664234846830368</v>
      </c>
      <c r="FW508" s="86">
        <v>9.8838888108730316E-2</v>
      </c>
      <c r="FX508" s="86">
        <v>372</v>
      </c>
      <c r="FY508" s="86">
        <v>1</v>
      </c>
    </row>
    <row r="509" spans="1:181" x14ac:dyDescent="0.25">
      <c r="A509" t="s">
        <v>186</v>
      </c>
      <c r="B509" t="s">
        <v>236</v>
      </c>
      <c r="C509" t="s">
        <v>194</v>
      </c>
      <c r="D509" t="s">
        <v>203</v>
      </c>
      <c r="E509" t="s">
        <v>242</v>
      </c>
      <c r="F509" t="s">
        <v>1</v>
      </c>
      <c r="G509" t="s">
        <v>200</v>
      </c>
      <c r="H509" s="86">
        <v>4136</v>
      </c>
      <c r="I509" s="86">
        <v>1.2152721881866455</v>
      </c>
      <c r="J509" s="86">
        <v>1.1747919321060181</v>
      </c>
      <c r="K509" s="86">
        <v>1.1541134119033813</v>
      </c>
      <c r="L509" s="86">
        <v>1.1183812618255615</v>
      </c>
      <c r="M509" s="86">
        <v>1.144099235534668</v>
      </c>
      <c r="N509" s="86">
        <v>1.1669235229492188</v>
      </c>
      <c r="O509" s="86">
        <v>1.3349864482879639</v>
      </c>
      <c r="P509" s="86">
        <v>1.4760504961013794</v>
      </c>
      <c r="Q509" s="86">
        <v>1.4882340431213379</v>
      </c>
      <c r="R509" s="86">
        <v>1.3737024068832397</v>
      </c>
      <c r="S509" s="86">
        <v>1.3788068294525146</v>
      </c>
      <c r="T509" s="86">
        <v>1.2477442026138306</v>
      </c>
      <c r="U509" s="86">
        <v>1.2292232513427734</v>
      </c>
      <c r="V509" s="86">
        <v>1.1804016828536987</v>
      </c>
      <c r="W509" s="86">
        <v>1.1410781145095825</v>
      </c>
      <c r="X509" s="86">
        <v>1.1226142644882202</v>
      </c>
      <c r="Y509" s="86">
        <v>1.2773889303207397</v>
      </c>
      <c r="Z509" s="86">
        <v>1.5369219779968262</v>
      </c>
      <c r="AA509" s="86">
        <v>1.8055456876754761</v>
      </c>
      <c r="AB509" s="86">
        <v>1.8748738765716553</v>
      </c>
      <c r="AC509" s="86">
        <v>1.7767572402954102</v>
      </c>
      <c r="AD509" s="86">
        <v>1.7367339134216309</v>
      </c>
      <c r="AE509" s="86">
        <v>1.5598559379577637</v>
      </c>
      <c r="AF509" s="86">
        <v>1.3933655023574829</v>
      </c>
      <c r="AG509" s="86">
        <v>-0.22073844075202942</v>
      </c>
      <c r="AH509" s="86">
        <v>-0.1491890549659729</v>
      </c>
      <c r="AI509" s="86">
        <v>-6.6601574420928955E-2</v>
      </c>
      <c r="AJ509" s="86">
        <v>-0.11295229196548462</v>
      </c>
      <c r="AK509" s="86">
        <v>-0.11186269670724869</v>
      </c>
      <c r="AL509" s="86">
        <v>-0.17565642297267914</v>
      </c>
      <c r="AM509" s="86">
        <v>-0.16582699120044708</v>
      </c>
      <c r="AN509" s="86">
        <v>-4.6464242041110992E-2</v>
      </c>
      <c r="AO509" s="86">
        <v>2.6725577190518379E-2</v>
      </c>
      <c r="AP509" s="86">
        <v>8.9616671204566956E-2</v>
      </c>
      <c r="AQ509" s="86">
        <v>8.0339998006820679E-2</v>
      </c>
      <c r="AR509" s="86">
        <v>-0.10432203114032745</v>
      </c>
      <c r="AS509" s="86">
        <v>-0.13869050145149231</v>
      </c>
      <c r="AT509" s="86">
        <v>-0.19776430726051331</v>
      </c>
      <c r="AU509" s="86">
        <v>-0.10241568088531494</v>
      </c>
      <c r="AV509" s="86">
        <v>-0.14911973476409912</v>
      </c>
      <c r="AW509" s="86">
        <v>-0.13168784976005554</v>
      </c>
      <c r="AX509" s="86">
        <v>-4.0422659367322922E-3</v>
      </c>
      <c r="AY509" s="86">
        <v>0.14287880063056946</v>
      </c>
      <c r="AZ509" s="86">
        <v>0.1392328143119812</v>
      </c>
      <c r="BA509" s="86">
        <v>-5.2093625068664551E-2</v>
      </c>
      <c r="BB509" s="86">
        <v>-0.14656049013137817</v>
      </c>
      <c r="BC509" s="86">
        <v>-0.1760566234588623</v>
      </c>
      <c r="BD509" s="86">
        <v>-9.3157567083835602E-2</v>
      </c>
      <c r="BE509" s="86">
        <v>-8.9952968060970306E-2</v>
      </c>
      <c r="BF509" s="86">
        <v>-3.3670313656330109E-2</v>
      </c>
      <c r="BG509" s="86">
        <v>4.5631241053342819E-2</v>
      </c>
      <c r="BH509" s="86">
        <v>-3.9126505143940449E-3</v>
      </c>
      <c r="BI509" s="86">
        <v>-5.1628751680254936E-4</v>
      </c>
      <c r="BJ509" s="86">
        <v>-6.8363167345523834E-2</v>
      </c>
      <c r="BK509" s="86">
        <v>-4.6828355640172958E-2</v>
      </c>
      <c r="BL509" s="86">
        <v>5.8963850140571594E-2</v>
      </c>
      <c r="BM509" s="86">
        <v>0.14855372905731201</v>
      </c>
      <c r="BN509" s="86">
        <v>0.19651024043560028</v>
      </c>
      <c r="BO509" s="86">
        <v>0.1777694970369339</v>
      </c>
      <c r="BP509" s="86">
        <v>2.8884341008961201E-3</v>
      </c>
      <c r="BQ509" s="86">
        <v>-3.2306037843227386E-2</v>
      </c>
      <c r="BR509" s="86">
        <v>-9.2481523752212524E-2</v>
      </c>
      <c r="BS509" s="86">
        <v>8.8293320732191205E-4</v>
      </c>
      <c r="BT509" s="86">
        <v>-4.9019504338502884E-2</v>
      </c>
      <c r="BU509" s="86">
        <v>-2.1974885836243629E-2</v>
      </c>
      <c r="BV509" s="86">
        <v>0.1072276383638382</v>
      </c>
      <c r="BW509" s="86">
        <v>0.26568648219108582</v>
      </c>
      <c r="BX509" s="86">
        <v>0.28385776281356812</v>
      </c>
      <c r="BY509" s="86">
        <v>8.9816808700561523E-2</v>
      </c>
      <c r="BZ509" s="86">
        <v>1.5699477866292E-2</v>
      </c>
      <c r="CA509" s="86">
        <v>-4.1326340287923813E-2</v>
      </c>
      <c r="CB509" s="86">
        <v>2.818969264626503E-2</v>
      </c>
      <c r="CC509" s="86">
        <v>6.2863831408321857E-4</v>
      </c>
      <c r="CD509" s="86">
        <v>4.6337619423866272E-2</v>
      </c>
      <c r="CE509" s="86">
        <v>0.12336333841085434</v>
      </c>
      <c r="CF509" s="86">
        <v>7.1607880294322968E-2</v>
      </c>
      <c r="CG509" s="86">
        <v>7.6601900160312653E-2</v>
      </c>
      <c r="CH509" s="86">
        <v>5.9478115290403366E-3</v>
      </c>
      <c r="CI509" s="86">
        <v>3.5589739680290222E-2</v>
      </c>
      <c r="CJ509" s="86">
        <v>0.13198302686214447</v>
      </c>
      <c r="CK509" s="86">
        <v>0.23293155431747437</v>
      </c>
      <c r="CL509" s="86">
        <v>0.27054440975189209</v>
      </c>
      <c r="CM509" s="86">
        <v>0.24524886906147003</v>
      </c>
      <c r="CN509" s="86">
        <v>7.7142082154750824E-2</v>
      </c>
      <c r="CO509" s="86">
        <v>4.1375517845153809E-2</v>
      </c>
      <c r="CP509" s="86">
        <v>-1.9562993198633194E-2</v>
      </c>
      <c r="CQ509" s="86">
        <v>7.2427242994308472E-2</v>
      </c>
      <c r="CR509" s="86">
        <v>2.0309612154960632E-2</v>
      </c>
      <c r="CS509" s="86">
        <v>5.4011974483728409E-2</v>
      </c>
      <c r="CT509" s="86">
        <v>0.18429283797740936</v>
      </c>
      <c r="CU509" s="86">
        <v>0.35074272751808167</v>
      </c>
      <c r="CV509" s="86">
        <v>0.38402456045150757</v>
      </c>
      <c r="CW509" s="86">
        <v>0.18810354173183441</v>
      </c>
      <c r="CX509" s="86">
        <v>0.12808023393154144</v>
      </c>
      <c r="CY509" s="86">
        <v>5.1987443119287491E-2</v>
      </c>
      <c r="CZ509" s="86">
        <v>0.11223443597555161</v>
      </c>
      <c r="DA509" s="86">
        <v>9.1210253536701202E-2</v>
      </c>
      <c r="DB509" s="86">
        <v>0.12634554505348206</v>
      </c>
      <c r="DC509" s="86">
        <v>0.20109544694423676</v>
      </c>
      <c r="DD509" s="86">
        <v>0.1471284031867981</v>
      </c>
      <c r="DE509" s="86">
        <v>0.15372006595134735</v>
      </c>
      <c r="DF509" s="86">
        <v>8.0258779227733612E-2</v>
      </c>
      <c r="DG509" s="86">
        <v>0.1180078312754631</v>
      </c>
      <c r="DH509" s="86">
        <v>0.20500220358371735</v>
      </c>
      <c r="DI509" s="86">
        <v>0.31730940937995911</v>
      </c>
      <c r="DJ509" s="86">
        <v>0.34457859396934509</v>
      </c>
      <c r="DK509" s="86">
        <v>0.31272825598716736</v>
      </c>
      <c r="DL509" s="86">
        <v>0.15139572322368622</v>
      </c>
      <c r="DM509" s="86">
        <v>0.1150570809841156</v>
      </c>
      <c r="DN509" s="86">
        <v>5.3355544805526733E-2</v>
      </c>
      <c r="DO509" s="86">
        <v>0.14397154748439789</v>
      </c>
      <c r="DP509" s="86">
        <v>8.963872492313385E-2</v>
      </c>
      <c r="DQ509" s="86">
        <v>0.1299988329410553</v>
      </c>
      <c r="DR509" s="86">
        <v>0.26135805249214172</v>
      </c>
      <c r="DS509" s="86">
        <v>0.43579894304275513</v>
      </c>
      <c r="DT509" s="86">
        <v>0.48419129848480225</v>
      </c>
      <c r="DU509" s="86">
        <v>0.2863902747631073</v>
      </c>
      <c r="DV509" s="86">
        <v>0.24046097695827484</v>
      </c>
      <c r="DW509" s="86">
        <v>0.14530123770236969</v>
      </c>
      <c r="DX509" s="86">
        <v>0.19627916812896729</v>
      </c>
      <c r="DY509" s="86">
        <v>0.22199571132659912</v>
      </c>
      <c r="DZ509" s="86">
        <v>0.24186429381370544</v>
      </c>
      <c r="EA509" s="86">
        <v>0.31332823634147644</v>
      </c>
      <c r="EB509" s="86">
        <v>0.25616803765296936</v>
      </c>
      <c r="EC509" s="86">
        <v>0.2650664746761322</v>
      </c>
      <c r="ED509" s="86">
        <v>0.18755203485488892</v>
      </c>
      <c r="EE509" s="86">
        <v>0.23700647056102753</v>
      </c>
      <c r="EF509" s="86">
        <v>0.31043028831481934</v>
      </c>
      <c r="EG509" s="86">
        <v>0.43913757801055908</v>
      </c>
      <c r="EH509" s="86">
        <v>0.45147216320037842</v>
      </c>
      <c r="EI509" s="86">
        <v>0.41015774011611938</v>
      </c>
      <c r="EJ509" s="86">
        <v>0.2586061954498291</v>
      </c>
      <c r="EK509" s="86">
        <v>0.22144153714179993</v>
      </c>
      <c r="EL509" s="86">
        <v>0.15863832831382751</v>
      </c>
      <c r="EM509" s="86">
        <v>0.24727016687393188</v>
      </c>
      <c r="EN509" s="86">
        <v>0.18973895907402039</v>
      </c>
      <c r="EO509" s="86">
        <v>0.23971179127693176</v>
      </c>
      <c r="EP509" s="86">
        <v>0.37262794375419617</v>
      </c>
      <c r="EQ509" s="86">
        <v>0.55860662460327148</v>
      </c>
      <c r="ER509" s="86">
        <v>0.62881624698638916</v>
      </c>
      <c r="ES509" s="86">
        <v>0.42830070853233337</v>
      </c>
      <c r="ET509" s="86">
        <v>0.40272095799446106</v>
      </c>
      <c r="EU509" s="86">
        <v>0.28003153204917908</v>
      </c>
      <c r="EV509" s="86">
        <v>0.31762641668319702</v>
      </c>
      <c r="EW509" s="86">
        <v>44.481597900390625</v>
      </c>
      <c r="EX509" s="86">
        <v>43.061981201171875</v>
      </c>
      <c r="EY509" s="86">
        <v>42.798923492431641</v>
      </c>
      <c r="EZ509" s="86">
        <v>41.475101470947266</v>
      </c>
      <c r="FA509" s="86">
        <v>40.907970428466797</v>
      </c>
      <c r="FB509" s="86">
        <v>40.683116912841797</v>
      </c>
      <c r="FC509" s="86">
        <v>39.851680755615234</v>
      </c>
      <c r="FD509" s="86">
        <v>42.646217346191406</v>
      </c>
      <c r="FE509" s="86">
        <v>47.480880737304688</v>
      </c>
      <c r="FF509" s="86">
        <v>53.604084014892578</v>
      </c>
      <c r="FG509" s="86">
        <v>58.205276489257813</v>
      </c>
      <c r="FH509" s="86">
        <v>61.796836853027344</v>
      </c>
      <c r="FI509" s="86">
        <v>64.087310791015625</v>
      </c>
      <c r="FJ509" s="86">
        <v>65.794410705566406</v>
      </c>
      <c r="FK509" s="86">
        <v>65.906944274902344</v>
      </c>
      <c r="FL509" s="86">
        <v>64.370201110839844</v>
      </c>
      <c r="FM509" s="86">
        <v>60.368110656738281</v>
      </c>
      <c r="FN509" s="86">
        <v>56.092338562011719</v>
      </c>
      <c r="FO509" s="86">
        <v>52.446884155273438</v>
      </c>
      <c r="FP509" s="86">
        <v>49.746109008789063</v>
      </c>
      <c r="FQ509" s="86">
        <v>47.722179412841797</v>
      </c>
      <c r="FR509" s="86">
        <v>46.558692932128906</v>
      </c>
      <c r="FS509" s="86">
        <v>45.223533630371094</v>
      </c>
      <c r="FT509" s="86">
        <v>44.024833679199219</v>
      </c>
      <c r="FU509" s="86">
        <v>6.8956524133682251E-2</v>
      </c>
      <c r="FV509" s="86">
        <v>9.0967118740081787E-2</v>
      </c>
      <c r="FW509" s="86">
        <v>7.1575336158275604E-2</v>
      </c>
      <c r="FX509" s="86">
        <v>154</v>
      </c>
      <c r="FY509" s="86">
        <v>1</v>
      </c>
    </row>
    <row r="510" spans="1:181" x14ac:dyDescent="0.25">
      <c r="A510" t="s">
        <v>186</v>
      </c>
      <c r="B510" t="s">
        <v>236</v>
      </c>
      <c r="C510" t="s">
        <v>194</v>
      </c>
      <c r="D510" t="s">
        <v>203</v>
      </c>
      <c r="E510" t="s">
        <v>242</v>
      </c>
      <c r="F510" t="s">
        <v>1</v>
      </c>
      <c r="G510" t="s">
        <v>1</v>
      </c>
      <c r="H510" s="86">
        <v>24119</v>
      </c>
      <c r="I510" s="86">
        <v>1.6476144790649414</v>
      </c>
      <c r="J510" s="86">
        <v>1.5768904685974121</v>
      </c>
      <c r="K510" s="86">
        <v>1.531876802444458</v>
      </c>
      <c r="L510" s="86">
        <v>1.4864429235458374</v>
      </c>
      <c r="M510" s="86">
        <v>1.5399155616760254</v>
      </c>
      <c r="N510" s="86">
        <v>1.5836836099624634</v>
      </c>
      <c r="O510" s="86">
        <v>1.7084559202194214</v>
      </c>
      <c r="P510" s="86">
        <v>1.8233133554458618</v>
      </c>
      <c r="Q510" s="86">
        <v>1.7446632385253906</v>
      </c>
      <c r="R510" s="86">
        <v>1.6710208654403687</v>
      </c>
      <c r="S510" s="86">
        <v>1.6495726108551025</v>
      </c>
      <c r="T510" s="86">
        <v>1.6041969060897827</v>
      </c>
      <c r="U510" s="86">
        <v>1.5731953382492065</v>
      </c>
      <c r="V510" s="86">
        <v>1.544824481010437</v>
      </c>
      <c r="W510" s="86">
        <v>1.4380338191986084</v>
      </c>
      <c r="X510" s="86">
        <v>1.4633679389953613</v>
      </c>
      <c r="Y510" s="86">
        <v>1.5360159873962402</v>
      </c>
      <c r="Z510" s="86">
        <v>1.8644607067108154</v>
      </c>
      <c r="AA510" s="86">
        <v>2.2382581233978271</v>
      </c>
      <c r="AB510" s="86">
        <v>2.3719253540039063</v>
      </c>
      <c r="AC510" s="86">
        <v>2.2854540348052979</v>
      </c>
      <c r="AD510" s="86">
        <v>2.1067080497741699</v>
      </c>
      <c r="AE510" s="86">
        <v>1.9033563137054443</v>
      </c>
      <c r="AF510" s="86">
        <v>1.6966633796691895</v>
      </c>
      <c r="AG510" s="86">
        <v>-0.2705211341381073</v>
      </c>
      <c r="AH510" s="86">
        <v>-0.26683416962623596</v>
      </c>
      <c r="AI510" s="86">
        <v>-0.26323693990707397</v>
      </c>
      <c r="AJ510" s="86">
        <v>-0.25959953665733337</v>
      </c>
      <c r="AK510" s="86">
        <v>-0.15527302026748657</v>
      </c>
      <c r="AL510" s="86">
        <v>-0.253618985414505</v>
      </c>
      <c r="AM510" s="86">
        <v>-0.15500442683696747</v>
      </c>
      <c r="AN510" s="86">
        <v>-0.12934157252311707</v>
      </c>
      <c r="AO510" s="86">
        <v>-0.23845906555652618</v>
      </c>
      <c r="AP510" s="86">
        <v>-0.21738395094871521</v>
      </c>
      <c r="AQ510" s="86">
        <v>-0.24596866965293884</v>
      </c>
      <c r="AR510" s="86">
        <v>-0.27865606546401978</v>
      </c>
      <c r="AS510" s="86">
        <v>-0.22134588658809662</v>
      </c>
      <c r="AT510" s="86">
        <v>-0.20693729817867279</v>
      </c>
      <c r="AU510" s="86">
        <v>-0.25747653841972351</v>
      </c>
      <c r="AV510" s="86">
        <v>-0.1870800107717514</v>
      </c>
      <c r="AW510" s="86">
        <v>-0.19363181293010712</v>
      </c>
      <c r="AX510" s="86">
        <v>-0.12890465557575226</v>
      </c>
      <c r="AY510" s="86">
        <v>-1.9957154989242554E-2</v>
      </c>
      <c r="AZ510" s="86">
        <v>4.9460507929325104E-2</v>
      </c>
      <c r="BA510" s="86">
        <v>-4.4067695736885071E-2</v>
      </c>
      <c r="BB510" s="86">
        <v>-0.17712971568107605</v>
      </c>
      <c r="BC510" s="86">
        <v>-0.26433518528938293</v>
      </c>
      <c r="BD510" s="86">
        <v>-0.28910160064697266</v>
      </c>
      <c r="BE510" s="86">
        <v>-0.12013021111488342</v>
      </c>
      <c r="BF510" s="86">
        <v>-0.11804045736789703</v>
      </c>
      <c r="BG510" s="86">
        <v>-0.12026195973157883</v>
      </c>
      <c r="BH510" s="86">
        <v>-0.10957851260900497</v>
      </c>
      <c r="BI510" s="86">
        <v>-9.7885569557547569E-3</v>
      </c>
      <c r="BJ510" s="86">
        <v>-0.1048295721411705</v>
      </c>
      <c r="BK510" s="86">
        <v>-5.3262311965227127E-2</v>
      </c>
      <c r="BL510" s="86">
        <v>-3.7214506417512894E-2</v>
      </c>
      <c r="BM510" s="86">
        <v>-0.14363233745098114</v>
      </c>
      <c r="BN510" s="86">
        <v>-0.13402602076530457</v>
      </c>
      <c r="BO510" s="86">
        <v>-0.16593430936336517</v>
      </c>
      <c r="BP510" s="86">
        <v>-0.19812631607055664</v>
      </c>
      <c r="BQ510" s="86">
        <v>-0.13539518415927887</v>
      </c>
      <c r="BR510" s="86">
        <v>-0.12143760919570923</v>
      </c>
      <c r="BS510" s="86">
        <v>-0.17462502419948578</v>
      </c>
      <c r="BT510" s="86">
        <v>-0.10372141748666763</v>
      </c>
      <c r="BU510" s="86">
        <v>-0.10816230624914169</v>
      </c>
      <c r="BV510" s="86">
        <v>-4.0902063250541687E-2</v>
      </c>
      <c r="BW510" s="86">
        <v>0.10405613481998444</v>
      </c>
      <c r="BX510" s="86">
        <v>0.19460953772068024</v>
      </c>
      <c r="BY510" s="86">
        <v>0.1028129905462265</v>
      </c>
      <c r="BZ510" s="86">
        <v>-4.0648244321346283E-2</v>
      </c>
      <c r="CA510" s="86">
        <v>-0.12310878187417984</v>
      </c>
      <c r="CB510" s="86">
        <v>-0.1428217887878418</v>
      </c>
      <c r="CC510" s="86">
        <v>-1.5969900414347649E-2</v>
      </c>
      <c r="CD510" s="86">
        <v>-1.4986393041908741E-2</v>
      </c>
      <c r="CE510" s="86">
        <v>-2.1237935870885849E-2</v>
      </c>
      <c r="CF510" s="86">
        <v>-5.6744115427136421E-3</v>
      </c>
      <c r="CG510" s="86">
        <v>9.0973541140556335E-2</v>
      </c>
      <c r="CH510" s="86">
        <v>-1.7784687224775553E-3</v>
      </c>
      <c r="CI510" s="86">
        <v>1.7203960567712784E-2</v>
      </c>
      <c r="CJ510" s="86">
        <v>2.6592414826154709E-2</v>
      </c>
      <c r="CK510" s="86">
        <v>-7.7955633401870728E-2</v>
      </c>
      <c r="CL510" s="86">
        <v>-7.6292566955089569E-2</v>
      </c>
      <c r="CM510" s="86">
        <v>-0.11050277948379517</v>
      </c>
      <c r="CN510" s="86">
        <v>-0.1423516720533371</v>
      </c>
      <c r="CO510" s="86">
        <v>-7.5865991413593292E-2</v>
      </c>
      <c r="CP510" s="86">
        <v>-6.2220774590969086E-2</v>
      </c>
      <c r="CQ510" s="86">
        <v>-0.11724231392145157</v>
      </c>
      <c r="CR510" s="86">
        <v>-4.5987509191036224E-2</v>
      </c>
      <c r="CS510" s="86">
        <v>-4.8966385424137115E-2</v>
      </c>
      <c r="CT510" s="86">
        <v>2.004825696349144E-2</v>
      </c>
      <c r="CU510" s="86">
        <v>0.18994735181331635</v>
      </c>
      <c r="CV510" s="86">
        <v>0.29513931274414063</v>
      </c>
      <c r="CW510" s="86">
        <v>0.20454210042953491</v>
      </c>
      <c r="CX510" s="86">
        <v>5.3878411650657654E-2</v>
      </c>
      <c r="CY510" s="86">
        <v>-2.5295807048678398E-2</v>
      </c>
      <c r="CZ510" s="86">
        <v>-4.1508853435516357E-2</v>
      </c>
      <c r="DA510" s="86">
        <v>8.819039911031723E-2</v>
      </c>
      <c r="DB510" s="86">
        <v>8.8067665696144104E-2</v>
      </c>
      <c r="DC510" s="86">
        <v>7.7786087989807129E-2</v>
      </c>
      <c r="DD510" s="86">
        <v>9.8229691386222839E-2</v>
      </c>
      <c r="DE510" s="86">
        <v>0.19173562526702881</v>
      </c>
      <c r="DF510" s="86">
        <v>0.10127262771129608</v>
      </c>
      <c r="DG510" s="86">
        <v>8.7670229375362396E-2</v>
      </c>
      <c r="DH510" s="86">
        <v>9.039933979511261E-2</v>
      </c>
      <c r="DI510" s="86">
        <v>-1.227892842143774E-2</v>
      </c>
      <c r="DJ510" s="86">
        <v>-1.8559122458100319E-2</v>
      </c>
      <c r="DK510" s="86">
        <v>-5.5071234703063965E-2</v>
      </c>
      <c r="DL510" s="86">
        <v>-8.657701313495636E-2</v>
      </c>
      <c r="DM510" s="86">
        <v>-1.6336793079972267E-2</v>
      </c>
      <c r="DN510" s="86">
        <v>-3.0039413832128048E-3</v>
      </c>
      <c r="DO510" s="86">
        <v>-5.9859596192836761E-2</v>
      </c>
      <c r="DP510" s="86">
        <v>1.1746401898562908E-2</v>
      </c>
      <c r="DQ510" s="86">
        <v>1.022952888160944E-2</v>
      </c>
      <c r="DR510" s="86">
        <v>8.0998577177524567E-2</v>
      </c>
      <c r="DS510" s="86">
        <v>0.27583858370780945</v>
      </c>
      <c r="DT510" s="86">
        <v>0.39566910266876221</v>
      </c>
      <c r="DU510" s="86">
        <v>0.30627122521400452</v>
      </c>
      <c r="DV510" s="86">
        <v>0.14840506017208099</v>
      </c>
      <c r="DW510" s="86">
        <v>7.2517171502113342E-2</v>
      </c>
      <c r="DX510" s="86">
        <v>5.9804089367389679E-2</v>
      </c>
      <c r="DY510" s="86">
        <v>0.2385813295841217</v>
      </c>
      <c r="DZ510" s="86">
        <v>0.23686136305332184</v>
      </c>
      <c r="EA510" s="86">
        <v>0.22076104581356049</v>
      </c>
      <c r="EB510" s="86">
        <v>0.24825069308280945</v>
      </c>
      <c r="EC510" s="86">
        <v>0.33722010254859924</v>
      </c>
      <c r="ED510" s="86">
        <v>0.25006204843521118</v>
      </c>
      <c r="EE510" s="86">
        <v>0.18941235542297363</v>
      </c>
      <c r="EF510" s="86">
        <v>0.18252640962600708</v>
      </c>
      <c r="EG510" s="86">
        <v>8.2547806203365326E-2</v>
      </c>
      <c r="EH510" s="86">
        <v>6.4798802137374878E-2</v>
      </c>
      <c r="EI510" s="86">
        <v>2.4963099509477615E-2</v>
      </c>
      <c r="EJ510" s="86">
        <v>-6.0472739860415459E-3</v>
      </c>
      <c r="EK510" s="86">
        <v>6.9613911211490631E-2</v>
      </c>
      <c r="EL510" s="86">
        <v>8.2495763897895813E-2</v>
      </c>
      <c r="EM510" s="86">
        <v>2.2991940379142761E-2</v>
      </c>
      <c r="EN510" s="86">
        <v>9.5104999840259552E-2</v>
      </c>
      <c r="EO510" s="86">
        <v>9.5699027180671692E-2</v>
      </c>
      <c r="EP510" s="86">
        <v>0.16900116205215454</v>
      </c>
      <c r="EQ510" s="86">
        <v>0.39985185861587524</v>
      </c>
      <c r="ER510" s="86">
        <v>0.54081815481185913</v>
      </c>
      <c r="ES510" s="86">
        <v>0.45315191149711609</v>
      </c>
      <c r="ET510" s="86">
        <v>0.28488653898239136</v>
      </c>
      <c r="EU510" s="86">
        <v>0.21374356746673584</v>
      </c>
      <c r="EV510" s="86">
        <v>0.20608389377593994</v>
      </c>
      <c r="EW510" s="86">
        <v>44.882095336914063</v>
      </c>
      <c r="EX510" s="86">
        <v>43.481029510498047</v>
      </c>
      <c r="EY510" s="86">
        <v>42.737239837646484</v>
      </c>
      <c r="EZ510" s="86">
        <v>41.628364562988281</v>
      </c>
      <c r="FA510" s="86">
        <v>41.116466522216797</v>
      </c>
      <c r="FB510" s="86">
        <v>40.734611511230469</v>
      </c>
      <c r="FC510" s="86">
        <v>40.433265686035156</v>
      </c>
      <c r="FD510" s="86">
        <v>43.229648590087891</v>
      </c>
      <c r="FE510" s="86">
        <v>48.561359405517578</v>
      </c>
      <c r="FF510" s="86">
        <v>54.063373565673828</v>
      </c>
      <c r="FG510" s="86">
        <v>58.344646453857422</v>
      </c>
      <c r="FH510" s="86">
        <v>61.765754699707031</v>
      </c>
      <c r="FI510" s="86">
        <v>64.220123291015625</v>
      </c>
      <c r="FJ510" s="86">
        <v>65.569984436035156</v>
      </c>
      <c r="FK510" s="86">
        <v>65.83087158203125</v>
      </c>
      <c r="FL510" s="86">
        <v>64.327415466308594</v>
      </c>
      <c r="FM510" s="86">
        <v>60.274570465087891</v>
      </c>
      <c r="FN510" s="86">
        <v>56.001270294189453</v>
      </c>
      <c r="FO510" s="86">
        <v>53.158397674560547</v>
      </c>
      <c r="FP510" s="86">
        <v>50.904014587402344</v>
      </c>
      <c r="FQ510" s="86">
        <v>48.823844909667969</v>
      </c>
      <c r="FR510" s="86">
        <v>47.594890594482422</v>
      </c>
      <c r="FS510" s="86">
        <v>46.310214996337891</v>
      </c>
      <c r="FT510" s="86">
        <v>44.783523559570313</v>
      </c>
      <c r="FU510" s="86">
        <v>8.1395477056503296E-2</v>
      </c>
      <c r="FV510" s="86">
        <v>9.7891062498092651E-2</v>
      </c>
      <c r="FW510" s="86">
        <v>8.2804419100284576E-2</v>
      </c>
      <c r="FX510" s="86">
        <v>526</v>
      </c>
      <c r="FY510" s="86">
        <v>1</v>
      </c>
    </row>
    <row r="511" spans="1:181" x14ac:dyDescent="0.25">
      <c r="A511" t="s">
        <v>186</v>
      </c>
      <c r="B511" t="s">
        <v>236</v>
      </c>
      <c r="C511" t="s">
        <v>194</v>
      </c>
      <c r="D511" t="s">
        <v>203</v>
      </c>
      <c r="E511" t="s">
        <v>242</v>
      </c>
      <c r="F511" t="s">
        <v>178</v>
      </c>
      <c r="G511" t="s">
        <v>1</v>
      </c>
      <c r="H511" s="86">
        <v>13226</v>
      </c>
      <c r="I511" s="86">
        <v>1.4051061868667603</v>
      </c>
      <c r="J511" s="86">
        <v>1.3349814414978027</v>
      </c>
      <c r="K511" s="86">
        <v>1.2538561820983887</v>
      </c>
      <c r="L511" s="86">
        <v>1.2175983190536499</v>
      </c>
      <c r="M511" s="86">
        <v>1.2272282838821411</v>
      </c>
      <c r="N511" s="86">
        <v>1.27288818359375</v>
      </c>
      <c r="O511" s="86">
        <v>1.4836524724960327</v>
      </c>
      <c r="P511" s="86">
        <v>1.6598269939422607</v>
      </c>
      <c r="Q511" s="86">
        <v>1.5898358821868896</v>
      </c>
      <c r="R511" s="86">
        <v>1.5891386270523071</v>
      </c>
      <c r="S511" s="86">
        <v>1.5623716115951538</v>
      </c>
      <c r="T511" s="86">
        <v>1.5194309949874878</v>
      </c>
      <c r="U511" s="86">
        <v>1.4806962013244629</v>
      </c>
      <c r="V511" s="86">
        <v>1.4710229635238647</v>
      </c>
      <c r="W511" s="86">
        <v>1.329981803894043</v>
      </c>
      <c r="X511" s="86">
        <v>1.3649038076400757</v>
      </c>
      <c r="Y511" s="86">
        <v>1.4817875623703003</v>
      </c>
      <c r="Z511" s="86">
        <v>1.7817044258117676</v>
      </c>
      <c r="AA511" s="86">
        <v>2.0569415092468262</v>
      </c>
      <c r="AB511" s="86">
        <v>2.1657640933990479</v>
      </c>
      <c r="AC511" s="86">
        <v>2.0457367897033691</v>
      </c>
      <c r="AD511" s="86">
        <v>1.9334462881088257</v>
      </c>
      <c r="AE511" s="86">
        <v>1.7018383741378784</v>
      </c>
      <c r="AF511" s="86">
        <v>1.4962133169174194</v>
      </c>
      <c r="AG511" s="86">
        <v>-0.3393537700176239</v>
      </c>
      <c r="AH511" s="86">
        <v>-0.29743829369544983</v>
      </c>
      <c r="AI511" s="86">
        <v>-0.33401617407798767</v>
      </c>
      <c r="AJ511" s="86">
        <v>-0.27810153365135193</v>
      </c>
      <c r="AK511" s="86">
        <v>-0.22614887356758118</v>
      </c>
      <c r="AL511" s="86">
        <v>-0.27936583757400513</v>
      </c>
      <c r="AM511" s="86">
        <v>-0.19053277373313904</v>
      </c>
      <c r="AN511" s="86">
        <v>-0.2063305675983429</v>
      </c>
      <c r="AO511" s="86">
        <v>-0.24657958745956421</v>
      </c>
      <c r="AP511" s="86">
        <v>-0.21398442983627319</v>
      </c>
      <c r="AQ511" s="86">
        <v>-0.32060515880584717</v>
      </c>
      <c r="AR511" s="86">
        <v>-0.33328860998153687</v>
      </c>
      <c r="AS511" s="86">
        <v>-0.30049169063568115</v>
      </c>
      <c r="AT511" s="86">
        <v>-0.27258497476577759</v>
      </c>
      <c r="AU511" s="86">
        <v>-0.38149291276931763</v>
      </c>
      <c r="AV511" s="86">
        <v>-0.22791758179664612</v>
      </c>
      <c r="AW511" s="86">
        <v>-0.17429754137992859</v>
      </c>
      <c r="AX511" s="86">
        <v>-0.15373757481575012</v>
      </c>
      <c r="AY511" s="86">
        <v>-4.6143732964992523E-2</v>
      </c>
      <c r="AZ511" s="86">
        <v>-2.3047953844070435E-2</v>
      </c>
      <c r="BA511" s="86">
        <v>-0.11888226866722107</v>
      </c>
      <c r="BB511" s="86">
        <v>-0.23283825814723969</v>
      </c>
      <c r="BC511" s="86">
        <v>-0.30966800451278687</v>
      </c>
      <c r="BD511" s="86">
        <v>-0.32078564167022705</v>
      </c>
      <c r="BE511" s="86">
        <v>-0.24243804812431335</v>
      </c>
      <c r="BF511" s="86">
        <v>-0.20131170749664307</v>
      </c>
      <c r="BG511" s="86">
        <v>-0.2401745617389679</v>
      </c>
      <c r="BH511" s="86">
        <v>-0.19442135095596313</v>
      </c>
      <c r="BI511" s="86">
        <v>-0.14614585041999817</v>
      </c>
      <c r="BJ511" s="86">
        <v>-0.19101452827453613</v>
      </c>
      <c r="BK511" s="86">
        <v>-0.11102049052715302</v>
      </c>
      <c r="BL511" s="86">
        <v>-0.11943625658750534</v>
      </c>
      <c r="BM511" s="86">
        <v>-0.15209980309009552</v>
      </c>
      <c r="BN511" s="86">
        <v>-0.12138304114341736</v>
      </c>
      <c r="BO511" s="86">
        <v>-0.22823537886142731</v>
      </c>
      <c r="BP511" s="86">
        <v>-0.24426282942295074</v>
      </c>
      <c r="BQ511" s="86">
        <v>-0.20249265432357788</v>
      </c>
      <c r="BR511" s="86">
        <v>-0.16770555078983307</v>
      </c>
      <c r="BS511" s="86">
        <v>-0.27736145257949829</v>
      </c>
      <c r="BT511" s="86">
        <v>-0.12033705413341522</v>
      </c>
      <c r="BU511" s="86">
        <v>-7.8446932137012482E-2</v>
      </c>
      <c r="BV511" s="86">
        <v>-6.584428995847702E-2</v>
      </c>
      <c r="BW511" s="86">
        <v>3.5634730011224747E-2</v>
      </c>
      <c r="BX511" s="86">
        <v>5.7045742869377136E-2</v>
      </c>
      <c r="BY511" s="86">
        <v>-3.0597347766160965E-2</v>
      </c>
      <c r="BZ511" s="86">
        <v>-0.1461806446313858</v>
      </c>
      <c r="CA511" s="86">
        <v>-0.21546241641044617</v>
      </c>
      <c r="CB511" s="86">
        <v>-0.22565308213233948</v>
      </c>
      <c r="CC511" s="86">
        <v>-0.1753145158290863</v>
      </c>
      <c r="CD511" s="86">
        <v>-0.13473473489284515</v>
      </c>
      <c r="CE511" s="86">
        <v>-0.17518013715744019</v>
      </c>
      <c r="CF511" s="86">
        <v>-0.1364646852016449</v>
      </c>
      <c r="CG511" s="86">
        <v>-9.0735971927642822E-2</v>
      </c>
      <c r="CH511" s="86">
        <v>-0.12982267141342163</v>
      </c>
      <c r="CI511" s="86">
        <v>-5.595051497220993E-2</v>
      </c>
      <c r="CJ511" s="86">
        <v>-5.9253513813018799E-2</v>
      </c>
      <c r="CK511" s="86">
        <v>-8.6663410067558289E-2</v>
      </c>
      <c r="CL511" s="86">
        <v>-5.7247601449489594E-2</v>
      </c>
      <c r="CM511" s="86">
        <v>-0.1642603725194931</v>
      </c>
      <c r="CN511" s="86">
        <v>-0.1826038658618927</v>
      </c>
      <c r="CO511" s="86">
        <v>-0.13461878895759583</v>
      </c>
      <c r="CP511" s="86">
        <v>-9.506639838218689E-2</v>
      </c>
      <c r="CQ511" s="86">
        <v>-0.20524032413959503</v>
      </c>
      <c r="CR511" s="86">
        <v>-4.5827098190784454E-2</v>
      </c>
      <c r="CS511" s="86">
        <v>-1.2061087414622307E-2</v>
      </c>
      <c r="CT511" s="86">
        <v>-4.9696597270667553E-3</v>
      </c>
      <c r="CU511" s="86">
        <v>9.2274248600006104E-2</v>
      </c>
      <c r="CV511" s="86">
        <v>0.11251839250326157</v>
      </c>
      <c r="CW511" s="86">
        <v>3.0548522248864174E-2</v>
      </c>
      <c r="CX511" s="86">
        <v>-8.6161822080612183E-2</v>
      </c>
      <c r="CY511" s="86">
        <v>-0.15021590888500214</v>
      </c>
      <c r="CZ511" s="86">
        <v>-0.15976454317569733</v>
      </c>
      <c r="DA511" s="86">
        <v>-0.10819098353385925</v>
      </c>
      <c r="DB511" s="86">
        <v>-6.8157754838466644E-2</v>
      </c>
      <c r="DC511" s="86">
        <v>-0.11018571257591248</v>
      </c>
      <c r="DD511" s="86">
        <v>-7.8508049249649048E-2</v>
      </c>
      <c r="DE511" s="86">
        <v>-3.5326104611158371E-2</v>
      </c>
      <c r="DF511" s="86">
        <v>-6.8630829453468323E-2</v>
      </c>
      <c r="DG511" s="86">
        <v>-8.8053871877491474E-4</v>
      </c>
      <c r="DH511" s="86">
        <v>9.2922418843954802E-4</v>
      </c>
      <c r="DI511" s="86">
        <v>-2.1227007731795311E-2</v>
      </c>
      <c r="DJ511" s="86">
        <v>6.8878359161317348E-3</v>
      </c>
      <c r="DK511" s="86">
        <v>-0.1002853661775589</v>
      </c>
      <c r="DL511" s="86">
        <v>-0.12094488739967346</v>
      </c>
      <c r="DM511" s="86">
        <v>-6.674494594335556E-2</v>
      </c>
      <c r="DN511" s="86">
        <v>-2.2427238523960114E-2</v>
      </c>
      <c r="DO511" s="86">
        <v>-0.13311921060085297</v>
      </c>
      <c r="DP511" s="86">
        <v>2.8682854026556015E-2</v>
      </c>
      <c r="DQ511" s="86">
        <v>5.4324757307767868E-2</v>
      </c>
      <c r="DR511" s="86">
        <v>5.5904969573020935E-2</v>
      </c>
      <c r="DS511" s="86">
        <v>0.14891377091407776</v>
      </c>
      <c r="DT511" s="86">
        <v>0.167991042137146</v>
      </c>
      <c r="DU511" s="86">
        <v>9.169439971446991E-2</v>
      </c>
      <c r="DV511" s="86">
        <v>-2.6143016293644905E-2</v>
      </c>
      <c r="DW511" s="86">
        <v>-8.4969408810138702E-2</v>
      </c>
      <c r="DX511" s="86">
        <v>-9.387601912021637E-2</v>
      </c>
      <c r="DY511" s="86">
        <v>-1.1275260709226131E-2</v>
      </c>
      <c r="DZ511" s="86">
        <v>2.796882763504982E-2</v>
      </c>
      <c r="EA511" s="86">
        <v>-1.6344096511602402E-2</v>
      </c>
      <c r="EB511" s="86">
        <v>5.172146949917078E-3</v>
      </c>
      <c r="EC511" s="86">
        <v>4.4676933437585831E-2</v>
      </c>
      <c r="ED511" s="86">
        <v>1.972048357129097E-2</v>
      </c>
      <c r="EE511" s="86">
        <v>7.8631758689880371E-2</v>
      </c>
      <c r="EF511" s="86">
        <v>8.7823547422885895E-2</v>
      </c>
      <c r="EG511" s="86">
        <v>7.3252759873867035E-2</v>
      </c>
      <c r="EH511" s="86">
        <v>9.9489219486713409E-2</v>
      </c>
      <c r="EI511" s="86">
        <v>-7.9156225547194481E-3</v>
      </c>
      <c r="EJ511" s="86">
        <v>-3.1919132918119431E-2</v>
      </c>
      <c r="EK511" s="86">
        <v>3.1254112720489502E-2</v>
      </c>
      <c r="EL511" s="86">
        <v>8.2452170550823212E-2</v>
      </c>
      <c r="EM511" s="86">
        <v>-2.898775041103363E-2</v>
      </c>
      <c r="EN511" s="86">
        <v>0.13626338541507721</v>
      </c>
      <c r="EO511" s="86">
        <v>0.15017537772655487</v>
      </c>
      <c r="EP511" s="86">
        <v>0.14379827678203583</v>
      </c>
      <c r="EQ511" s="86">
        <v>0.23069222271442413</v>
      </c>
      <c r="ER511" s="86">
        <v>0.24808475375175476</v>
      </c>
      <c r="ES511" s="86">
        <v>0.17997930943965912</v>
      </c>
      <c r="ET511" s="86">
        <v>6.051461398601532E-2</v>
      </c>
      <c r="EU511" s="86">
        <v>9.2361848801374435E-3</v>
      </c>
      <c r="EV511" s="86">
        <v>1.2565684737637639E-3</v>
      </c>
      <c r="EW511" s="86">
        <v>46.828250885009766</v>
      </c>
      <c r="EX511" s="86">
        <v>45.320957183837891</v>
      </c>
      <c r="EY511" s="86">
        <v>44.361354827880859</v>
      </c>
      <c r="EZ511" s="86">
        <v>43.281612396240234</v>
      </c>
      <c r="FA511" s="86">
        <v>42.630474090576172</v>
      </c>
      <c r="FB511" s="86">
        <v>42.33941650390625</v>
      </c>
      <c r="FC511" s="86">
        <v>42.580970764160156</v>
      </c>
      <c r="FD511" s="86">
        <v>45.907958984375</v>
      </c>
      <c r="FE511" s="86">
        <v>52.379932403564453</v>
      </c>
      <c r="FF511" s="86">
        <v>56.732383728027344</v>
      </c>
      <c r="FG511" s="86">
        <v>60.268753051757813</v>
      </c>
      <c r="FH511" s="86">
        <v>63.534206390380859</v>
      </c>
      <c r="FI511" s="86">
        <v>65.767372131347656</v>
      </c>
      <c r="FJ511" s="86">
        <v>67.129600524902344</v>
      </c>
      <c r="FK511" s="86">
        <v>67.281524658203125</v>
      </c>
      <c r="FL511" s="86">
        <v>66.230415344238281</v>
      </c>
      <c r="FM511" s="86">
        <v>61.880474090576172</v>
      </c>
      <c r="FN511" s="86">
        <v>57.487144470214844</v>
      </c>
      <c r="FO511" s="86">
        <v>55.454738616943359</v>
      </c>
      <c r="FP511" s="86">
        <v>53.432132720947266</v>
      </c>
      <c r="FQ511" s="86">
        <v>51.310901641845703</v>
      </c>
      <c r="FR511" s="86">
        <v>49.96685791015625</v>
      </c>
      <c r="FS511" s="86">
        <v>48.571220397949219</v>
      </c>
      <c r="FT511" s="86">
        <v>46.972988128662109</v>
      </c>
      <c r="FU511" s="86">
        <v>6.1503220349550247E-2</v>
      </c>
      <c r="FV511" s="86">
        <v>6.5624520182609558E-2</v>
      </c>
      <c r="FW511" s="86">
        <v>6.7418359220027924E-2</v>
      </c>
      <c r="FX511" s="86">
        <v>343</v>
      </c>
      <c r="FY511" s="86">
        <v>1</v>
      </c>
    </row>
    <row r="512" spans="1:181" x14ac:dyDescent="0.25">
      <c r="A512" t="s">
        <v>186</v>
      </c>
      <c r="B512" t="s">
        <v>236</v>
      </c>
      <c r="C512" t="s">
        <v>194</v>
      </c>
      <c r="D512" t="s">
        <v>203</v>
      </c>
      <c r="E512" t="s">
        <v>242</v>
      </c>
      <c r="F512" t="s">
        <v>179</v>
      </c>
      <c r="G512" t="s">
        <v>1</v>
      </c>
      <c r="H512" s="86">
        <v>1580</v>
      </c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  <c r="AK512" s="86"/>
      <c r="AL512" s="86"/>
      <c r="AM512" s="86"/>
      <c r="AN512" s="86"/>
      <c r="AO512" s="86"/>
      <c r="AP512" s="86"/>
      <c r="AQ512" s="86"/>
      <c r="AR512" s="86"/>
      <c r="AS512" s="86"/>
      <c r="AT512" s="86"/>
      <c r="AU512" s="86"/>
      <c r="AV512" s="86"/>
      <c r="AW512" s="86"/>
      <c r="AX512" s="86"/>
      <c r="AY512" s="86"/>
      <c r="AZ512" s="86"/>
      <c r="BA512" s="86"/>
      <c r="BB512" s="86"/>
      <c r="BC512" s="86"/>
      <c r="BD512" s="86"/>
      <c r="BE512" s="86"/>
      <c r="BF512" s="86"/>
      <c r="BG512" s="86"/>
      <c r="BH512" s="86"/>
      <c r="BI512" s="86"/>
      <c r="BJ512" s="86"/>
      <c r="BK512" s="86"/>
      <c r="BL512" s="86"/>
      <c r="BM512" s="86"/>
      <c r="BN512" s="86"/>
      <c r="BO512" s="86"/>
      <c r="BP512" s="86"/>
      <c r="BQ512" s="86"/>
      <c r="BR512" s="86"/>
      <c r="BS512" s="86"/>
      <c r="BT512" s="86"/>
      <c r="BU512" s="86"/>
      <c r="BV512" s="86"/>
      <c r="BW512" s="86"/>
      <c r="BX512" s="86"/>
      <c r="BY512" s="86"/>
      <c r="BZ512" s="86"/>
      <c r="CA512" s="86"/>
      <c r="CB512" s="86"/>
      <c r="CC512" s="86"/>
      <c r="CD512" s="86"/>
      <c r="CE512" s="86"/>
      <c r="CF512" s="86"/>
      <c r="CG512" s="86"/>
      <c r="CH512" s="86"/>
      <c r="CI512" s="86"/>
      <c r="CJ512" s="86"/>
      <c r="CK512" s="86"/>
      <c r="CL512" s="86"/>
      <c r="CM512" s="86"/>
      <c r="CN512" s="86"/>
      <c r="CO512" s="86"/>
      <c r="CP512" s="86"/>
      <c r="CQ512" s="86"/>
      <c r="CR512" s="86"/>
      <c r="CS512" s="86"/>
      <c r="CT512" s="86"/>
      <c r="CU512" s="86"/>
      <c r="CV512" s="86"/>
      <c r="CW512" s="86"/>
      <c r="CX512" s="86"/>
      <c r="CY512" s="86"/>
      <c r="CZ512" s="86"/>
      <c r="DA512" s="86"/>
      <c r="DB512" s="86"/>
      <c r="DC512" s="86"/>
      <c r="DD512" s="86"/>
      <c r="DE512" s="86"/>
      <c r="DF512" s="86"/>
      <c r="DG512" s="86"/>
      <c r="DH512" s="86"/>
      <c r="DI512" s="86"/>
      <c r="DJ512" s="86"/>
      <c r="DK512" s="86"/>
      <c r="DL512" s="86"/>
      <c r="DM512" s="86"/>
      <c r="DN512" s="86"/>
      <c r="DO512" s="86"/>
      <c r="DP512" s="86"/>
      <c r="DQ512" s="86"/>
      <c r="DR512" s="86"/>
      <c r="DS512" s="86"/>
      <c r="DT512" s="86"/>
      <c r="DU512" s="86"/>
      <c r="DV512" s="86"/>
      <c r="DW512" s="86"/>
      <c r="DX512" s="86"/>
      <c r="DY512" s="86"/>
      <c r="DZ512" s="86"/>
      <c r="EA512" s="86"/>
      <c r="EB512" s="86"/>
      <c r="EC512" s="86"/>
      <c r="ED512" s="86"/>
      <c r="EE512" s="86"/>
      <c r="EF512" s="86"/>
      <c r="EG512" s="86"/>
      <c r="EH512" s="86"/>
      <c r="EI512" s="86"/>
      <c r="EJ512" s="86"/>
      <c r="EK512" s="86"/>
      <c r="EL512" s="86"/>
      <c r="EM512" s="86"/>
      <c r="EN512" s="86"/>
      <c r="EO512" s="86"/>
      <c r="EP512" s="86"/>
      <c r="EQ512" s="86"/>
      <c r="ER512" s="86"/>
      <c r="ES512" s="86"/>
      <c r="ET512" s="86"/>
      <c r="EU512" s="86"/>
      <c r="EV512" s="86"/>
      <c r="EW512" s="86"/>
      <c r="EX512" s="86"/>
      <c r="EY512" s="86"/>
      <c r="EZ512" s="86"/>
      <c r="FA512" s="86"/>
      <c r="FB512" s="86"/>
      <c r="FC512" s="86"/>
      <c r="FD512" s="86"/>
      <c r="FE512" s="86"/>
      <c r="FF512" s="86"/>
      <c r="FG512" s="86"/>
      <c r="FH512" s="86"/>
      <c r="FI512" s="86"/>
      <c r="FJ512" s="86"/>
      <c r="FK512" s="86"/>
      <c r="FL512" s="86"/>
      <c r="FM512" s="86"/>
      <c r="FN512" s="86"/>
      <c r="FO512" s="86"/>
      <c r="FP512" s="86"/>
      <c r="FQ512" s="86"/>
      <c r="FR512" s="86"/>
      <c r="FS512" s="86"/>
      <c r="FT512" s="86"/>
      <c r="FU512" s="86"/>
      <c r="FV512" s="86"/>
      <c r="FW512" s="86"/>
      <c r="FX512" s="86">
        <v>28</v>
      </c>
      <c r="FY512" s="86">
        <v>0</v>
      </c>
    </row>
    <row r="513" spans="1:181" x14ac:dyDescent="0.25">
      <c r="A513" t="s">
        <v>186</v>
      </c>
      <c r="B513" t="s">
        <v>236</v>
      </c>
      <c r="C513" t="s">
        <v>194</v>
      </c>
      <c r="D513" t="s">
        <v>203</v>
      </c>
      <c r="E513" t="s">
        <v>242</v>
      </c>
      <c r="F513" t="s">
        <v>180</v>
      </c>
      <c r="G513" t="s">
        <v>1</v>
      </c>
      <c r="H513" s="86">
        <v>956</v>
      </c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  <c r="AK513" s="86"/>
      <c r="AL513" s="86"/>
      <c r="AM513" s="86"/>
      <c r="AN513" s="86"/>
      <c r="AO513" s="86"/>
      <c r="AP513" s="86"/>
      <c r="AQ513" s="86"/>
      <c r="AR513" s="86"/>
      <c r="AS513" s="86"/>
      <c r="AT513" s="86"/>
      <c r="AU513" s="86"/>
      <c r="AV513" s="86"/>
      <c r="AW513" s="86"/>
      <c r="AX513" s="86"/>
      <c r="AY513" s="86"/>
      <c r="AZ513" s="86"/>
      <c r="BA513" s="86"/>
      <c r="BB513" s="86"/>
      <c r="BC513" s="86"/>
      <c r="BD513" s="86"/>
      <c r="BE513" s="86"/>
      <c r="BF513" s="86"/>
      <c r="BG513" s="86"/>
      <c r="BH513" s="86"/>
      <c r="BI513" s="86"/>
      <c r="BJ513" s="86"/>
      <c r="BK513" s="86"/>
      <c r="BL513" s="86"/>
      <c r="BM513" s="86"/>
      <c r="BN513" s="86"/>
      <c r="BO513" s="86"/>
      <c r="BP513" s="86"/>
      <c r="BQ513" s="86"/>
      <c r="BR513" s="86"/>
      <c r="BS513" s="86"/>
      <c r="BT513" s="86"/>
      <c r="BU513" s="86"/>
      <c r="BV513" s="86"/>
      <c r="BW513" s="86"/>
      <c r="BX513" s="86"/>
      <c r="BY513" s="86"/>
      <c r="BZ513" s="86"/>
      <c r="CA513" s="86"/>
      <c r="CB513" s="86"/>
      <c r="CC513" s="86"/>
      <c r="CD513" s="86"/>
      <c r="CE513" s="86"/>
      <c r="CF513" s="86"/>
      <c r="CG513" s="86"/>
      <c r="CH513" s="86"/>
      <c r="CI513" s="86"/>
      <c r="CJ513" s="86"/>
      <c r="CK513" s="86"/>
      <c r="CL513" s="86"/>
      <c r="CM513" s="86"/>
      <c r="CN513" s="86"/>
      <c r="CO513" s="86"/>
      <c r="CP513" s="86"/>
      <c r="CQ513" s="86"/>
      <c r="CR513" s="86"/>
      <c r="CS513" s="86"/>
      <c r="CT513" s="86"/>
      <c r="CU513" s="86"/>
      <c r="CV513" s="86"/>
      <c r="CW513" s="86"/>
      <c r="CX513" s="86"/>
      <c r="CY513" s="86"/>
      <c r="CZ513" s="86"/>
      <c r="DA513" s="86"/>
      <c r="DB513" s="86"/>
      <c r="DC513" s="86"/>
      <c r="DD513" s="86"/>
      <c r="DE513" s="86"/>
      <c r="DF513" s="86"/>
      <c r="DG513" s="86"/>
      <c r="DH513" s="86"/>
      <c r="DI513" s="86"/>
      <c r="DJ513" s="86"/>
      <c r="DK513" s="86"/>
      <c r="DL513" s="86"/>
      <c r="DM513" s="86"/>
      <c r="DN513" s="86"/>
      <c r="DO513" s="86"/>
      <c r="DP513" s="86"/>
      <c r="DQ513" s="86"/>
      <c r="DR513" s="86"/>
      <c r="DS513" s="86"/>
      <c r="DT513" s="86"/>
      <c r="DU513" s="86"/>
      <c r="DV513" s="86"/>
      <c r="DW513" s="86"/>
      <c r="DX513" s="86"/>
      <c r="DY513" s="86"/>
      <c r="DZ513" s="86"/>
      <c r="EA513" s="86"/>
      <c r="EB513" s="86"/>
      <c r="EC513" s="86"/>
      <c r="ED513" s="86"/>
      <c r="EE513" s="86"/>
      <c r="EF513" s="86"/>
      <c r="EG513" s="86"/>
      <c r="EH513" s="86"/>
      <c r="EI513" s="86"/>
      <c r="EJ513" s="86"/>
      <c r="EK513" s="86"/>
      <c r="EL513" s="86"/>
      <c r="EM513" s="86"/>
      <c r="EN513" s="86"/>
      <c r="EO513" s="86"/>
      <c r="EP513" s="86"/>
      <c r="EQ513" s="86"/>
      <c r="ER513" s="86"/>
      <c r="ES513" s="86"/>
      <c r="ET513" s="86"/>
      <c r="EU513" s="86"/>
      <c r="EV513" s="86"/>
      <c r="EW513" s="86"/>
      <c r="EX513" s="86"/>
      <c r="EY513" s="86"/>
      <c r="EZ513" s="86"/>
      <c r="FA513" s="86"/>
      <c r="FB513" s="86"/>
      <c r="FC513" s="86"/>
      <c r="FD513" s="86"/>
      <c r="FE513" s="86"/>
      <c r="FF513" s="86"/>
      <c r="FG513" s="86"/>
      <c r="FH513" s="86"/>
      <c r="FI513" s="86"/>
      <c r="FJ513" s="86"/>
      <c r="FK513" s="86"/>
      <c r="FL513" s="86"/>
      <c r="FM513" s="86"/>
      <c r="FN513" s="86"/>
      <c r="FO513" s="86"/>
      <c r="FP513" s="86"/>
      <c r="FQ513" s="86"/>
      <c r="FR513" s="86"/>
      <c r="FS513" s="86"/>
      <c r="FT513" s="86"/>
      <c r="FU513" s="86"/>
      <c r="FV513" s="86"/>
      <c r="FW513" s="86"/>
      <c r="FX513" s="86">
        <v>24</v>
      </c>
      <c r="FY513" s="86">
        <v>0</v>
      </c>
    </row>
    <row r="514" spans="1:181" x14ac:dyDescent="0.25">
      <c r="A514" t="s">
        <v>186</v>
      </c>
      <c r="B514" t="s">
        <v>236</v>
      </c>
      <c r="C514" t="s">
        <v>194</v>
      </c>
      <c r="D514" t="s">
        <v>203</v>
      </c>
      <c r="E514" t="s">
        <v>242</v>
      </c>
      <c r="F514" t="s">
        <v>181</v>
      </c>
      <c r="G514" t="s">
        <v>1</v>
      </c>
      <c r="H514" s="86">
        <v>409</v>
      </c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  <c r="AK514" s="86"/>
      <c r="AL514" s="86"/>
      <c r="AM514" s="86"/>
      <c r="AN514" s="86"/>
      <c r="AO514" s="86"/>
      <c r="AP514" s="86"/>
      <c r="AQ514" s="86"/>
      <c r="AR514" s="86"/>
      <c r="AS514" s="86"/>
      <c r="AT514" s="86"/>
      <c r="AU514" s="86"/>
      <c r="AV514" s="86"/>
      <c r="AW514" s="86"/>
      <c r="AX514" s="86"/>
      <c r="AY514" s="86"/>
      <c r="AZ514" s="86"/>
      <c r="BA514" s="86"/>
      <c r="BB514" s="86"/>
      <c r="BC514" s="86"/>
      <c r="BD514" s="86"/>
      <c r="BE514" s="86"/>
      <c r="BF514" s="86"/>
      <c r="BG514" s="86"/>
      <c r="BH514" s="86"/>
      <c r="BI514" s="86"/>
      <c r="BJ514" s="86"/>
      <c r="BK514" s="86"/>
      <c r="BL514" s="86"/>
      <c r="BM514" s="86"/>
      <c r="BN514" s="86"/>
      <c r="BO514" s="86"/>
      <c r="BP514" s="86"/>
      <c r="BQ514" s="86"/>
      <c r="BR514" s="86"/>
      <c r="BS514" s="86"/>
      <c r="BT514" s="86"/>
      <c r="BU514" s="86"/>
      <c r="BV514" s="86"/>
      <c r="BW514" s="86"/>
      <c r="BX514" s="86"/>
      <c r="BY514" s="86"/>
      <c r="BZ514" s="86"/>
      <c r="CA514" s="86"/>
      <c r="CB514" s="86"/>
      <c r="CC514" s="86"/>
      <c r="CD514" s="86"/>
      <c r="CE514" s="86"/>
      <c r="CF514" s="86"/>
      <c r="CG514" s="86"/>
      <c r="CH514" s="86"/>
      <c r="CI514" s="86"/>
      <c r="CJ514" s="86"/>
      <c r="CK514" s="86"/>
      <c r="CL514" s="86"/>
      <c r="CM514" s="86"/>
      <c r="CN514" s="86"/>
      <c r="CO514" s="86"/>
      <c r="CP514" s="86"/>
      <c r="CQ514" s="86"/>
      <c r="CR514" s="86"/>
      <c r="CS514" s="86"/>
      <c r="CT514" s="86"/>
      <c r="CU514" s="86"/>
      <c r="CV514" s="86"/>
      <c r="CW514" s="86"/>
      <c r="CX514" s="86"/>
      <c r="CY514" s="86"/>
      <c r="CZ514" s="86"/>
      <c r="DA514" s="86"/>
      <c r="DB514" s="86"/>
      <c r="DC514" s="86"/>
      <c r="DD514" s="86"/>
      <c r="DE514" s="86"/>
      <c r="DF514" s="86"/>
      <c r="DG514" s="86"/>
      <c r="DH514" s="86"/>
      <c r="DI514" s="86"/>
      <c r="DJ514" s="86"/>
      <c r="DK514" s="86"/>
      <c r="DL514" s="86"/>
      <c r="DM514" s="86"/>
      <c r="DN514" s="86"/>
      <c r="DO514" s="86"/>
      <c r="DP514" s="86"/>
      <c r="DQ514" s="86"/>
      <c r="DR514" s="86"/>
      <c r="DS514" s="86"/>
      <c r="DT514" s="86"/>
      <c r="DU514" s="86"/>
      <c r="DV514" s="86"/>
      <c r="DW514" s="86"/>
      <c r="DX514" s="86"/>
      <c r="DY514" s="86"/>
      <c r="DZ514" s="86"/>
      <c r="EA514" s="86"/>
      <c r="EB514" s="86"/>
      <c r="EC514" s="86"/>
      <c r="ED514" s="86"/>
      <c r="EE514" s="86"/>
      <c r="EF514" s="86"/>
      <c r="EG514" s="86"/>
      <c r="EH514" s="86"/>
      <c r="EI514" s="86"/>
      <c r="EJ514" s="86"/>
      <c r="EK514" s="86"/>
      <c r="EL514" s="86"/>
      <c r="EM514" s="86"/>
      <c r="EN514" s="86"/>
      <c r="EO514" s="86"/>
      <c r="EP514" s="86"/>
      <c r="EQ514" s="86"/>
      <c r="ER514" s="86"/>
      <c r="ES514" s="86"/>
      <c r="ET514" s="86"/>
      <c r="EU514" s="86"/>
      <c r="EV514" s="86"/>
      <c r="EW514" s="86"/>
      <c r="EX514" s="86"/>
      <c r="EY514" s="86"/>
      <c r="EZ514" s="86"/>
      <c r="FA514" s="86"/>
      <c r="FB514" s="86"/>
      <c r="FC514" s="86"/>
      <c r="FD514" s="86"/>
      <c r="FE514" s="86"/>
      <c r="FF514" s="86"/>
      <c r="FG514" s="86"/>
      <c r="FH514" s="86"/>
      <c r="FI514" s="86"/>
      <c r="FJ514" s="86"/>
      <c r="FK514" s="86"/>
      <c r="FL514" s="86"/>
      <c r="FM514" s="86"/>
      <c r="FN514" s="86"/>
      <c r="FO514" s="86"/>
      <c r="FP514" s="86"/>
      <c r="FQ514" s="86"/>
      <c r="FR514" s="86"/>
      <c r="FS514" s="86"/>
      <c r="FT514" s="86"/>
      <c r="FU514" s="86"/>
      <c r="FV514" s="86"/>
      <c r="FW514" s="86"/>
      <c r="FX514" s="86">
        <v>11</v>
      </c>
      <c r="FY514" s="86">
        <v>0</v>
      </c>
    </row>
    <row r="515" spans="1:181" x14ac:dyDescent="0.25">
      <c r="A515" t="s">
        <v>186</v>
      </c>
      <c r="B515" t="s">
        <v>236</v>
      </c>
      <c r="C515" t="s">
        <v>194</v>
      </c>
      <c r="D515" t="s">
        <v>203</v>
      </c>
      <c r="E515" t="s">
        <v>242</v>
      </c>
      <c r="F515" t="s">
        <v>182</v>
      </c>
      <c r="G515" t="s">
        <v>1</v>
      </c>
      <c r="H515" s="86">
        <v>2346</v>
      </c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  <c r="AK515" s="86"/>
      <c r="AL515" s="86"/>
      <c r="AM515" s="86"/>
      <c r="AN515" s="86"/>
      <c r="AO515" s="86"/>
      <c r="AP515" s="86"/>
      <c r="AQ515" s="86"/>
      <c r="AR515" s="86"/>
      <c r="AS515" s="86"/>
      <c r="AT515" s="86"/>
      <c r="AU515" s="86"/>
      <c r="AV515" s="86"/>
      <c r="AW515" s="86"/>
      <c r="AX515" s="86"/>
      <c r="AY515" s="86"/>
      <c r="AZ515" s="86"/>
      <c r="BA515" s="86"/>
      <c r="BB515" s="86"/>
      <c r="BC515" s="86"/>
      <c r="BD515" s="86"/>
      <c r="BE515" s="86"/>
      <c r="BF515" s="86"/>
      <c r="BG515" s="86"/>
      <c r="BH515" s="86"/>
      <c r="BI515" s="86"/>
      <c r="BJ515" s="86"/>
      <c r="BK515" s="86"/>
      <c r="BL515" s="86"/>
      <c r="BM515" s="86"/>
      <c r="BN515" s="86"/>
      <c r="BO515" s="86"/>
      <c r="BP515" s="86"/>
      <c r="BQ515" s="86"/>
      <c r="BR515" s="86"/>
      <c r="BS515" s="86"/>
      <c r="BT515" s="86"/>
      <c r="BU515" s="86"/>
      <c r="BV515" s="86"/>
      <c r="BW515" s="86"/>
      <c r="BX515" s="86"/>
      <c r="BY515" s="86"/>
      <c r="BZ515" s="86"/>
      <c r="CA515" s="86"/>
      <c r="CB515" s="86"/>
      <c r="CC515" s="86"/>
      <c r="CD515" s="86"/>
      <c r="CE515" s="86"/>
      <c r="CF515" s="86"/>
      <c r="CG515" s="86"/>
      <c r="CH515" s="86"/>
      <c r="CI515" s="86"/>
      <c r="CJ515" s="86"/>
      <c r="CK515" s="86"/>
      <c r="CL515" s="86"/>
      <c r="CM515" s="86"/>
      <c r="CN515" s="86"/>
      <c r="CO515" s="86"/>
      <c r="CP515" s="86"/>
      <c r="CQ515" s="86"/>
      <c r="CR515" s="86"/>
      <c r="CS515" s="86"/>
      <c r="CT515" s="86"/>
      <c r="CU515" s="86"/>
      <c r="CV515" s="86"/>
      <c r="CW515" s="86"/>
      <c r="CX515" s="86"/>
      <c r="CY515" s="86"/>
      <c r="CZ515" s="86"/>
      <c r="DA515" s="86"/>
      <c r="DB515" s="86"/>
      <c r="DC515" s="86"/>
      <c r="DD515" s="86"/>
      <c r="DE515" s="86"/>
      <c r="DF515" s="86"/>
      <c r="DG515" s="86"/>
      <c r="DH515" s="86"/>
      <c r="DI515" s="86"/>
      <c r="DJ515" s="86"/>
      <c r="DK515" s="86"/>
      <c r="DL515" s="86"/>
      <c r="DM515" s="86"/>
      <c r="DN515" s="86"/>
      <c r="DO515" s="86"/>
      <c r="DP515" s="86"/>
      <c r="DQ515" s="86"/>
      <c r="DR515" s="86"/>
      <c r="DS515" s="86"/>
      <c r="DT515" s="86"/>
      <c r="DU515" s="86"/>
      <c r="DV515" s="86"/>
      <c r="DW515" s="86"/>
      <c r="DX515" s="86"/>
      <c r="DY515" s="86"/>
      <c r="DZ515" s="86"/>
      <c r="EA515" s="86"/>
      <c r="EB515" s="86"/>
      <c r="EC515" s="86"/>
      <c r="ED515" s="86"/>
      <c r="EE515" s="86"/>
      <c r="EF515" s="86"/>
      <c r="EG515" s="86"/>
      <c r="EH515" s="86"/>
      <c r="EI515" s="86"/>
      <c r="EJ515" s="86"/>
      <c r="EK515" s="86"/>
      <c r="EL515" s="86"/>
      <c r="EM515" s="86"/>
      <c r="EN515" s="86"/>
      <c r="EO515" s="86"/>
      <c r="EP515" s="86"/>
      <c r="EQ515" s="86"/>
      <c r="ER515" s="86"/>
      <c r="ES515" s="86"/>
      <c r="ET515" s="86"/>
      <c r="EU515" s="86"/>
      <c r="EV515" s="86"/>
      <c r="EW515" s="86"/>
      <c r="EX515" s="86"/>
      <c r="EY515" s="86"/>
      <c r="EZ515" s="86"/>
      <c r="FA515" s="86"/>
      <c r="FB515" s="86"/>
      <c r="FC515" s="86"/>
      <c r="FD515" s="86"/>
      <c r="FE515" s="86"/>
      <c r="FF515" s="86"/>
      <c r="FG515" s="86"/>
      <c r="FH515" s="86"/>
      <c r="FI515" s="86"/>
      <c r="FJ515" s="86"/>
      <c r="FK515" s="86"/>
      <c r="FL515" s="86"/>
      <c r="FM515" s="86"/>
      <c r="FN515" s="86"/>
      <c r="FO515" s="86"/>
      <c r="FP515" s="86"/>
      <c r="FQ515" s="86"/>
      <c r="FR515" s="86"/>
      <c r="FS515" s="86"/>
      <c r="FT515" s="86"/>
      <c r="FU515" s="86"/>
      <c r="FV515" s="86"/>
      <c r="FW515" s="86"/>
      <c r="FX515" s="86">
        <v>39</v>
      </c>
      <c r="FY515" s="86">
        <v>0</v>
      </c>
    </row>
    <row r="516" spans="1:181" x14ac:dyDescent="0.25">
      <c r="A516" t="s">
        <v>186</v>
      </c>
      <c r="B516" t="s">
        <v>236</v>
      </c>
      <c r="C516" t="s">
        <v>194</v>
      </c>
      <c r="D516" t="s">
        <v>203</v>
      </c>
      <c r="E516" t="s">
        <v>242</v>
      </c>
      <c r="F516" t="s">
        <v>183</v>
      </c>
      <c r="G516" t="s">
        <v>1</v>
      </c>
      <c r="H516" s="86">
        <v>2831</v>
      </c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  <c r="AK516" s="86"/>
      <c r="AL516" s="86"/>
      <c r="AM516" s="86"/>
      <c r="AN516" s="86"/>
      <c r="AO516" s="86"/>
      <c r="AP516" s="86"/>
      <c r="AQ516" s="86"/>
      <c r="AR516" s="86"/>
      <c r="AS516" s="86"/>
      <c r="AT516" s="86"/>
      <c r="AU516" s="86"/>
      <c r="AV516" s="86"/>
      <c r="AW516" s="86"/>
      <c r="AX516" s="86"/>
      <c r="AY516" s="86"/>
      <c r="AZ516" s="86"/>
      <c r="BA516" s="86"/>
      <c r="BB516" s="86"/>
      <c r="BC516" s="86"/>
      <c r="BD516" s="86"/>
      <c r="BE516" s="86"/>
      <c r="BF516" s="86"/>
      <c r="BG516" s="86"/>
      <c r="BH516" s="86"/>
      <c r="BI516" s="86"/>
      <c r="BJ516" s="86"/>
      <c r="BK516" s="86"/>
      <c r="BL516" s="86"/>
      <c r="BM516" s="86"/>
      <c r="BN516" s="86"/>
      <c r="BO516" s="86"/>
      <c r="BP516" s="86"/>
      <c r="BQ516" s="86"/>
      <c r="BR516" s="86"/>
      <c r="BS516" s="86"/>
      <c r="BT516" s="86"/>
      <c r="BU516" s="86"/>
      <c r="BV516" s="86"/>
      <c r="BW516" s="86"/>
      <c r="BX516" s="86"/>
      <c r="BY516" s="86"/>
      <c r="BZ516" s="86"/>
      <c r="CA516" s="86"/>
      <c r="CB516" s="86"/>
      <c r="CC516" s="86"/>
      <c r="CD516" s="86"/>
      <c r="CE516" s="86"/>
      <c r="CF516" s="86"/>
      <c r="CG516" s="86"/>
      <c r="CH516" s="86"/>
      <c r="CI516" s="86"/>
      <c r="CJ516" s="86"/>
      <c r="CK516" s="86"/>
      <c r="CL516" s="86"/>
      <c r="CM516" s="86"/>
      <c r="CN516" s="86"/>
      <c r="CO516" s="86"/>
      <c r="CP516" s="86"/>
      <c r="CQ516" s="86"/>
      <c r="CR516" s="86"/>
      <c r="CS516" s="86"/>
      <c r="CT516" s="86"/>
      <c r="CU516" s="86"/>
      <c r="CV516" s="86"/>
      <c r="CW516" s="86"/>
      <c r="CX516" s="86"/>
      <c r="CY516" s="86"/>
      <c r="CZ516" s="86"/>
      <c r="DA516" s="86"/>
      <c r="DB516" s="86"/>
      <c r="DC516" s="86"/>
      <c r="DD516" s="86"/>
      <c r="DE516" s="86"/>
      <c r="DF516" s="86"/>
      <c r="DG516" s="86"/>
      <c r="DH516" s="86"/>
      <c r="DI516" s="86"/>
      <c r="DJ516" s="86"/>
      <c r="DK516" s="86"/>
      <c r="DL516" s="86"/>
      <c r="DM516" s="86"/>
      <c r="DN516" s="86"/>
      <c r="DO516" s="86"/>
      <c r="DP516" s="86"/>
      <c r="DQ516" s="86"/>
      <c r="DR516" s="86"/>
      <c r="DS516" s="86"/>
      <c r="DT516" s="86"/>
      <c r="DU516" s="86"/>
      <c r="DV516" s="86"/>
      <c r="DW516" s="86"/>
      <c r="DX516" s="86"/>
      <c r="DY516" s="86"/>
      <c r="DZ516" s="86"/>
      <c r="EA516" s="86"/>
      <c r="EB516" s="86"/>
      <c r="EC516" s="86"/>
      <c r="ED516" s="86"/>
      <c r="EE516" s="86"/>
      <c r="EF516" s="86"/>
      <c r="EG516" s="86"/>
      <c r="EH516" s="86"/>
      <c r="EI516" s="86"/>
      <c r="EJ516" s="86"/>
      <c r="EK516" s="86"/>
      <c r="EL516" s="86"/>
      <c r="EM516" s="86"/>
      <c r="EN516" s="86"/>
      <c r="EO516" s="86"/>
      <c r="EP516" s="86"/>
      <c r="EQ516" s="86"/>
      <c r="ER516" s="86"/>
      <c r="ES516" s="86"/>
      <c r="ET516" s="86"/>
      <c r="EU516" s="86"/>
      <c r="EV516" s="86"/>
      <c r="EW516" s="86"/>
      <c r="EX516" s="86"/>
      <c r="EY516" s="86"/>
      <c r="EZ516" s="86"/>
      <c r="FA516" s="86"/>
      <c r="FB516" s="86"/>
      <c r="FC516" s="86"/>
      <c r="FD516" s="86"/>
      <c r="FE516" s="86"/>
      <c r="FF516" s="86"/>
      <c r="FG516" s="86"/>
      <c r="FH516" s="86"/>
      <c r="FI516" s="86"/>
      <c r="FJ516" s="86"/>
      <c r="FK516" s="86"/>
      <c r="FL516" s="86"/>
      <c r="FM516" s="86"/>
      <c r="FN516" s="86"/>
      <c r="FO516" s="86"/>
      <c r="FP516" s="86"/>
      <c r="FQ516" s="86"/>
      <c r="FR516" s="86"/>
      <c r="FS516" s="86"/>
      <c r="FT516" s="86"/>
      <c r="FU516" s="86"/>
      <c r="FV516" s="86"/>
      <c r="FW516" s="86"/>
      <c r="FX516" s="86">
        <v>35</v>
      </c>
      <c r="FY516" s="86">
        <v>0</v>
      </c>
    </row>
    <row r="517" spans="1:181" x14ac:dyDescent="0.25">
      <c r="A517" t="s">
        <v>186</v>
      </c>
      <c r="B517" t="s">
        <v>236</v>
      </c>
      <c r="C517" t="s">
        <v>194</v>
      </c>
      <c r="D517" t="s">
        <v>203</v>
      </c>
      <c r="E517" t="s">
        <v>242</v>
      </c>
      <c r="F517" t="s">
        <v>184</v>
      </c>
      <c r="G517" t="s">
        <v>1</v>
      </c>
      <c r="H517" s="86">
        <v>1944</v>
      </c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  <c r="AK517" s="86"/>
      <c r="AL517" s="86"/>
      <c r="AM517" s="86"/>
      <c r="AN517" s="86"/>
      <c r="AO517" s="86"/>
      <c r="AP517" s="86"/>
      <c r="AQ517" s="86"/>
      <c r="AR517" s="86"/>
      <c r="AS517" s="86"/>
      <c r="AT517" s="86"/>
      <c r="AU517" s="86"/>
      <c r="AV517" s="86"/>
      <c r="AW517" s="86"/>
      <c r="AX517" s="86"/>
      <c r="AY517" s="86"/>
      <c r="AZ517" s="86"/>
      <c r="BA517" s="86"/>
      <c r="BB517" s="86"/>
      <c r="BC517" s="86"/>
      <c r="BD517" s="86"/>
      <c r="BE517" s="86"/>
      <c r="BF517" s="86"/>
      <c r="BG517" s="86"/>
      <c r="BH517" s="86"/>
      <c r="BI517" s="86"/>
      <c r="BJ517" s="86"/>
      <c r="BK517" s="86"/>
      <c r="BL517" s="86"/>
      <c r="BM517" s="86"/>
      <c r="BN517" s="86"/>
      <c r="BO517" s="86"/>
      <c r="BP517" s="86"/>
      <c r="BQ517" s="86"/>
      <c r="BR517" s="86"/>
      <c r="BS517" s="86"/>
      <c r="BT517" s="86"/>
      <c r="BU517" s="86"/>
      <c r="BV517" s="86"/>
      <c r="BW517" s="86"/>
      <c r="BX517" s="86"/>
      <c r="BY517" s="86"/>
      <c r="BZ517" s="86"/>
      <c r="CA517" s="86"/>
      <c r="CB517" s="86"/>
      <c r="CC517" s="86"/>
      <c r="CD517" s="86"/>
      <c r="CE517" s="86"/>
      <c r="CF517" s="86"/>
      <c r="CG517" s="86"/>
      <c r="CH517" s="86"/>
      <c r="CI517" s="86"/>
      <c r="CJ517" s="86"/>
      <c r="CK517" s="86"/>
      <c r="CL517" s="86"/>
      <c r="CM517" s="86"/>
      <c r="CN517" s="86"/>
      <c r="CO517" s="86"/>
      <c r="CP517" s="86"/>
      <c r="CQ517" s="86"/>
      <c r="CR517" s="86"/>
      <c r="CS517" s="86"/>
      <c r="CT517" s="86"/>
      <c r="CU517" s="86"/>
      <c r="CV517" s="86"/>
      <c r="CW517" s="86"/>
      <c r="CX517" s="86"/>
      <c r="CY517" s="86"/>
      <c r="CZ517" s="86"/>
      <c r="DA517" s="86"/>
      <c r="DB517" s="86"/>
      <c r="DC517" s="86"/>
      <c r="DD517" s="86"/>
      <c r="DE517" s="86"/>
      <c r="DF517" s="86"/>
      <c r="DG517" s="86"/>
      <c r="DH517" s="86"/>
      <c r="DI517" s="86"/>
      <c r="DJ517" s="86"/>
      <c r="DK517" s="86"/>
      <c r="DL517" s="86"/>
      <c r="DM517" s="86"/>
      <c r="DN517" s="86"/>
      <c r="DO517" s="86"/>
      <c r="DP517" s="86"/>
      <c r="DQ517" s="86"/>
      <c r="DR517" s="86"/>
      <c r="DS517" s="86"/>
      <c r="DT517" s="86"/>
      <c r="DU517" s="86"/>
      <c r="DV517" s="86"/>
      <c r="DW517" s="86"/>
      <c r="DX517" s="86"/>
      <c r="DY517" s="86"/>
      <c r="DZ517" s="86"/>
      <c r="EA517" s="86"/>
      <c r="EB517" s="86"/>
      <c r="EC517" s="86"/>
      <c r="ED517" s="86"/>
      <c r="EE517" s="86"/>
      <c r="EF517" s="86"/>
      <c r="EG517" s="86"/>
      <c r="EH517" s="86"/>
      <c r="EI517" s="86"/>
      <c r="EJ517" s="86"/>
      <c r="EK517" s="86"/>
      <c r="EL517" s="86"/>
      <c r="EM517" s="86"/>
      <c r="EN517" s="86"/>
      <c r="EO517" s="86"/>
      <c r="EP517" s="86"/>
      <c r="EQ517" s="86"/>
      <c r="ER517" s="86"/>
      <c r="ES517" s="86"/>
      <c r="ET517" s="86"/>
      <c r="EU517" s="86"/>
      <c r="EV517" s="86"/>
      <c r="EW517" s="86"/>
      <c r="EX517" s="86"/>
      <c r="EY517" s="86"/>
      <c r="EZ517" s="86"/>
      <c r="FA517" s="86"/>
      <c r="FB517" s="86"/>
      <c r="FC517" s="86"/>
      <c r="FD517" s="86"/>
      <c r="FE517" s="86"/>
      <c r="FF517" s="86"/>
      <c r="FG517" s="86"/>
      <c r="FH517" s="86"/>
      <c r="FI517" s="86"/>
      <c r="FJ517" s="86"/>
      <c r="FK517" s="86"/>
      <c r="FL517" s="86"/>
      <c r="FM517" s="86"/>
      <c r="FN517" s="86"/>
      <c r="FO517" s="86"/>
      <c r="FP517" s="86"/>
      <c r="FQ517" s="86"/>
      <c r="FR517" s="86"/>
      <c r="FS517" s="86"/>
      <c r="FT517" s="86"/>
      <c r="FU517" s="86"/>
      <c r="FV517" s="86"/>
      <c r="FW517" s="86"/>
      <c r="FX517" s="86">
        <v>33</v>
      </c>
      <c r="FY517" s="86">
        <v>0</v>
      </c>
    </row>
    <row r="518" spans="1:181" x14ac:dyDescent="0.25">
      <c r="A518" t="s">
        <v>186</v>
      </c>
      <c r="B518" t="s">
        <v>236</v>
      </c>
      <c r="C518" t="s">
        <v>194</v>
      </c>
      <c r="D518" t="s">
        <v>203</v>
      </c>
      <c r="E518" t="s">
        <v>242</v>
      </c>
      <c r="F518" t="s">
        <v>185</v>
      </c>
      <c r="G518" t="s">
        <v>1</v>
      </c>
      <c r="H518" s="86">
        <v>827</v>
      </c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  <c r="AK518" s="86"/>
      <c r="AL518" s="86"/>
      <c r="AM518" s="86"/>
      <c r="AN518" s="86"/>
      <c r="AO518" s="86"/>
      <c r="AP518" s="86"/>
      <c r="AQ518" s="86"/>
      <c r="AR518" s="86"/>
      <c r="AS518" s="86"/>
      <c r="AT518" s="86"/>
      <c r="AU518" s="86"/>
      <c r="AV518" s="86"/>
      <c r="AW518" s="86"/>
      <c r="AX518" s="86"/>
      <c r="AY518" s="86"/>
      <c r="AZ518" s="86"/>
      <c r="BA518" s="86"/>
      <c r="BB518" s="86"/>
      <c r="BC518" s="86"/>
      <c r="BD518" s="86"/>
      <c r="BE518" s="86"/>
      <c r="BF518" s="86"/>
      <c r="BG518" s="86"/>
      <c r="BH518" s="86"/>
      <c r="BI518" s="86"/>
      <c r="BJ518" s="86"/>
      <c r="BK518" s="86"/>
      <c r="BL518" s="86"/>
      <c r="BM518" s="86"/>
      <c r="BN518" s="86"/>
      <c r="BO518" s="86"/>
      <c r="BP518" s="86"/>
      <c r="BQ518" s="86"/>
      <c r="BR518" s="86"/>
      <c r="BS518" s="86"/>
      <c r="BT518" s="86"/>
      <c r="BU518" s="86"/>
      <c r="BV518" s="86"/>
      <c r="BW518" s="86"/>
      <c r="BX518" s="86"/>
      <c r="BY518" s="86"/>
      <c r="BZ518" s="86"/>
      <c r="CA518" s="86"/>
      <c r="CB518" s="86"/>
      <c r="CC518" s="86"/>
      <c r="CD518" s="86"/>
      <c r="CE518" s="86"/>
      <c r="CF518" s="86"/>
      <c r="CG518" s="86"/>
      <c r="CH518" s="86"/>
      <c r="CI518" s="86"/>
      <c r="CJ518" s="86"/>
      <c r="CK518" s="86"/>
      <c r="CL518" s="86"/>
      <c r="CM518" s="86"/>
      <c r="CN518" s="86"/>
      <c r="CO518" s="86"/>
      <c r="CP518" s="86"/>
      <c r="CQ518" s="86"/>
      <c r="CR518" s="86"/>
      <c r="CS518" s="86"/>
      <c r="CT518" s="86"/>
      <c r="CU518" s="86"/>
      <c r="CV518" s="86"/>
      <c r="CW518" s="86"/>
      <c r="CX518" s="86"/>
      <c r="CY518" s="86"/>
      <c r="CZ518" s="86"/>
      <c r="DA518" s="86"/>
      <c r="DB518" s="86"/>
      <c r="DC518" s="86"/>
      <c r="DD518" s="86"/>
      <c r="DE518" s="86"/>
      <c r="DF518" s="86"/>
      <c r="DG518" s="86"/>
      <c r="DH518" s="86"/>
      <c r="DI518" s="86"/>
      <c r="DJ518" s="86"/>
      <c r="DK518" s="86"/>
      <c r="DL518" s="86"/>
      <c r="DM518" s="86"/>
      <c r="DN518" s="86"/>
      <c r="DO518" s="86"/>
      <c r="DP518" s="86"/>
      <c r="DQ518" s="86"/>
      <c r="DR518" s="86"/>
      <c r="DS518" s="86"/>
      <c r="DT518" s="86"/>
      <c r="DU518" s="86"/>
      <c r="DV518" s="86"/>
      <c r="DW518" s="86"/>
      <c r="DX518" s="86"/>
      <c r="DY518" s="86"/>
      <c r="DZ518" s="86"/>
      <c r="EA518" s="86"/>
      <c r="EB518" s="86"/>
      <c r="EC518" s="86"/>
      <c r="ED518" s="86"/>
      <c r="EE518" s="86"/>
      <c r="EF518" s="86"/>
      <c r="EG518" s="86"/>
      <c r="EH518" s="86"/>
      <c r="EI518" s="86"/>
      <c r="EJ518" s="86"/>
      <c r="EK518" s="86"/>
      <c r="EL518" s="86"/>
      <c r="EM518" s="86"/>
      <c r="EN518" s="86"/>
      <c r="EO518" s="86"/>
      <c r="EP518" s="86"/>
      <c r="EQ518" s="86"/>
      <c r="ER518" s="86"/>
      <c r="ES518" s="86"/>
      <c r="ET518" s="86"/>
      <c r="EU518" s="86"/>
      <c r="EV518" s="86"/>
      <c r="EW518" s="86"/>
      <c r="EX518" s="86"/>
      <c r="EY518" s="86"/>
      <c r="EZ518" s="86"/>
      <c r="FA518" s="86"/>
      <c r="FB518" s="86"/>
      <c r="FC518" s="86"/>
      <c r="FD518" s="86"/>
      <c r="FE518" s="86"/>
      <c r="FF518" s="86"/>
      <c r="FG518" s="86"/>
      <c r="FH518" s="86"/>
      <c r="FI518" s="86"/>
      <c r="FJ518" s="86"/>
      <c r="FK518" s="86"/>
      <c r="FL518" s="86"/>
      <c r="FM518" s="86"/>
      <c r="FN518" s="86"/>
      <c r="FO518" s="86"/>
      <c r="FP518" s="86"/>
      <c r="FQ518" s="86"/>
      <c r="FR518" s="86"/>
      <c r="FS518" s="86"/>
      <c r="FT518" s="86"/>
      <c r="FU518" s="86"/>
      <c r="FV518" s="86"/>
      <c r="FW518" s="86"/>
      <c r="FX518" s="86">
        <v>13</v>
      </c>
      <c r="FY518" s="86">
        <v>0</v>
      </c>
    </row>
    <row r="519" spans="1:181" x14ac:dyDescent="0.25">
      <c r="A519" t="s">
        <v>186</v>
      </c>
      <c r="B519" t="s">
        <v>236</v>
      </c>
      <c r="C519" t="s">
        <v>194</v>
      </c>
      <c r="D519" t="s">
        <v>203</v>
      </c>
      <c r="E519" t="s">
        <v>243</v>
      </c>
      <c r="F519" t="s">
        <v>1</v>
      </c>
      <c r="G519" t="s">
        <v>198</v>
      </c>
      <c r="H519" s="86">
        <v>20635</v>
      </c>
      <c r="I519" s="86">
        <v>1.6903619766235352</v>
      </c>
      <c r="J519" s="86">
        <v>1.5827276706695557</v>
      </c>
      <c r="K519" s="86">
        <v>1.5476843118667603</v>
      </c>
      <c r="L519" s="86">
        <v>1.5070558786392212</v>
      </c>
      <c r="M519" s="86">
        <v>1.5388878583908081</v>
      </c>
      <c r="N519" s="86">
        <v>1.6541489362716675</v>
      </c>
      <c r="O519" s="86">
        <v>1.8503797054290771</v>
      </c>
      <c r="P519" s="86">
        <v>1.9869071245193481</v>
      </c>
      <c r="Q519" s="86">
        <v>1.9244472980499268</v>
      </c>
      <c r="R519" s="86">
        <v>1.8305554389953613</v>
      </c>
      <c r="S519" s="86">
        <v>1.9224523305892944</v>
      </c>
      <c r="T519" s="86">
        <v>1.8255151510238647</v>
      </c>
      <c r="U519" s="86">
        <v>1.7824832201004028</v>
      </c>
      <c r="V519" s="86">
        <v>1.7302052974700928</v>
      </c>
      <c r="W519" s="86">
        <v>1.693501353263855</v>
      </c>
      <c r="X519" s="86">
        <v>1.8111879825592041</v>
      </c>
      <c r="Y519" s="86">
        <v>2.0833747386932373</v>
      </c>
      <c r="Z519" s="86">
        <v>2.2748837471008301</v>
      </c>
      <c r="AA519" s="86">
        <v>2.4469330310821533</v>
      </c>
      <c r="AB519" s="86">
        <v>2.5199148654937744</v>
      </c>
      <c r="AC519" s="86">
        <v>2.5949842929840088</v>
      </c>
      <c r="AD519" s="86">
        <v>2.3461840152740479</v>
      </c>
      <c r="AE519" s="86">
        <v>2.0400915145874023</v>
      </c>
      <c r="AF519" s="86">
        <v>1.8358582258224487</v>
      </c>
      <c r="AG519" s="86">
        <v>-0.33229804039001465</v>
      </c>
      <c r="AH519" s="86">
        <v>-0.31215637922286987</v>
      </c>
      <c r="AI519" s="86">
        <v>-0.3553537130355835</v>
      </c>
      <c r="AJ519" s="86">
        <v>-0.33909627795219421</v>
      </c>
      <c r="AK519" s="86">
        <v>-0.30443769693374634</v>
      </c>
      <c r="AL519" s="86">
        <v>-0.31270521879196167</v>
      </c>
      <c r="AM519" s="86">
        <v>-0.3121410608291626</v>
      </c>
      <c r="AN519" s="86">
        <v>-0.42249155044555664</v>
      </c>
      <c r="AO519" s="86">
        <v>-0.42053768038749695</v>
      </c>
      <c r="AP519" s="86">
        <v>-0.29576507210731506</v>
      </c>
      <c r="AQ519" s="86">
        <v>-0.15018562972545624</v>
      </c>
      <c r="AR519" s="86">
        <v>-0.27343219518661499</v>
      </c>
      <c r="AS519" s="86">
        <v>-0.34155091643333435</v>
      </c>
      <c r="AT519" s="86">
        <v>-0.3149934709072113</v>
      </c>
      <c r="AU519" s="86">
        <v>-0.30049258470535278</v>
      </c>
      <c r="AV519" s="86">
        <v>-0.14184601604938507</v>
      </c>
      <c r="AW519" s="86">
        <v>5.5467236787080765E-2</v>
      </c>
      <c r="AX519" s="86">
        <v>1.9275855738669634E-3</v>
      </c>
      <c r="AY519" s="86">
        <v>6.5748974680900574E-2</v>
      </c>
      <c r="AZ519" s="86">
        <v>6.9484487175941467E-2</v>
      </c>
      <c r="BA519" s="86">
        <v>0.20224910974502563</v>
      </c>
      <c r="BB519" s="86">
        <v>-0.1743764728307724</v>
      </c>
      <c r="BC519" s="86">
        <v>-0.33171030879020691</v>
      </c>
      <c r="BD519" s="86">
        <v>-0.30834603309631348</v>
      </c>
      <c r="BE519" s="86">
        <v>-0.21332138776779175</v>
      </c>
      <c r="BF519" s="86">
        <v>-0.19589260220527649</v>
      </c>
      <c r="BG519" s="86">
        <v>-0.23235929012298584</v>
      </c>
      <c r="BH519" s="86">
        <v>-0.22024032473564148</v>
      </c>
      <c r="BI519" s="86">
        <v>-0.18130038678646088</v>
      </c>
      <c r="BJ519" s="86">
        <v>-0.1873185932636261</v>
      </c>
      <c r="BK519" s="86">
        <v>-0.20129944384098053</v>
      </c>
      <c r="BL519" s="86">
        <v>-0.29740741848945618</v>
      </c>
      <c r="BM519" s="86">
        <v>-0.30816191434860229</v>
      </c>
      <c r="BN519" s="86">
        <v>-0.19197633862495422</v>
      </c>
      <c r="BO519" s="86">
        <v>-4.1421212255954742E-2</v>
      </c>
      <c r="BP519" s="86">
        <v>-0.16731107234954834</v>
      </c>
      <c r="BQ519" s="86">
        <v>-0.23296794295310974</v>
      </c>
      <c r="BR519" s="86">
        <v>-0.21190206706523895</v>
      </c>
      <c r="BS519" s="86">
        <v>-0.20350247621536255</v>
      </c>
      <c r="BT519" s="86">
        <v>-4.9766581505537033E-2</v>
      </c>
      <c r="BU519" s="86">
        <v>0.16286277770996094</v>
      </c>
      <c r="BV519" s="86">
        <v>0.11348701268434525</v>
      </c>
      <c r="BW519" s="86">
        <v>0.18396386504173279</v>
      </c>
      <c r="BX519" s="86">
        <v>0.20255169272422791</v>
      </c>
      <c r="BY519" s="86">
        <v>0.33330687880516052</v>
      </c>
      <c r="BZ519" s="86">
        <v>-4.7869477421045303E-2</v>
      </c>
      <c r="CA519" s="86">
        <v>-0.19991852343082428</v>
      </c>
      <c r="CB519" s="86">
        <v>-0.1739153116941452</v>
      </c>
      <c r="CC519" s="86">
        <v>-0.13091853260993958</v>
      </c>
      <c r="CD519" s="86">
        <v>-0.11536865681409836</v>
      </c>
      <c r="CE519" s="86">
        <v>-0.14717371761798859</v>
      </c>
      <c r="CF519" s="86">
        <v>-0.13792107999324799</v>
      </c>
      <c r="CG519" s="86">
        <v>-9.6015848219394684E-2</v>
      </c>
      <c r="CH519" s="86">
        <v>-0.10047620534896851</v>
      </c>
      <c r="CI519" s="86">
        <v>-0.1245308518409729</v>
      </c>
      <c r="CJ519" s="86">
        <v>-0.21077455580234528</v>
      </c>
      <c r="CK519" s="86">
        <v>-0.23033078014850616</v>
      </c>
      <c r="CL519" s="86">
        <v>-0.12009261548519135</v>
      </c>
      <c r="CM519" s="86">
        <v>3.3908698707818985E-2</v>
      </c>
      <c r="CN519" s="86">
        <v>-9.3811914324760437E-2</v>
      </c>
      <c r="CO519" s="86">
        <v>-0.15776370465755463</v>
      </c>
      <c r="CP519" s="86">
        <v>-0.14050127565860748</v>
      </c>
      <c r="CQ519" s="86">
        <v>-0.13632743060588837</v>
      </c>
      <c r="CR519" s="86">
        <v>1.4007352292537689E-2</v>
      </c>
      <c r="CS519" s="86">
        <v>0.2372446209192276</v>
      </c>
      <c r="CT519" s="86">
        <v>0.19075272977352142</v>
      </c>
      <c r="CU519" s="86">
        <v>0.26583915948867798</v>
      </c>
      <c r="CV519" s="86">
        <v>0.29471364617347717</v>
      </c>
      <c r="CW519" s="86">
        <v>0.42407709360122681</v>
      </c>
      <c r="CX519" s="86">
        <v>3.9748884737491608E-2</v>
      </c>
      <c r="CY519" s="86">
        <v>-0.1086399182677269</v>
      </c>
      <c r="CZ519" s="86">
        <v>-8.0809012055397034E-2</v>
      </c>
      <c r="DA519" s="86">
        <v>-4.8515666276216507E-2</v>
      </c>
      <c r="DB519" s="86">
        <v>-3.4844707697629929E-2</v>
      </c>
      <c r="DC519" s="86">
        <v>-6.198815256357193E-2</v>
      </c>
      <c r="DD519" s="86">
        <v>-5.5601816624403E-2</v>
      </c>
      <c r="DE519" s="86">
        <v>-1.073132362216711E-2</v>
      </c>
      <c r="DF519" s="86">
        <v>-1.3633817434310913E-2</v>
      </c>
      <c r="DG519" s="86">
        <v>-4.7762289643287659E-2</v>
      </c>
      <c r="DH519" s="86">
        <v>-0.12414167821407318</v>
      </c>
      <c r="DI519" s="86">
        <v>-0.15249964594841003</v>
      </c>
      <c r="DJ519" s="86">
        <v>-4.8208873718976974E-2</v>
      </c>
      <c r="DK519" s="86">
        <v>0.10923860967159271</v>
      </c>
      <c r="DL519" s="86">
        <v>-2.0312748849391937E-2</v>
      </c>
      <c r="DM519" s="86">
        <v>-8.2559466361999512E-2</v>
      </c>
      <c r="DN519" s="86">
        <v>-6.910049170255661E-2</v>
      </c>
      <c r="DO519" s="86">
        <v>-6.9152384996414185E-2</v>
      </c>
      <c r="DP519" s="86">
        <v>7.778128981590271E-2</v>
      </c>
      <c r="DQ519" s="86">
        <v>0.31162643432617188</v>
      </c>
      <c r="DR519" s="86">
        <v>0.2680184543132782</v>
      </c>
      <c r="DS519" s="86">
        <v>0.34771442413330078</v>
      </c>
      <c r="DT519" s="86">
        <v>0.38687562942504883</v>
      </c>
      <c r="DU519" s="86">
        <v>0.5148472785949707</v>
      </c>
      <c r="DV519" s="86">
        <v>0.12736725807189941</v>
      </c>
      <c r="DW519" s="86">
        <v>-1.7361333593726158E-2</v>
      </c>
      <c r="DX519" s="86">
        <v>1.2297291308641434E-2</v>
      </c>
      <c r="DY519" s="86">
        <v>7.0460982620716095E-2</v>
      </c>
      <c r="DZ519" s="86">
        <v>8.1419080495834351E-2</v>
      </c>
      <c r="EA519" s="86">
        <v>6.1006277799606323E-2</v>
      </c>
      <c r="EB519" s="86">
        <v>6.3254110515117645E-2</v>
      </c>
      <c r="EC519" s="86">
        <v>0.11240599304437637</v>
      </c>
      <c r="ED519" s="86">
        <v>0.11175280064344406</v>
      </c>
      <c r="EE519" s="86">
        <v>6.3079327344894409E-2</v>
      </c>
      <c r="EF519" s="86">
        <v>9.4244221691042185E-4</v>
      </c>
      <c r="EG519" s="86">
        <v>-4.0123865008354187E-2</v>
      </c>
      <c r="EH519" s="86">
        <v>5.5579833686351776E-2</v>
      </c>
      <c r="EI519" s="86">
        <v>0.21800301969051361</v>
      </c>
      <c r="EJ519" s="86">
        <v>8.5808366537094116E-2</v>
      </c>
      <c r="EK519" s="86">
        <v>2.6023497804999352E-2</v>
      </c>
      <c r="EL519" s="86">
        <v>3.3990908414125443E-2</v>
      </c>
      <c r="EM519" s="86">
        <v>2.7837721630930901E-2</v>
      </c>
      <c r="EN519" s="86">
        <v>0.16986073553562164</v>
      </c>
      <c r="EO519" s="86">
        <v>0.41902199387550354</v>
      </c>
      <c r="EP519" s="86">
        <v>0.37957790493965149</v>
      </c>
      <c r="EQ519" s="86">
        <v>0.46592935919761658</v>
      </c>
      <c r="ER519" s="86">
        <v>0.51994282007217407</v>
      </c>
      <c r="ES519" s="86">
        <v>0.6459050178527832</v>
      </c>
      <c r="ET519" s="86">
        <v>0.25387424230575562</v>
      </c>
      <c r="EU519" s="86">
        <v>0.11443044990301132</v>
      </c>
      <c r="EV519" s="86">
        <v>0.14672800898551941</v>
      </c>
      <c r="EW519" s="86">
        <v>49.754123687744141</v>
      </c>
      <c r="EX519" s="86">
        <v>49.621303558349609</v>
      </c>
      <c r="EY519" s="86">
        <v>49.420948028564453</v>
      </c>
      <c r="EZ519" s="86">
        <v>48.997310638427734</v>
      </c>
      <c r="FA519" s="86">
        <v>48.836009979248047</v>
      </c>
      <c r="FB519" s="86">
        <v>48.758548736572266</v>
      </c>
      <c r="FC519" s="86">
        <v>48.745803833007813</v>
      </c>
      <c r="FD519" s="86">
        <v>49.325489044189453</v>
      </c>
      <c r="FE519" s="86">
        <v>50.12347412109375</v>
      </c>
      <c r="FF519" s="86">
        <v>51.513465881347656</v>
      </c>
      <c r="FG519" s="86">
        <v>52.477352142333984</v>
      </c>
      <c r="FH519" s="86">
        <v>53.320018768310547</v>
      </c>
      <c r="FI519" s="86">
        <v>54.083793640136719</v>
      </c>
      <c r="FJ519" s="86">
        <v>54.422966003417969</v>
      </c>
      <c r="FK519" s="86">
        <v>54.419876098632813</v>
      </c>
      <c r="FL519" s="86">
        <v>53.858974456787109</v>
      </c>
      <c r="FM519" s="86">
        <v>53.183719635009766</v>
      </c>
      <c r="FN519" s="86">
        <v>52.4385986328125</v>
      </c>
      <c r="FO519" s="86">
        <v>51.994770050048828</v>
      </c>
      <c r="FP519" s="86">
        <v>52.029323577880859</v>
      </c>
      <c r="FQ519" s="86">
        <v>51.982692718505859</v>
      </c>
      <c r="FR519" s="86">
        <v>51.46533203125</v>
      </c>
      <c r="FS519" s="86">
        <v>51.414875030517578</v>
      </c>
      <c r="FT519" s="86">
        <v>50.886257171630859</v>
      </c>
      <c r="FU519" s="86">
        <v>6.6456899046897888E-2</v>
      </c>
      <c r="FV519" s="86">
        <v>0.10183097422122955</v>
      </c>
      <c r="FW519" s="86">
        <v>6.9062612950801849E-2</v>
      </c>
      <c r="FX519" s="86">
        <v>558</v>
      </c>
      <c r="FY519" s="86">
        <v>1</v>
      </c>
    </row>
    <row r="520" spans="1:181" x14ac:dyDescent="0.25">
      <c r="A520" t="s">
        <v>186</v>
      </c>
      <c r="B520" t="s">
        <v>236</v>
      </c>
      <c r="C520" t="s">
        <v>194</v>
      </c>
      <c r="D520" t="s">
        <v>203</v>
      </c>
      <c r="E520" t="s">
        <v>243</v>
      </c>
      <c r="F520" t="s">
        <v>1</v>
      </c>
      <c r="G520" t="s">
        <v>200</v>
      </c>
      <c r="H520" s="86">
        <v>4274</v>
      </c>
      <c r="I520" s="86">
        <v>1.459357738494873</v>
      </c>
      <c r="J520" s="86">
        <v>1.2948762178421021</v>
      </c>
      <c r="K520" s="86">
        <v>1.2415603399276733</v>
      </c>
      <c r="L520" s="86">
        <v>1.1839498281478882</v>
      </c>
      <c r="M520" s="86">
        <v>1.1870585680007935</v>
      </c>
      <c r="N520" s="86">
        <v>1.2234984636306763</v>
      </c>
      <c r="O520" s="86">
        <v>1.3418155908584595</v>
      </c>
      <c r="P520" s="86">
        <v>1.530163049697876</v>
      </c>
      <c r="Q520" s="86">
        <v>1.4185632467269897</v>
      </c>
      <c r="R520" s="86">
        <v>1.3864959478378296</v>
      </c>
      <c r="S520" s="86">
        <v>1.3473374843597412</v>
      </c>
      <c r="T520" s="86">
        <v>1.4323859214782715</v>
      </c>
      <c r="U520" s="86">
        <v>1.5231224298477173</v>
      </c>
      <c r="V520" s="86">
        <v>1.4567121267318726</v>
      </c>
      <c r="W520" s="86">
        <v>1.3976374864578247</v>
      </c>
      <c r="X520" s="86">
        <v>1.4503698348999023</v>
      </c>
      <c r="Y520" s="86">
        <v>1.7031693458557129</v>
      </c>
      <c r="Z520" s="86">
        <v>1.8294838666915894</v>
      </c>
      <c r="AA520" s="86">
        <v>1.8171350955963135</v>
      </c>
      <c r="AB520" s="86">
        <v>1.8710540533065796</v>
      </c>
      <c r="AC520" s="86">
        <v>1.7702960968017578</v>
      </c>
      <c r="AD520" s="86">
        <v>1.701667308807373</v>
      </c>
      <c r="AE520" s="86">
        <v>1.592774510383606</v>
      </c>
      <c r="AF520" s="86">
        <v>1.4319643974304199</v>
      </c>
      <c r="AG520" s="86">
        <v>-0.14614492654800415</v>
      </c>
      <c r="AH520" s="86">
        <v>-0.1881898045539856</v>
      </c>
      <c r="AI520" s="86">
        <v>-0.19941622018814087</v>
      </c>
      <c r="AJ520" s="86">
        <v>-0.23101845383644104</v>
      </c>
      <c r="AK520" s="86">
        <v>-0.26815018057823181</v>
      </c>
      <c r="AL520" s="86">
        <v>-0.21836939454078674</v>
      </c>
      <c r="AM520" s="86">
        <v>-0.266315758228302</v>
      </c>
      <c r="AN520" s="86">
        <v>-0.21756440401077271</v>
      </c>
      <c r="AO520" s="86">
        <v>-0.21894471347332001</v>
      </c>
      <c r="AP520" s="86">
        <v>-0.18539831042289734</v>
      </c>
      <c r="AQ520" s="86">
        <v>-0.2439039945602417</v>
      </c>
      <c r="AR520" s="86">
        <v>-0.20735703408718109</v>
      </c>
      <c r="AS520" s="86">
        <v>-0.13476409018039703</v>
      </c>
      <c r="AT520" s="86">
        <v>-0.26282262802124023</v>
      </c>
      <c r="AU520" s="86">
        <v>-0.12012409418821335</v>
      </c>
      <c r="AV520" s="86">
        <v>-0.16928184032440186</v>
      </c>
      <c r="AW520" s="86">
        <v>-0.13312484323978424</v>
      </c>
      <c r="AX520" s="86">
        <v>-0.10651303827762604</v>
      </c>
      <c r="AY520" s="86">
        <v>-0.21446524560451508</v>
      </c>
      <c r="AZ520" s="86">
        <v>-0.13550971448421478</v>
      </c>
      <c r="BA520" s="86">
        <v>-0.33049967885017395</v>
      </c>
      <c r="BB520" s="86">
        <v>-0.27498576045036316</v>
      </c>
      <c r="BC520" s="86">
        <v>-0.33191034197807312</v>
      </c>
      <c r="BD520" s="86">
        <v>-0.37954056262969971</v>
      </c>
      <c r="BE520" s="86">
        <v>-3.4927941858768463E-2</v>
      </c>
      <c r="BF520" s="86">
        <v>-7.5719773769378662E-2</v>
      </c>
      <c r="BG520" s="86">
        <v>-8.5504896938800812E-2</v>
      </c>
      <c r="BH520" s="86">
        <v>-0.12050621211528778</v>
      </c>
      <c r="BI520" s="86">
        <v>-0.15226593613624573</v>
      </c>
      <c r="BJ520" s="86">
        <v>-0.1167408749461174</v>
      </c>
      <c r="BK520" s="86">
        <v>-0.15361325442790985</v>
      </c>
      <c r="BL520" s="86">
        <v>-0.10191304236650467</v>
      </c>
      <c r="BM520" s="86">
        <v>-0.11000503599643707</v>
      </c>
      <c r="BN520" s="86">
        <v>-8.2431882619857788E-2</v>
      </c>
      <c r="BO520" s="86">
        <v>-0.13583365082740784</v>
      </c>
      <c r="BP520" s="86">
        <v>-9.9338173866271973E-2</v>
      </c>
      <c r="BQ520" s="86">
        <v>-2.2153245285153389E-2</v>
      </c>
      <c r="BR520" s="86">
        <v>-0.14948979020118713</v>
      </c>
      <c r="BS520" s="86">
        <v>-1.5955230221152306E-2</v>
      </c>
      <c r="BT520" s="86">
        <v>-6.0439459979534149E-2</v>
      </c>
      <c r="BU520" s="86">
        <v>-1.4483320526778698E-2</v>
      </c>
      <c r="BV520" s="86">
        <v>-9.3530956655740738E-4</v>
      </c>
      <c r="BW520" s="86">
        <v>-0.10336122661828995</v>
      </c>
      <c r="BX520" s="86">
        <v>-1.1474316008388996E-2</v>
      </c>
      <c r="BY520" s="86">
        <v>-0.20421314239501953</v>
      </c>
      <c r="BZ520" s="86">
        <v>-0.15075254440307617</v>
      </c>
      <c r="CA520" s="86">
        <v>-0.20952959358692169</v>
      </c>
      <c r="CB520" s="86">
        <v>-0.24933648109436035</v>
      </c>
      <c r="CC520" s="86">
        <v>4.2100593447685242E-2</v>
      </c>
      <c r="CD520" s="86">
        <v>2.1766338031738997E-3</v>
      </c>
      <c r="CE520" s="86">
        <v>-6.6102761775255203E-3</v>
      </c>
      <c r="CF520" s="86">
        <v>-4.3965771794319153E-2</v>
      </c>
      <c r="CG520" s="86">
        <v>-7.2004839777946472E-2</v>
      </c>
      <c r="CH520" s="86">
        <v>-4.6353276818990707E-2</v>
      </c>
      <c r="CI520" s="86">
        <v>-7.5555838644504547E-2</v>
      </c>
      <c r="CJ520" s="86">
        <v>-2.1813275292515755E-2</v>
      </c>
      <c r="CK520" s="86">
        <v>-3.4553747624158859E-2</v>
      </c>
      <c r="CL520" s="86">
        <v>-1.1117643676698208E-2</v>
      </c>
      <c r="CM520" s="86">
        <v>-6.0984451323747635E-2</v>
      </c>
      <c r="CN520" s="86">
        <v>-2.4524638429284096E-2</v>
      </c>
      <c r="CO520" s="86">
        <v>5.5840682238340378E-2</v>
      </c>
      <c r="CP520" s="86">
        <v>-7.0995807647705078E-2</v>
      </c>
      <c r="CQ520" s="86">
        <v>5.6191805750131607E-2</v>
      </c>
      <c r="CR520" s="86">
        <v>1.4944451861083508E-2</v>
      </c>
      <c r="CS520" s="86">
        <v>6.7687444388866425E-2</v>
      </c>
      <c r="CT520" s="86">
        <v>7.2187505662441254E-2</v>
      </c>
      <c r="CU520" s="86">
        <v>-2.6410927996039391E-2</v>
      </c>
      <c r="CV520" s="86">
        <v>7.4432231485843658E-2</v>
      </c>
      <c r="CW520" s="86">
        <v>-0.11674749106168747</v>
      </c>
      <c r="CX520" s="86">
        <v>-6.4708985388278961E-2</v>
      </c>
      <c r="CY520" s="86">
        <v>-0.12476906925439835</v>
      </c>
      <c r="CZ520" s="86">
        <v>-0.15915755927562714</v>
      </c>
      <c r="DA520" s="86">
        <v>0.11912914365530014</v>
      </c>
      <c r="DB520" s="86">
        <v>8.0073043704032898E-2</v>
      </c>
      <c r="DC520" s="86">
        <v>7.228434830904007E-2</v>
      </c>
      <c r="DD520" s="86">
        <v>3.2574664801359177E-2</v>
      </c>
      <c r="DE520" s="86">
        <v>8.2562295719981194E-3</v>
      </c>
      <c r="DF520" s="86">
        <v>2.4034325033426285E-2</v>
      </c>
      <c r="DG520" s="86">
        <v>2.5015741121023893E-3</v>
      </c>
      <c r="DH520" s="86">
        <v>5.8286495506763458E-2</v>
      </c>
      <c r="DI520" s="86">
        <v>4.0897537022829056E-2</v>
      </c>
      <c r="DJ520" s="86">
        <v>6.0196589678525925E-2</v>
      </c>
      <c r="DK520" s="86">
        <v>1.3864745385944843E-2</v>
      </c>
      <c r="DL520" s="86">
        <v>5.0288897007703781E-2</v>
      </c>
      <c r="DM520" s="86">
        <v>0.13383461534976959</v>
      </c>
      <c r="DN520" s="86">
        <v>7.498166523873806E-3</v>
      </c>
      <c r="DO520" s="86">
        <v>0.12833884358406067</v>
      </c>
      <c r="DP520" s="86">
        <v>9.0328365564346313E-2</v>
      </c>
      <c r="DQ520" s="86">
        <v>0.14985820651054382</v>
      </c>
      <c r="DR520" s="86">
        <v>0.14531029760837555</v>
      </c>
      <c r="DS520" s="86">
        <v>5.0539370626211166E-2</v>
      </c>
      <c r="DT520" s="86">
        <v>0.16033877432346344</v>
      </c>
      <c r="DU520" s="86">
        <v>-2.9281828552484512E-2</v>
      </c>
      <c r="DV520" s="86">
        <v>2.1334569901227951E-2</v>
      </c>
      <c r="DW520" s="86">
        <v>-4.0008530020713806E-2</v>
      </c>
      <c r="DX520" s="86">
        <v>-6.8978622555732727E-2</v>
      </c>
      <c r="DY520" s="86">
        <v>0.23034612834453583</v>
      </c>
      <c r="DZ520" s="86">
        <v>0.19254307448863983</v>
      </c>
      <c r="EA520" s="86">
        <v>0.18619567155838013</v>
      </c>
      <c r="EB520" s="86">
        <v>0.14308689534664154</v>
      </c>
      <c r="EC520" s="86">
        <v>0.12414047122001648</v>
      </c>
      <c r="ED520" s="86">
        <v>0.12566283345222473</v>
      </c>
      <c r="EE520" s="86">
        <v>0.1152040883898735</v>
      </c>
      <c r="EF520" s="86">
        <v>0.1739378422498703</v>
      </c>
      <c r="EG520" s="86">
        <v>0.1498371958732605</v>
      </c>
      <c r="EH520" s="86">
        <v>0.16316303610801697</v>
      </c>
      <c r="EI520" s="86">
        <v>0.12193509936332703</v>
      </c>
      <c r="EJ520" s="86">
        <v>0.1583077609539032</v>
      </c>
      <c r="EK520" s="86">
        <v>0.24644544720649719</v>
      </c>
      <c r="EL520" s="86">
        <v>0.12083099782466888</v>
      </c>
      <c r="EM520" s="86">
        <v>0.23250770568847656</v>
      </c>
      <c r="EN520" s="86">
        <v>0.19917076826095581</v>
      </c>
      <c r="EO520" s="86">
        <v>0.26849976181983948</v>
      </c>
      <c r="EP520" s="86">
        <v>0.25088801980018616</v>
      </c>
      <c r="EQ520" s="86">
        <v>0.1616433709859848</v>
      </c>
      <c r="ER520" s="86">
        <v>0.28437420725822449</v>
      </c>
      <c r="ES520" s="86">
        <v>9.7004689276218414E-2</v>
      </c>
      <c r="ET520" s="86">
        <v>0.14556780457496643</v>
      </c>
      <c r="EU520" s="86">
        <v>8.2372218370437622E-2</v>
      </c>
      <c r="EV520" s="86">
        <v>6.1225421726703644E-2</v>
      </c>
      <c r="EW520" s="86">
        <v>48.595867156982422</v>
      </c>
      <c r="EX520" s="86">
        <v>48.40814208984375</v>
      </c>
      <c r="EY520" s="86">
        <v>48.108261108398438</v>
      </c>
      <c r="EZ520" s="86">
        <v>47.649452209472656</v>
      </c>
      <c r="FA520" s="86">
        <v>47.330429077148438</v>
      </c>
      <c r="FB520" s="86">
        <v>47.142574310302734</v>
      </c>
      <c r="FC520" s="86">
        <v>47.347526550292969</v>
      </c>
      <c r="FD520" s="86">
        <v>48.441493988037109</v>
      </c>
      <c r="FE520" s="86">
        <v>49.810390472412109</v>
      </c>
      <c r="FF520" s="86">
        <v>51.302299499511719</v>
      </c>
      <c r="FG520" s="86">
        <v>52.677951812744141</v>
      </c>
      <c r="FH520" s="86">
        <v>53.746433258056641</v>
      </c>
      <c r="FI520" s="86">
        <v>54.780261993408203</v>
      </c>
      <c r="FJ520" s="86">
        <v>55.38323974609375</v>
      </c>
      <c r="FK520" s="86">
        <v>55.138328552246094</v>
      </c>
      <c r="FL520" s="86">
        <v>54.700447082519531</v>
      </c>
      <c r="FM520" s="86">
        <v>53.845966339111328</v>
      </c>
      <c r="FN520" s="86">
        <v>53.117938995361328</v>
      </c>
      <c r="FO520" s="86">
        <v>52.672195434570313</v>
      </c>
      <c r="FP520" s="86">
        <v>52.242599487304688</v>
      </c>
      <c r="FQ520" s="86">
        <v>51.881385803222656</v>
      </c>
      <c r="FR520" s="86">
        <v>51.598598480224609</v>
      </c>
      <c r="FS520" s="86">
        <v>51.744106292724609</v>
      </c>
      <c r="FT520" s="86">
        <v>51.509525299072266</v>
      </c>
      <c r="FU520" s="86">
        <v>7.3876984417438507E-2</v>
      </c>
      <c r="FV520" s="86">
        <v>8.5455939173698425E-2</v>
      </c>
      <c r="FW520" s="86">
        <v>7.8828692436218262E-2</v>
      </c>
      <c r="FX520" s="86">
        <v>228</v>
      </c>
      <c r="FY520" s="86">
        <v>1</v>
      </c>
    </row>
    <row r="521" spans="1:181" x14ac:dyDescent="0.25">
      <c r="A521" t="s">
        <v>186</v>
      </c>
      <c r="B521" t="s">
        <v>236</v>
      </c>
      <c r="C521" t="s">
        <v>194</v>
      </c>
      <c r="D521" t="s">
        <v>203</v>
      </c>
      <c r="E521" t="s">
        <v>243</v>
      </c>
      <c r="F521" t="s">
        <v>1</v>
      </c>
      <c r="G521" t="s">
        <v>1</v>
      </c>
      <c r="H521" s="86">
        <v>24909</v>
      </c>
      <c r="I521" s="86">
        <v>1.6507251262664795</v>
      </c>
      <c r="J521" s="86">
        <v>1.533336877822876</v>
      </c>
      <c r="K521" s="86">
        <v>1.495158314704895</v>
      </c>
      <c r="L521" s="86">
        <v>1.4516158103942871</v>
      </c>
      <c r="M521" s="86">
        <v>1.4785195589065552</v>
      </c>
      <c r="N521" s="86">
        <v>1.5802558660507202</v>
      </c>
      <c r="O521" s="86">
        <v>1.7631180286407471</v>
      </c>
      <c r="P521" s="86">
        <v>1.9085367918014526</v>
      </c>
      <c r="Q521" s="86">
        <v>1.8376452922821045</v>
      </c>
      <c r="R521" s="86">
        <v>1.754361629486084</v>
      </c>
      <c r="S521" s="86">
        <v>1.8237714767456055</v>
      </c>
      <c r="T521" s="86">
        <v>1.7580603361129761</v>
      </c>
      <c r="U521" s="86">
        <v>1.737980842590332</v>
      </c>
      <c r="V521" s="86">
        <v>1.68327796459198</v>
      </c>
      <c r="W521" s="86">
        <v>1.6427357196807861</v>
      </c>
      <c r="X521" s="86">
        <v>1.7492771148681641</v>
      </c>
      <c r="Y521" s="86">
        <v>2.0181374549865723</v>
      </c>
      <c r="Z521" s="86">
        <v>2.1984601020812988</v>
      </c>
      <c r="AA521" s="86">
        <v>2.338869571685791</v>
      </c>
      <c r="AB521" s="86">
        <v>2.4085803031921387</v>
      </c>
      <c r="AC521" s="86">
        <v>2.4534807205200195</v>
      </c>
      <c r="AD521" s="86">
        <v>2.2355949878692627</v>
      </c>
      <c r="AE521" s="86">
        <v>1.9633388519287109</v>
      </c>
      <c r="AF521" s="86">
        <v>1.7665561437606812</v>
      </c>
      <c r="AG521" s="86">
        <v>-0.27115514874458313</v>
      </c>
      <c r="AH521" s="86">
        <v>-0.26146185398101807</v>
      </c>
      <c r="AI521" s="86">
        <v>-0.29865914583206177</v>
      </c>
      <c r="AJ521" s="86">
        <v>-0.29151880741119385</v>
      </c>
      <c r="AK521" s="86">
        <v>-0.26780536770820618</v>
      </c>
      <c r="AL521" s="86">
        <v>-0.26946359872817993</v>
      </c>
      <c r="AM521" s="86">
        <v>-0.27495592832565308</v>
      </c>
      <c r="AN521" s="86">
        <v>-0.3569284975528717</v>
      </c>
      <c r="AO521" s="86">
        <v>-0.35745382308959961</v>
      </c>
      <c r="AP521" s="86">
        <v>-0.24996456503868103</v>
      </c>
      <c r="AQ521" s="86">
        <v>-0.13807627558708191</v>
      </c>
      <c r="AR521" s="86">
        <v>-0.23399448394775391</v>
      </c>
      <c r="AS521" s="86">
        <v>-0.27683764696121216</v>
      </c>
      <c r="AT521" s="86">
        <v>-0.27682718634605408</v>
      </c>
      <c r="AU521" s="86">
        <v>-0.24261538684368134</v>
      </c>
      <c r="AV521" s="86">
        <v>-0.1187564805150032</v>
      </c>
      <c r="AW521" s="86">
        <v>5.3672302514314651E-2</v>
      </c>
      <c r="AX521" s="86">
        <v>1.100626029074192E-2</v>
      </c>
      <c r="AY521" s="86">
        <v>4.6824313700199127E-2</v>
      </c>
      <c r="AZ521" s="86">
        <v>6.6887877881526947E-2</v>
      </c>
      <c r="BA521" s="86">
        <v>0.14388994872570038</v>
      </c>
      <c r="BB521" s="86">
        <v>-0.15919141471385956</v>
      </c>
      <c r="BC521" s="86">
        <v>-0.29958933591842651</v>
      </c>
      <c r="BD521" s="86">
        <v>-0.28650316596031189</v>
      </c>
      <c r="BE521" s="86">
        <v>-0.17076265811920166</v>
      </c>
      <c r="BF521" s="86">
        <v>-0.16323283314704895</v>
      </c>
      <c r="BG521" s="86">
        <v>-0.194910928606987</v>
      </c>
      <c r="BH521" s="86">
        <v>-0.19124743342399597</v>
      </c>
      <c r="BI521" s="86">
        <v>-0.16387663781642914</v>
      </c>
      <c r="BJ521" s="86">
        <v>-0.16413784027099609</v>
      </c>
      <c r="BK521" s="86">
        <v>-0.18111881613731384</v>
      </c>
      <c r="BL521" s="86">
        <v>-0.25142386555671692</v>
      </c>
      <c r="BM521" s="86">
        <v>-0.26250189542770386</v>
      </c>
      <c r="BN521" s="86">
        <v>-0.16218797862529755</v>
      </c>
      <c r="BO521" s="86">
        <v>-4.6085808426141739E-2</v>
      </c>
      <c r="BP521" s="86">
        <v>-0.14414960145950317</v>
      </c>
      <c r="BQ521" s="86">
        <v>-0.18483395874500275</v>
      </c>
      <c r="BR521" s="86">
        <v>-0.18923872709274292</v>
      </c>
      <c r="BS521" s="86">
        <v>-0.16030324995517731</v>
      </c>
      <c r="BT521" s="86">
        <v>-4.0223531424999237E-2</v>
      </c>
      <c r="BU521" s="86">
        <v>0.14493969082832336</v>
      </c>
      <c r="BV521" s="86">
        <v>0.10518256574869156</v>
      </c>
      <c r="BW521" s="86">
        <v>0.1465936154127121</v>
      </c>
      <c r="BX521" s="86">
        <v>0.17915847897529602</v>
      </c>
      <c r="BY521" s="86">
        <v>0.25460147857666016</v>
      </c>
      <c r="BZ521" s="86">
        <v>-5.2245140075683594E-2</v>
      </c>
      <c r="CA521" s="86">
        <v>-0.1884099543094635</v>
      </c>
      <c r="CB521" s="86">
        <v>-0.1729198694229126</v>
      </c>
      <c r="CC521" s="86">
        <v>-0.10123112052679062</v>
      </c>
      <c r="CD521" s="86">
        <v>-9.5199696719646454E-2</v>
      </c>
      <c r="CE521" s="86">
        <v>-0.12305521219968796</v>
      </c>
      <c r="CF521" s="86">
        <v>-0.12179979681968689</v>
      </c>
      <c r="CG521" s="86">
        <v>-9.1895930469036102E-2</v>
      </c>
      <c r="CH521" s="86">
        <v>-9.1189548373222351E-2</v>
      </c>
      <c r="CI521" s="86">
        <v>-0.11612750589847565</v>
      </c>
      <c r="CJ521" s="86">
        <v>-0.17835170030593872</v>
      </c>
      <c r="CK521" s="86">
        <v>-0.19673846662044525</v>
      </c>
      <c r="CL521" s="86">
        <v>-0.10139418393373489</v>
      </c>
      <c r="CM521" s="86">
        <v>1.7626496031880379E-2</v>
      </c>
      <c r="CN521" s="86">
        <v>-8.1923283636569977E-2</v>
      </c>
      <c r="CO521" s="86">
        <v>-0.12111248821020126</v>
      </c>
      <c r="CP521" s="86">
        <v>-0.12857520580291748</v>
      </c>
      <c r="CQ521" s="86">
        <v>-0.10329409688711166</v>
      </c>
      <c r="CR521" s="86">
        <v>1.4168144203722477E-2</v>
      </c>
      <c r="CS521" s="86">
        <v>0.20815122127532959</v>
      </c>
      <c r="CT521" s="86">
        <v>0.17040877044200897</v>
      </c>
      <c r="CU521" s="86">
        <v>0.21569354832172394</v>
      </c>
      <c r="CV521" s="86">
        <v>0.25691676139831543</v>
      </c>
      <c r="CW521" s="86">
        <v>0.3312799334526062</v>
      </c>
      <c r="CX521" s="86">
        <v>2.1825524047017097E-2</v>
      </c>
      <c r="CY521" s="86">
        <v>-0.11140743643045425</v>
      </c>
      <c r="CZ521" s="86">
        <v>-9.4252407550811768E-2</v>
      </c>
      <c r="DA521" s="86">
        <v>-3.1699586659669876E-2</v>
      </c>
      <c r="DB521" s="86">
        <v>-2.7166573330760002E-2</v>
      </c>
      <c r="DC521" s="86">
        <v>-5.1199503242969513E-2</v>
      </c>
      <c r="DD521" s="86">
        <v>-5.2352156490087509E-2</v>
      </c>
      <c r="DE521" s="86">
        <v>-1.9915223121643066E-2</v>
      </c>
      <c r="DF521" s="86">
        <v>-1.8241247162222862E-2</v>
      </c>
      <c r="DG521" s="86">
        <v>-5.1136206835508347E-2</v>
      </c>
      <c r="DH521" s="86">
        <v>-0.10527953505516052</v>
      </c>
      <c r="DI521" s="86">
        <v>-0.13097505271434784</v>
      </c>
      <c r="DJ521" s="86">
        <v>-4.0600400418043137E-2</v>
      </c>
      <c r="DK521" s="86">
        <v>8.1338800489902496E-2</v>
      </c>
      <c r="DL521" s="86">
        <v>-1.9696969538927078E-2</v>
      </c>
      <c r="DM521" s="86">
        <v>-5.739101767539978E-2</v>
      </c>
      <c r="DN521" s="86">
        <v>-6.7911699414253235E-2</v>
      </c>
      <c r="DO521" s="86">
        <v>-4.6284962445497513E-2</v>
      </c>
      <c r="DP521" s="86">
        <v>6.8559817969799042E-2</v>
      </c>
      <c r="DQ521" s="86">
        <v>0.27136275172233582</v>
      </c>
      <c r="DR521" s="86">
        <v>0.23563501238822937</v>
      </c>
      <c r="DS521" s="86">
        <v>0.28479346632957458</v>
      </c>
      <c r="DT521" s="86">
        <v>0.33467501401901245</v>
      </c>
      <c r="DU521" s="86">
        <v>0.40795838832855225</v>
      </c>
      <c r="DV521" s="86">
        <v>9.5896199345588684E-2</v>
      </c>
      <c r="DW521" s="86">
        <v>-3.4404933452606201E-2</v>
      </c>
      <c r="DX521" s="86">
        <v>-1.5584957785904408E-2</v>
      </c>
      <c r="DY521" s="86">
        <v>6.8692907691001892E-2</v>
      </c>
      <c r="DZ521" s="86">
        <v>7.1062460541725159E-2</v>
      </c>
      <c r="EA521" s="86">
        <v>5.2548725157976151E-2</v>
      </c>
      <c r="EB521" s="86">
        <v>4.7919217497110367E-2</v>
      </c>
      <c r="EC521" s="86">
        <v>8.4013484418392181E-2</v>
      </c>
      <c r="ED521" s="86">
        <v>8.7084516882896423E-2</v>
      </c>
      <c r="EE521" s="86">
        <v>4.2700916528701782E-2</v>
      </c>
      <c r="EF521" s="86">
        <v>2.2507207177113742E-4</v>
      </c>
      <c r="EG521" s="86">
        <v>-3.6023132503032684E-2</v>
      </c>
      <c r="EH521" s="86">
        <v>4.717617854475975E-2</v>
      </c>
      <c r="EI521" s="86">
        <v>0.17332926392555237</v>
      </c>
      <c r="EJ521" s="86">
        <v>7.014794647693634E-2</v>
      </c>
      <c r="EK521" s="86">
        <v>3.4612666815519333E-2</v>
      </c>
      <c r="EL521" s="86">
        <v>1.9676780328154564E-2</v>
      </c>
      <c r="EM521" s="86">
        <v>3.6027178168296814E-2</v>
      </c>
      <c r="EN521" s="86">
        <v>0.14709277451038361</v>
      </c>
      <c r="EO521" s="86">
        <v>0.36263012886047363</v>
      </c>
      <c r="EP521" s="86">
        <v>0.32981130480766296</v>
      </c>
      <c r="EQ521" s="86">
        <v>0.38456279039382935</v>
      </c>
      <c r="ER521" s="86">
        <v>0.44694563746452332</v>
      </c>
      <c r="ES521" s="86">
        <v>0.51866990327835083</v>
      </c>
      <c r="ET521" s="86">
        <v>0.20284247398376465</v>
      </c>
      <c r="EU521" s="86">
        <v>7.6774448156356812E-2</v>
      </c>
      <c r="EV521" s="86">
        <v>9.7998350858688354E-2</v>
      </c>
      <c r="EW521" s="86">
        <v>49.593353271484375</v>
      </c>
      <c r="EX521" s="86">
        <v>49.456069946289063</v>
      </c>
      <c r="EY521" s="86">
        <v>49.247215270996094</v>
      </c>
      <c r="EZ521" s="86">
        <v>48.816822052001953</v>
      </c>
      <c r="FA521" s="86">
        <v>48.628890991210938</v>
      </c>
      <c r="FB521" s="86">
        <v>48.547893524169922</v>
      </c>
      <c r="FC521" s="86">
        <v>48.564846038818359</v>
      </c>
      <c r="FD521" s="86">
        <v>49.212688446044922</v>
      </c>
      <c r="FE521" s="86">
        <v>50.085105895996094</v>
      </c>
      <c r="FF521" s="86">
        <v>51.486175537109375</v>
      </c>
      <c r="FG521" s="86">
        <v>52.504192352294922</v>
      </c>
      <c r="FH521" s="86">
        <v>53.377952575683594</v>
      </c>
      <c r="FI521" s="86">
        <v>54.178112030029297</v>
      </c>
      <c r="FJ521" s="86">
        <v>54.561893463134766</v>
      </c>
      <c r="FK521" s="86">
        <v>54.51458740234375</v>
      </c>
      <c r="FL521" s="86">
        <v>53.978420257568359</v>
      </c>
      <c r="FM521" s="86">
        <v>53.286396026611328</v>
      </c>
      <c r="FN521" s="86">
        <v>52.539600372314453</v>
      </c>
      <c r="FO521" s="86">
        <v>52.095695495605469</v>
      </c>
      <c r="FP521" s="86">
        <v>52.059879302978516</v>
      </c>
      <c r="FQ521" s="86">
        <v>51.967235565185547</v>
      </c>
      <c r="FR521" s="86">
        <v>51.483573913574219</v>
      </c>
      <c r="FS521" s="86">
        <v>51.461639404296875</v>
      </c>
      <c r="FT521" s="86">
        <v>50.977699279785156</v>
      </c>
      <c r="FU521" s="86">
        <v>5.6494414806365967E-2</v>
      </c>
      <c r="FV521" s="86">
        <v>8.5623197257518768E-2</v>
      </c>
      <c r="FW521" s="86">
        <v>5.8789633214473724E-2</v>
      </c>
      <c r="FX521" s="86">
        <v>786</v>
      </c>
      <c r="FY521" s="86">
        <v>1</v>
      </c>
    </row>
    <row r="522" spans="1:181" x14ac:dyDescent="0.25">
      <c r="A522" t="s">
        <v>186</v>
      </c>
      <c r="B522" t="s">
        <v>236</v>
      </c>
      <c r="C522" t="s">
        <v>194</v>
      </c>
      <c r="D522" t="s">
        <v>203</v>
      </c>
      <c r="E522" t="s">
        <v>243</v>
      </c>
      <c r="F522" t="s">
        <v>178</v>
      </c>
      <c r="G522" t="s">
        <v>1</v>
      </c>
      <c r="H522" s="86">
        <v>13668</v>
      </c>
      <c r="I522" s="86">
        <v>1.4400631189346313</v>
      </c>
      <c r="J522" s="86">
        <v>1.3053070306777954</v>
      </c>
      <c r="K522" s="86">
        <v>1.1993980407714844</v>
      </c>
      <c r="L522" s="86">
        <v>1.1888312101364136</v>
      </c>
      <c r="M522" s="86">
        <v>1.177775502204895</v>
      </c>
      <c r="N522" s="86">
        <v>1.2673047780990601</v>
      </c>
      <c r="O522" s="86">
        <v>1.4416276216506958</v>
      </c>
      <c r="P522" s="86">
        <v>1.5990065336227417</v>
      </c>
      <c r="Q522" s="86">
        <v>1.5614879131317139</v>
      </c>
      <c r="R522" s="86">
        <v>1.5925149917602539</v>
      </c>
      <c r="S522" s="86">
        <v>1.6657967567443848</v>
      </c>
      <c r="T522" s="86">
        <v>1.6103949546813965</v>
      </c>
      <c r="U522" s="86">
        <v>1.5910656452178955</v>
      </c>
      <c r="V522" s="86">
        <v>1.5528284311294556</v>
      </c>
      <c r="W522" s="86">
        <v>1.4753344058990479</v>
      </c>
      <c r="X522" s="86">
        <v>1.5440601110458374</v>
      </c>
      <c r="Y522" s="86">
        <v>1.7254271507263184</v>
      </c>
      <c r="Z522" s="86">
        <v>1.9709926843643188</v>
      </c>
      <c r="AA522" s="86">
        <v>2.1675608158111572</v>
      </c>
      <c r="AB522" s="86">
        <v>2.1633234024047852</v>
      </c>
      <c r="AC522" s="86">
        <v>2.2329449653625488</v>
      </c>
      <c r="AD522" s="86">
        <v>2.0860710144042969</v>
      </c>
      <c r="AE522" s="86">
        <v>1.8046731948852539</v>
      </c>
      <c r="AF522" s="86">
        <v>1.5338205099105835</v>
      </c>
      <c r="AG522" s="86">
        <v>-0.27103421092033386</v>
      </c>
      <c r="AH522" s="86">
        <v>-0.27041694521903992</v>
      </c>
      <c r="AI522" s="86">
        <v>-0.3198162317276001</v>
      </c>
      <c r="AJ522" s="86">
        <v>-0.2893339991569519</v>
      </c>
      <c r="AK522" s="86">
        <v>-0.25036546587944031</v>
      </c>
      <c r="AL522" s="86">
        <v>-0.23494726419448853</v>
      </c>
      <c r="AM522" s="86">
        <v>-0.26559025049209595</v>
      </c>
      <c r="AN522" s="86">
        <v>-0.37749204039573669</v>
      </c>
      <c r="AO522" s="86">
        <v>-0.37514495849609375</v>
      </c>
      <c r="AP522" s="86">
        <v>-0.26050370931625366</v>
      </c>
      <c r="AQ522" s="86">
        <v>-0.18391178548336029</v>
      </c>
      <c r="AR522" s="86">
        <v>-0.24054688215255737</v>
      </c>
      <c r="AS522" s="86">
        <v>-0.21273934841156006</v>
      </c>
      <c r="AT522" s="86">
        <v>-0.2107187807559967</v>
      </c>
      <c r="AU522" s="86">
        <v>-0.26663193106651306</v>
      </c>
      <c r="AV522" s="86">
        <v>-0.20069587230682373</v>
      </c>
      <c r="AW522" s="86">
        <v>-0.17285892367362976</v>
      </c>
      <c r="AX522" s="86">
        <v>-0.18274439871311188</v>
      </c>
      <c r="AY522" s="86">
        <v>-2.7600914239883423E-2</v>
      </c>
      <c r="AZ522" s="86">
        <v>-0.10367819666862488</v>
      </c>
      <c r="BA522" s="86">
        <v>-1.4055360108613968E-2</v>
      </c>
      <c r="BB522" s="86">
        <v>-9.0798243880271912E-2</v>
      </c>
      <c r="BC522" s="86">
        <v>-0.30214497447013855</v>
      </c>
      <c r="BD522" s="86">
        <v>-0.34136810898780823</v>
      </c>
      <c r="BE522" s="86">
        <v>-0.19288317859172821</v>
      </c>
      <c r="BF522" s="86">
        <v>-0.1914607435464859</v>
      </c>
      <c r="BG522" s="86">
        <v>-0.23825381696224213</v>
      </c>
      <c r="BH522" s="86">
        <v>-0.21607740223407745</v>
      </c>
      <c r="BI522" s="86">
        <v>-0.1757739931344986</v>
      </c>
      <c r="BJ522" s="86">
        <v>-0.1596049964427948</v>
      </c>
      <c r="BK522" s="86">
        <v>-0.19218215346336365</v>
      </c>
      <c r="BL522" s="86">
        <v>-0.30137228965759277</v>
      </c>
      <c r="BM522" s="86">
        <v>-0.29499617218971252</v>
      </c>
      <c r="BN522" s="86">
        <v>-0.1827254593372345</v>
      </c>
      <c r="BO522" s="86">
        <v>-0.10139035433530807</v>
      </c>
      <c r="BP522" s="86">
        <v>-0.16266334056854248</v>
      </c>
      <c r="BQ522" s="86">
        <v>-0.13767103850841522</v>
      </c>
      <c r="BR522" s="86">
        <v>-0.13344480097293854</v>
      </c>
      <c r="BS522" s="86">
        <v>-0.19419747591018677</v>
      </c>
      <c r="BT522" s="86">
        <v>-0.12947492301464081</v>
      </c>
      <c r="BU522" s="86">
        <v>-8.9472934603691101E-2</v>
      </c>
      <c r="BV522" s="86">
        <v>-8.5421539843082428E-2</v>
      </c>
      <c r="BW522" s="86">
        <v>5.6346051394939423E-2</v>
      </c>
      <c r="BX522" s="86">
        <v>-1.5491779893636703E-2</v>
      </c>
      <c r="BY522" s="86">
        <v>7.227662205696106E-2</v>
      </c>
      <c r="BZ522" s="86">
        <v>-6.3927983865141869E-3</v>
      </c>
      <c r="CA522" s="86">
        <v>-0.20793250203132629</v>
      </c>
      <c r="CB522" s="86">
        <v>-0.25723186135292053</v>
      </c>
      <c r="CC522" s="86">
        <v>-0.13875600695610046</v>
      </c>
      <c r="CD522" s="86">
        <v>-0.13677594065666199</v>
      </c>
      <c r="CE522" s="86">
        <v>-0.18176394701004028</v>
      </c>
      <c r="CF522" s="86">
        <v>-0.1653401255607605</v>
      </c>
      <c r="CG522" s="86">
        <v>-0.12411216646432877</v>
      </c>
      <c r="CH522" s="86">
        <v>-0.10742318630218506</v>
      </c>
      <c r="CI522" s="86">
        <v>-0.14133992791175842</v>
      </c>
      <c r="CJ522" s="86">
        <v>-0.24865195155143738</v>
      </c>
      <c r="CK522" s="86">
        <v>-0.23948538303375244</v>
      </c>
      <c r="CL522" s="86">
        <v>-0.12885648012161255</v>
      </c>
      <c r="CM522" s="86">
        <v>-4.4236253947019577E-2</v>
      </c>
      <c r="CN522" s="86">
        <v>-0.10872142761945724</v>
      </c>
      <c r="CO522" s="86">
        <v>-8.5678957402706146E-2</v>
      </c>
      <c r="CP522" s="86">
        <v>-7.9925075173377991E-2</v>
      </c>
      <c r="CQ522" s="86">
        <v>-0.14402958750724792</v>
      </c>
      <c r="CR522" s="86">
        <v>-8.0147519707679749E-2</v>
      </c>
      <c r="CS522" s="86">
        <v>-3.1720031052827835E-2</v>
      </c>
      <c r="CT522" s="86">
        <v>-1.8016036599874496E-2</v>
      </c>
      <c r="CU522" s="86">
        <v>0.11448746919631958</v>
      </c>
      <c r="CV522" s="86">
        <v>4.5585863292217255E-2</v>
      </c>
      <c r="CW522" s="86">
        <v>0.13206988573074341</v>
      </c>
      <c r="CX522" s="86">
        <v>5.2066154778003693E-2</v>
      </c>
      <c r="CY522" s="86">
        <v>-0.14268124103546143</v>
      </c>
      <c r="CZ522" s="86">
        <v>-0.19895936548709869</v>
      </c>
      <c r="DA522" s="86">
        <v>-8.4628820419311523E-2</v>
      </c>
      <c r="DB522" s="86">
        <v>-8.2091130316257477E-2</v>
      </c>
      <c r="DC522" s="86">
        <v>-0.12527406215667725</v>
      </c>
      <c r="DD522" s="86">
        <v>-0.11460284888744354</v>
      </c>
      <c r="DE522" s="86">
        <v>-7.2450332343578339E-2</v>
      </c>
      <c r="DF522" s="86">
        <v>-5.5241364985704422E-2</v>
      </c>
      <c r="DG522" s="86">
        <v>-9.0497709810733795E-2</v>
      </c>
      <c r="DH522" s="86">
        <v>-0.19593164324760437</v>
      </c>
      <c r="DI522" s="86">
        <v>-0.18397454917430878</v>
      </c>
      <c r="DJ522" s="86">
        <v>-7.4987486004829407E-2</v>
      </c>
      <c r="DK522" s="86">
        <v>1.2917845509946346E-2</v>
      </c>
      <c r="DL522" s="86">
        <v>-5.4779522120952606E-2</v>
      </c>
      <c r="DM522" s="86">
        <v>-3.3686868846416473E-2</v>
      </c>
      <c r="DN522" s="86">
        <v>-2.6405349373817444E-2</v>
      </c>
      <c r="DO522" s="86">
        <v>-9.3861699104309082E-2</v>
      </c>
      <c r="DP522" s="86">
        <v>-3.0820108950138092E-2</v>
      </c>
      <c r="DQ522" s="86">
        <v>2.6032865047454834E-2</v>
      </c>
      <c r="DR522" s="86">
        <v>4.9389470368623734E-2</v>
      </c>
      <c r="DS522" s="86">
        <v>0.17262889444828033</v>
      </c>
      <c r="DT522" s="86">
        <v>0.10666351765394211</v>
      </c>
      <c r="DU522" s="86">
        <v>0.19186314940452576</v>
      </c>
      <c r="DV522" s="86">
        <v>0.11052510887384415</v>
      </c>
      <c r="DW522" s="86">
        <v>-7.7429965138435364E-2</v>
      </c>
      <c r="DX522" s="86">
        <v>-0.14068685472011566</v>
      </c>
      <c r="DY522" s="86">
        <v>-6.47776760160923E-3</v>
      </c>
      <c r="DZ522" s="86">
        <v>-3.1349556520581245E-3</v>
      </c>
      <c r="EA522" s="86">
        <v>-4.3711639940738678E-2</v>
      </c>
      <c r="EB522" s="86">
        <v>-4.1346285492181778E-2</v>
      </c>
      <c r="EC522" s="86">
        <v>2.1411462221294641E-3</v>
      </c>
      <c r="ED522" s="86">
        <v>2.0100895315408707E-2</v>
      </c>
      <c r="EE522" s="86">
        <v>-1.7089609056711197E-2</v>
      </c>
      <c r="EF522" s="86">
        <v>-0.11981188505887985</v>
      </c>
      <c r="EG522" s="86">
        <v>-0.10382577031850815</v>
      </c>
      <c r="EH522" s="86">
        <v>2.7907646726816893E-3</v>
      </c>
      <c r="EI522" s="86">
        <v>9.543929249048233E-2</v>
      </c>
      <c r="EJ522" s="86">
        <v>2.3104030638933182E-2</v>
      </c>
      <c r="EK522" s="86">
        <v>4.138144850730896E-2</v>
      </c>
      <c r="EL522" s="86">
        <v>5.086863785982132E-2</v>
      </c>
      <c r="EM522" s="86">
        <v>-2.1427247673273087E-2</v>
      </c>
      <c r="EN522" s="86">
        <v>4.0400832891464233E-2</v>
      </c>
      <c r="EO522" s="86">
        <v>0.10941886901855469</v>
      </c>
      <c r="EP522" s="86">
        <v>0.14671231806278229</v>
      </c>
      <c r="EQ522" s="86">
        <v>0.25657585263252258</v>
      </c>
      <c r="ER522" s="86">
        <v>0.19484992325305939</v>
      </c>
      <c r="ES522" s="86">
        <v>0.27819514274597168</v>
      </c>
      <c r="ET522" s="86">
        <v>0.1949305534362793</v>
      </c>
      <c r="EU522" s="86">
        <v>1.6782501712441444E-2</v>
      </c>
      <c r="EV522" s="86">
        <v>-5.6550614535808563E-2</v>
      </c>
      <c r="EW522" s="86">
        <v>51.201084136962891</v>
      </c>
      <c r="EX522" s="86">
        <v>50.685283660888672</v>
      </c>
      <c r="EY522" s="86">
        <v>50.559703826904297</v>
      </c>
      <c r="EZ522" s="86">
        <v>50.210765838623047</v>
      </c>
      <c r="FA522" s="86">
        <v>50.164783477783203</v>
      </c>
      <c r="FB522" s="86">
        <v>49.994819641113281</v>
      </c>
      <c r="FC522" s="86">
        <v>49.93402099609375</v>
      </c>
      <c r="FD522" s="86">
        <v>49.954799652099609</v>
      </c>
      <c r="FE522" s="86">
        <v>50.398490905761719</v>
      </c>
      <c r="FF522" s="86">
        <v>51.770893096923828</v>
      </c>
      <c r="FG522" s="86">
        <v>52.455108642578125</v>
      </c>
      <c r="FH522" s="86">
        <v>52.876541137695313</v>
      </c>
      <c r="FI522" s="86">
        <v>53.379432678222656</v>
      </c>
      <c r="FJ522" s="86">
        <v>53.80828857421875</v>
      </c>
      <c r="FK522" s="86">
        <v>53.732143402099609</v>
      </c>
      <c r="FL522" s="86">
        <v>53.297332763671875</v>
      </c>
      <c r="FM522" s="86">
        <v>53.107913970947266</v>
      </c>
      <c r="FN522" s="86">
        <v>52.457847595214844</v>
      </c>
      <c r="FO522" s="86">
        <v>52.403858184814453</v>
      </c>
      <c r="FP522" s="86">
        <v>52.389080047607422</v>
      </c>
      <c r="FQ522" s="86">
        <v>52.55224609375</v>
      </c>
      <c r="FR522" s="86">
        <v>52.362709045410156</v>
      </c>
      <c r="FS522" s="86">
        <v>52.2149658203125</v>
      </c>
      <c r="FT522" s="86">
        <v>50.863258361816406</v>
      </c>
      <c r="FU522" s="86">
        <v>4.9242328852415085E-2</v>
      </c>
      <c r="FV522" s="86">
        <v>7.5192913413047791E-2</v>
      </c>
      <c r="FW522" s="86">
        <v>4.975481703877449E-2</v>
      </c>
      <c r="FX522" s="86">
        <v>501</v>
      </c>
      <c r="FY522" s="86">
        <v>1</v>
      </c>
    </row>
    <row r="523" spans="1:181" x14ac:dyDescent="0.25">
      <c r="A523" t="s">
        <v>186</v>
      </c>
      <c r="B523" t="s">
        <v>236</v>
      </c>
      <c r="C523" t="s">
        <v>194</v>
      </c>
      <c r="D523" t="s">
        <v>203</v>
      </c>
      <c r="E523" t="s">
        <v>243</v>
      </c>
      <c r="F523" t="s">
        <v>179</v>
      </c>
      <c r="G523" t="s">
        <v>1</v>
      </c>
      <c r="H523" s="86">
        <v>1649</v>
      </c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  <c r="AK523" s="86"/>
      <c r="AL523" s="86"/>
      <c r="AM523" s="86"/>
      <c r="AN523" s="86"/>
      <c r="AO523" s="86"/>
      <c r="AP523" s="86"/>
      <c r="AQ523" s="86"/>
      <c r="AR523" s="86"/>
      <c r="AS523" s="86"/>
      <c r="AT523" s="86"/>
      <c r="AU523" s="86"/>
      <c r="AV523" s="86"/>
      <c r="AW523" s="86"/>
      <c r="AX523" s="86"/>
      <c r="AY523" s="86"/>
      <c r="AZ523" s="86"/>
      <c r="BA523" s="86"/>
      <c r="BB523" s="86"/>
      <c r="BC523" s="86"/>
      <c r="BD523" s="86"/>
      <c r="BE523" s="86"/>
      <c r="BF523" s="86"/>
      <c r="BG523" s="86"/>
      <c r="BH523" s="86"/>
      <c r="BI523" s="86"/>
      <c r="BJ523" s="86"/>
      <c r="BK523" s="86"/>
      <c r="BL523" s="86"/>
      <c r="BM523" s="86"/>
      <c r="BN523" s="86"/>
      <c r="BO523" s="86"/>
      <c r="BP523" s="86"/>
      <c r="BQ523" s="86"/>
      <c r="BR523" s="86"/>
      <c r="BS523" s="86"/>
      <c r="BT523" s="86"/>
      <c r="BU523" s="86"/>
      <c r="BV523" s="86"/>
      <c r="BW523" s="86"/>
      <c r="BX523" s="86"/>
      <c r="BY523" s="86"/>
      <c r="BZ523" s="86"/>
      <c r="CA523" s="86"/>
      <c r="CB523" s="86"/>
      <c r="CC523" s="86"/>
      <c r="CD523" s="86"/>
      <c r="CE523" s="86"/>
      <c r="CF523" s="86"/>
      <c r="CG523" s="86"/>
      <c r="CH523" s="86"/>
      <c r="CI523" s="86"/>
      <c r="CJ523" s="86"/>
      <c r="CK523" s="86"/>
      <c r="CL523" s="86"/>
      <c r="CM523" s="86"/>
      <c r="CN523" s="86"/>
      <c r="CO523" s="86"/>
      <c r="CP523" s="86"/>
      <c r="CQ523" s="86"/>
      <c r="CR523" s="86"/>
      <c r="CS523" s="86"/>
      <c r="CT523" s="86"/>
      <c r="CU523" s="86"/>
      <c r="CV523" s="86"/>
      <c r="CW523" s="86"/>
      <c r="CX523" s="86"/>
      <c r="CY523" s="86"/>
      <c r="CZ523" s="86"/>
      <c r="DA523" s="86"/>
      <c r="DB523" s="86"/>
      <c r="DC523" s="86"/>
      <c r="DD523" s="86"/>
      <c r="DE523" s="86"/>
      <c r="DF523" s="86"/>
      <c r="DG523" s="86"/>
      <c r="DH523" s="86"/>
      <c r="DI523" s="86"/>
      <c r="DJ523" s="86"/>
      <c r="DK523" s="86"/>
      <c r="DL523" s="86"/>
      <c r="DM523" s="86"/>
      <c r="DN523" s="86"/>
      <c r="DO523" s="86"/>
      <c r="DP523" s="86"/>
      <c r="DQ523" s="86"/>
      <c r="DR523" s="86"/>
      <c r="DS523" s="86"/>
      <c r="DT523" s="86"/>
      <c r="DU523" s="86"/>
      <c r="DV523" s="86"/>
      <c r="DW523" s="86"/>
      <c r="DX523" s="86"/>
      <c r="DY523" s="86"/>
      <c r="DZ523" s="86"/>
      <c r="EA523" s="86"/>
      <c r="EB523" s="86"/>
      <c r="EC523" s="86"/>
      <c r="ED523" s="86"/>
      <c r="EE523" s="86"/>
      <c r="EF523" s="86"/>
      <c r="EG523" s="86"/>
      <c r="EH523" s="86"/>
      <c r="EI523" s="86"/>
      <c r="EJ523" s="86"/>
      <c r="EK523" s="86"/>
      <c r="EL523" s="86"/>
      <c r="EM523" s="86"/>
      <c r="EN523" s="86"/>
      <c r="EO523" s="86"/>
      <c r="EP523" s="86"/>
      <c r="EQ523" s="86"/>
      <c r="ER523" s="86"/>
      <c r="ES523" s="86"/>
      <c r="ET523" s="86"/>
      <c r="EU523" s="86"/>
      <c r="EV523" s="86"/>
      <c r="EW523" s="86"/>
      <c r="EX523" s="86"/>
      <c r="EY523" s="86"/>
      <c r="EZ523" s="86"/>
      <c r="FA523" s="86"/>
      <c r="FB523" s="86"/>
      <c r="FC523" s="86"/>
      <c r="FD523" s="86"/>
      <c r="FE523" s="86"/>
      <c r="FF523" s="86"/>
      <c r="FG523" s="86"/>
      <c r="FH523" s="86"/>
      <c r="FI523" s="86"/>
      <c r="FJ523" s="86"/>
      <c r="FK523" s="86"/>
      <c r="FL523" s="86"/>
      <c r="FM523" s="86"/>
      <c r="FN523" s="86"/>
      <c r="FO523" s="86"/>
      <c r="FP523" s="86"/>
      <c r="FQ523" s="86"/>
      <c r="FR523" s="86"/>
      <c r="FS523" s="86"/>
      <c r="FT523" s="86"/>
      <c r="FU523" s="86"/>
      <c r="FV523" s="86"/>
      <c r="FW523" s="86"/>
      <c r="FX523" s="86">
        <v>42</v>
      </c>
      <c r="FY523" s="86">
        <v>0</v>
      </c>
    </row>
    <row r="524" spans="1:181" x14ac:dyDescent="0.25">
      <c r="A524" t="s">
        <v>186</v>
      </c>
      <c r="B524" t="s">
        <v>236</v>
      </c>
      <c r="C524" t="s">
        <v>194</v>
      </c>
      <c r="D524" t="s">
        <v>203</v>
      </c>
      <c r="E524" t="s">
        <v>243</v>
      </c>
      <c r="F524" t="s">
        <v>180</v>
      </c>
      <c r="G524" t="s">
        <v>1</v>
      </c>
      <c r="H524" s="86">
        <v>980</v>
      </c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  <c r="AK524" s="86"/>
      <c r="AL524" s="86"/>
      <c r="AM524" s="86"/>
      <c r="AN524" s="86"/>
      <c r="AO524" s="86"/>
      <c r="AP524" s="86"/>
      <c r="AQ524" s="86"/>
      <c r="AR524" s="86"/>
      <c r="AS524" s="86"/>
      <c r="AT524" s="86"/>
      <c r="AU524" s="86"/>
      <c r="AV524" s="86"/>
      <c r="AW524" s="86"/>
      <c r="AX524" s="86"/>
      <c r="AY524" s="86"/>
      <c r="AZ524" s="86"/>
      <c r="BA524" s="86"/>
      <c r="BB524" s="86"/>
      <c r="BC524" s="86"/>
      <c r="BD524" s="86"/>
      <c r="BE524" s="86"/>
      <c r="BF524" s="86"/>
      <c r="BG524" s="86"/>
      <c r="BH524" s="86"/>
      <c r="BI524" s="86"/>
      <c r="BJ524" s="86"/>
      <c r="BK524" s="86"/>
      <c r="BL524" s="86"/>
      <c r="BM524" s="86"/>
      <c r="BN524" s="86"/>
      <c r="BO524" s="86"/>
      <c r="BP524" s="86"/>
      <c r="BQ524" s="86"/>
      <c r="BR524" s="86"/>
      <c r="BS524" s="86"/>
      <c r="BT524" s="86"/>
      <c r="BU524" s="86"/>
      <c r="BV524" s="86"/>
      <c r="BW524" s="86"/>
      <c r="BX524" s="86"/>
      <c r="BY524" s="86"/>
      <c r="BZ524" s="86"/>
      <c r="CA524" s="86"/>
      <c r="CB524" s="86"/>
      <c r="CC524" s="86"/>
      <c r="CD524" s="86"/>
      <c r="CE524" s="86"/>
      <c r="CF524" s="86"/>
      <c r="CG524" s="86"/>
      <c r="CH524" s="86"/>
      <c r="CI524" s="86"/>
      <c r="CJ524" s="86"/>
      <c r="CK524" s="86"/>
      <c r="CL524" s="86"/>
      <c r="CM524" s="86"/>
      <c r="CN524" s="86"/>
      <c r="CO524" s="86"/>
      <c r="CP524" s="86"/>
      <c r="CQ524" s="86"/>
      <c r="CR524" s="86"/>
      <c r="CS524" s="86"/>
      <c r="CT524" s="86"/>
      <c r="CU524" s="86"/>
      <c r="CV524" s="86"/>
      <c r="CW524" s="86"/>
      <c r="CX524" s="86"/>
      <c r="CY524" s="86"/>
      <c r="CZ524" s="86"/>
      <c r="DA524" s="86"/>
      <c r="DB524" s="86"/>
      <c r="DC524" s="86"/>
      <c r="DD524" s="86"/>
      <c r="DE524" s="86"/>
      <c r="DF524" s="86"/>
      <c r="DG524" s="86"/>
      <c r="DH524" s="86"/>
      <c r="DI524" s="86"/>
      <c r="DJ524" s="86"/>
      <c r="DK524" s="86"/>
      <c r="DL524" s="86"/>
      <c r="DM524" s="86"/>
      <c r="DN524" s="86"/>
      <c r="DO524" s="86"/>
      <c r="DP524" s="86"/>
      <c r="DQ524" s="86"/>
      <c r="DR524" s="86"/>
      <c r="DS524" s="86"/>
      <c r="DT524" s="86"/>
      <c r="DU524" s="86"/>
      <c r="DV524" s="86"/>
      <c r="DW524" s="86"/>
      <c r="DX524" s="86"/>
      <c r="DY524" s="86"/>
      <c r="DZ524" s="86"/>
      <c r="EA524" s="86"/>
      <c r="EB524" s="86"/>
      <c r="EC524" s="86"/>
      <c r="ED524" s="86"/>
      <c r="EE524" s="86"/>
      <c r="EF524" s="86"/>
      <c r="EG524" s="86"/>
      <c r="EH524" s="86"/>
      <c r="EI524" s="86"/>
      <c r="EJ524" s="86"/>
      <c r="EK524" s="86"/>
      <c r="EL524" s="86"/>
      <c r="EM524" s="86"/>
      <c r="EN524" s="86"/>
      <c r="EO524" s="86"/>
      <c r="EP524" s="86"/>
      <c r="EQ524" s="86"/>
      <c r="ER524" s="86"/>
      <c r="ES524" s="86"/>
      <c r="ET524" s="86"/>
      <c r="EU524" s="86"/>
      <c r="EV524" s="86"/>
      <c r="EW524" s="86"/>
      <c r="EX524" s="86"/>
      <c r="EY524" s="86"/>
      <c r="EZ524" s="86"/>
      <c r="FA524" s="86"/>
      <c r="FB524" s="86"/>
      <c r="FC524" s="86"/>
      <c r="FD524" s="86"/>
      <c r="FE524" s="86"/>
      <c r="FF524" s="86"/>
      <c r="FG524" s="86"/>
      <c r="FH524" s="86"/>
      <c r="FI524" s="86"/>
      <c r="FJ524" s="86"/>
      <c r="FK524" s="86"/>
      <c r="FL524" s="86"/>
      <c r="FM524" s="86"/>
      <c r="FN524" s="86"/>
      <c r="FO524" s="86"/>
      <c r="FP524" s="86"/>
      <c r="FQ524" s="86"/>
      <c r="FR524" s="86"/>
      <c r="FS524" s="86"/>
      <c r="FT524" s="86"/>
      <c r="FU524" s="86"/>
      <c r="FV524" s="86"/>
      <c r="FW524" s="86"/>
      <c r="FX524" s="86">
        <v>31</v>
      </c>
      <c r="FY524" s="86">
        <v>0</v>
      </c>
    </row>
    <row r="525" spans="1:181" x14ac:dyDescent="0.25">
      <c r="A525" t="s">
        <v>186</v>
      </c>
      <c r="B525" t="s">
        <v>236</v>
      </c>
      <c r="C525" t="s">
        <v>194</v>
      </c>
      <c r="D525" t="s">
        <v>203</v>
      </c>
      <c r="E525" t="s">
        <v>243</v>
      </c>
      <c r="F525" t="s">
        <v>181</v>
      </c>
      <c r="G525" t="s">
        <v>1</v>
      </c>
      <c r="H525" s="86">
        <v>437</v>
      </c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  <c r="AK525" s="86"/>
      <c r="AL525" s="86"/>
      <c r="AM525" s="86"/>
      <c r="AN525" s="86"/>
      <c r="AO525" s="86"/>
      <c r="AP525" s="86"/>
      <c r="AQ525" s="86"/>
      <c r="AR525" s="86"/>
      <c r="AS525" s="86"/>
      <c r="AT525" s="86"/>
      <c r="AU525" s="86"/>
      <c r="AV525" s="86"/>
      <c r="AW525" s="86"/>
      <c r="AX525" s="86"/>
      <c r="AY525" s="86"/>
      <c r="AZ525" s="86"/>
      <c r="BA525" s="86"/>
      <c r="BB525" s="86"/>
      <c r="BC525" s="86"/>
      <c r="BD525" s="86"/>
      <c r="BE525" s="86"/>
      <c r="BF525" s="86"/>
      <c r="BG525" s="86"/>
      <c r="BH525" s="86"/>
      <c r="BI525" s="86"/>
      <c r="BJ525" s="86"/>
      <c r="BK525" s="86"/>
      <c r="BL525" s="86"/>
      <c r="BM525" s="86"/>
      <c r="BN525" s="86"/>
      <c r="BO525" s="86"/>
      <c r="BP525" s="86"/>
      <c r="BQ525" s="86"/>
      <c r="BR525" s="86"/>
      <c r="BS525" s="86"/>
      <c r="BT525" s="86"/>
      <c r="BU525" s="86"/>
      <c r="BV525" s="86"/>
      <c r="BW525" s="86"/>
      <c r="BX525" s="86"/>
      <c r="BY525" s="86"/>
      <c r="BZ525" s="86"/>
      <c r="CA525" s="86"/>
      <c r="CB525" s="86"/>
      <c r="CC525" s="86"/>
      <c r="CD525" s="86"/>
      <c r="CE525" s="86"/>
      <c r="CF525" s="86"/>
      <c r="CG525" s="86"/>
      <c r="CH525" s="86"/>
      <c r="CI525" s="86"/>
      <c r="CJ525" s="86"/>
      <c r="CK525" s="86"/>
      <c r="CL525" s="86"/>
      <c r="CM525" s="86"/>
      <c r="CN525" s="86"/>
      <c r="CO525" s="86"/>
      <c r="CP525" s="86"/>
      <c r="CQ525" s="86"/>
      <c r="CR525" s="86"/>
      <c r="CS525" s="86"/>
      <c r="CT525" s="86"/>
      <c r="CU525" s="86"/>
      <c r="CV525" s="86"/>
      <c r="CW525" s="86"/>
      <c r="CX525" s="86"/>
      <c r="CY525" s="86"/>
      <c r="CZ525" s="86"/>
      <c r="DA525" s="86"/>
      <c r="DB525" s="86"/>
      <c r="DC525" s="86"/>
      <c r="DD525" s="86"/>
      <c r="DE525" s="86"/>
      <c r="DF525" s="86"/>
      <c r="DG525" s="86"/>
      <c r="DH525" s="86"/>
      <c r="DI525" s="86"/>
      <c r="DJ525" s="86"/>
      <c r="DK525" s="86"/>
      <c r="DL525" s="86"/>
      <c r="DM525" s="86"/>
      <c r="DN525" s="86"/>
      <c r="DO525" s="86"/>
      <c r="DP525" s="86"/>
      <c r="DQ525" s="86"/>
      <c r="DR525" s="86"/>
      <c r="DS525" s="86"/>
      <c r="DT525" s="86"/>
      <c r="DU525" s="86"/>
      <c r="DV525" s="86"/>
      <c r="DW525" s="86"/>
      <c r="DX525" s="86"/>
      <c r="DY525" s="86"/>
      <c r="DZ525" s="86"/>
      <c r="EA525" s="86"/>
      <c r="EB525" s="86"/>
      <c r="EC525" s="86"/>
      <c r="ED525" s="86"/>
      <c r="EE525" s="86"/>
      <c r="EF525" s="86"/>
      <c r="EG525" s="86"/>
      <c r="EH525" s="86"/>
      <c r="EI525" s="86"/>
      <c r="EJ525" s="86"/>
      <c r="EK525" s="86"/>
      <c r="EL525" s="86"/>
      <c r="EM525" s="86"/>
      <c r="EN525" s="86"/>
      <c r="EO525" s="86"/>
      <c r="EP525" s="86"/>
      <c r="EQ525" s="86"/>
      <c r="ER525" s="86"/>
      <c r="ES525" s="86"/>
      <c r="ET525" s="86"/>
      <c r="EU525" s="86"/>
      <c r="EV525" s="86"/>
      <c r="EW525" s="86"/>
      <c r="EX525" s="86"/>
      <c r="EY525" s="86"/>
      <c r="EZ525" s="86"/>
      <c r="FA525" s="86"/>
      <c r="FB525" s="86"/>
      <c r="FC525" s="86"/>
      <c r="FD525" s="86"/>
      <c r="FE525" s="86"/>
      <c r="FF525" s="86"/>
      <c r="FG525" s="86"/>
      <c r="FH525" s="86"/>
      <c r="FI525" s="86"/>
      <c r="FJ525" s="86"/>
      <c r="FK525" s="86"/>
      <c r="FL525" s="86"/>
      <c r="FM525" s="86"/>
      <c r="FN525" s="86"/>
      <c r="FO525" s="86"/>
      <c r="FP525" s="86"/>
      <c r="FQ525" s="86"/>
      <c r="FR525" s="86"/>
      <c r="FS525" s="86"/>
      <c r="FT525" s="86"/>
      <c r="FU525" s="86"/>
      <c r="FV525" s="86"/>
      <c r="FW525" s="86"/>
      <c r="FX525" s="86">
        <v>14</v>
      </c>
      <c r="FY525" s="86">
        <v>0</v>
      </c>
    </row>
    <row r="526" spans="1:181" x14ac:dyDescent="0.25">
      <c r="A526" t="s">
        <v>186</v>
      </c>
      <c r="B526" t="s">
        <v>236</v>
      </c>
      <c r="C526" t="s">
        <v>194</v>
      </c>
      <c r="D526" t="s">
        <v>203</v>
      </c>
      <c r="E526" t="s">
        <v>243</v>
      </c>
      <c r="F526" t="s">
        <v>182</v>
      </c>
      <c r="G526" t="s">
        <v>1</v>
      </c>
      <c r="H526" s="86">
        <v>2375</v>
      </c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  <c r="AK526" s="86"/>
      <c r="AL526" s="86"/>
      <c r="AM526" s="86"/>
      <c r="AN526" s="86"/>
      <c r="AO526" s="86"/>
      <c r="AP526" s="86"/>
      <c r="AQ526" s="86"/>
      <c r="AR526" s="86"/>
      <c r="AS526" s="86"/>
      <c r="AT526" s="86"/>
      <c r="AU526" s="86"/>
      <c r="AV526" s="86"/>
      <c r="AW526" s="86"/>
      <c r="AX526" s="86"/>
      <c r="AY526" s="86"/>
      <c r="AZ526" s="86"/>
      <c r="BA526" s="86"/>
      <c r="BB526" s="86"/>
      <c r="BC526" s="86"/>
      <c r="BD526" s="86"/>
      <c r="BE526" s="86"/>
      <c r="BF526" s="86"/>
      <c r="BG526" s="86"/>
      <c r="BH526" s="86"/>
      <c r="BI526" s="86"/>
      <c r="BJ526" s="86"/>
      <c r="BK526" s="86"/>
      <c r="BL526" s="86"/>
      <c r="BM526" s="86"/>
      <c r="BN526" s="86"/>
      <c r="BO526" s="86"/>
      <c r="BP526" s="86"/>
      <c r="BQ526" s="86"/>
      <c r="BR526" s="86"/>
      <c r="BS526" s="86"/>
      <c r="BT526" s="86"/>
      <c r="BU526" s="86"/>
      <c r="BV526" s="86"/>
      <c r="BW526" s="86"/>
      <c r="BX526" s="86"/>
      <c r="BY526" s="86"/>
      <c r="BZ526" s="86"/>
      <c r="CA526" s="86"/>
      <c r="CB526" s="86"/>
      <c r="CC526" s="86"/>
      <c r="CD526" s="86"/>
      <c r="CE526" s="86"/>
      <c r="CF526" s="86"/>
      <c r="CG526" s="86"/>
      <c r="CH526" s="86"/>
      <c r="CI526" s="86"/>
      <c r="CJ526" s="86"/>
      <c r="CK526" s="86"/>
      <c r="CL526" s="86"/>
      <c r="CM526" s="86"/>
      <c r="CN526" s="86"/>
      <c r="CO526" s="86"/>
      <c r="CP526" s="86"/>
      <c r="CQ526" s="86"/>
      <c r="CR526" s="86"/>
      <c r="CS526" s="86"/>
      <c r="CT526" s="86"/>
      <c r="CU526" s="86"/>
      <c r="CV526" s="86"/>
      <c r="CW526" s="86"/>
      <c r="CX526" s="86"/>
      <c r="CY526" s="86"/>
      <c r="CZ526" s="86"/>
      <c r="DA526" s="86"/>
      <c r="DB526" s="86"/>
      <c r="DC526" s="86"/>
      <c r="DD526" s="86"/>
      <c r="DE526" s="86"/>
      <c r="DF526" s="86"/>
      <c r="DG526" s="86"/>
      <c r="DH526" s="86"/>
      <c r="DI526" s="86"/>
      <c r="DJ526" s="86"/>
      <c r="DK526" s="86"/>
      <c r="DL526" s="86"/>
      <c r="DM526" s="86"/>
      <c r="DN526" s="86"/>
      <c r="DO526" s="86"/>
      <c r="DP526" s="86"/>
      <c r="DQ526" s="86"/>
      <c r="DR526" s="86"/>
      <c r="DS526" s="86"/>
      <c r="DT526" s="86"/>
      <c r="DU526" s="86"/>
      <c r="DV526" s="86"/>
      <c r="DW526" s="86"/>
      <c r="DX526" s="86"/>
      <c r="DY526" s="86"/>
      <c r="DZ526" s="86"/>
      <c r="EA526" s="86"/>
      <c r="EB526" s="86"/>
      <c r="EC526" s="86"/>
      <c r="ED526" s="86"/>
      <c r="EE526" s="86"/>
      <c r="EF526" s="86"/>
      <c r="EG526" s="86"/>
      <c r="EH526" s="86"/>
      <c r="EI526" s="86"/>
      <c r="EJ526" s="86"/>
      <c r="EK526" s="86"/>
      <c r="EL526" s="86"/>
      <c r="EM526" s="86"/>
      <c r="EN526" s="86"/>
      <c r="EO526" s="86"/>
      <c r="EP526" s="86"/>
      <c r="EQ526" s="86"/>
      <c r="ER526" s="86"/>
      <c r="ES526" s="86"/>
      <c r="ET526" s="86"/>
      <c r="EU526" s="86"/>
      <c r="EV526" s="86"/>
      <c r="EW526" s="86"/>
      <c r="EX526" s="86"/>
      <c r="EY526" s="86"/>
      <c r="EZ526" s="86"/>
      <c r="FA526" s="86"/>
      <c r="FB526" s="86"/>
      <c r="FC526" s="86"/>
      <c r="FD526" s="86"/>
      <c r="FE526" s="86"/>
      <c r="FF526" s="86"/>
      <c r="FG526" s="86"/>
      <c r="FH526" s="86"/>
      <c r="FI526" s="86"/>
      <c r="FJ526" s="86"/>
      <c r="FK526" s="86"/>
      <c r="FL526" s="86"/>
      <c r="FM526" s="86"/>
      <c r="FN526" s="86"/>
      <c r="FO526" s="86"/>
      <c r="FP526" s="86"/>
      <c r="FQ526" s="86"/>
      <c r="FR526" s="86"/>
      <c r="FS526" s="86"/>
      <c r="FT526" s="86"/>
      <c r="FU526" s="86"/>
      <c r="FV526" s="86"/>
      <c r="FW526" s="86"/>
      <c r="FX526" s="86">
        <v>71</v>
      </c>
      <c r="FY526" s="86">
        <v>0</v>
      </c>
    </row>
    <row r="527" spans="1:181" x14ac:dyDescent="0.25">
      <c r="A527" t="s">
        <v>186</v>
      </c>
      <c r="B527" t="s">
        <v>236</v>
      </c>
      <c r="C527" t="s">
        <v>194</v>
      </c>
      <c r="D527" t="s">
        <v>203</v>
      </c>
      <c r="E527" t="s">
        <v>243</v>
      </c>
      <c r="F527" t="s">
        <v>183</v>
      </c>
      <c r="G527" t="s">
        <v>1</v>
      </c>
      <c r="H527" s="86">
        <v>2939</v>
      </c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  <c r="AK527" s="86"/>
      <c r="AL527" s="86"/>
      <c r="AM527" s="86"/>
      <c r="AN527" s="86"/>
      <c r="AO527" s="86"/>
      <c r="AP527" s="86"/>
      <c r="AQ527" s="86"/>
      <c r="AR527" s="86"/>
      <c r="AS527" s="86"/>
      <c r="AT527" s="86"/>
      <c r="AU527" s="86"/>
      <c r="AV527" s="86"/>
      <c r="AW527" s="86"/>
      <c r="AX527" s="86"/>
      <c r="AY527" s="86"/>
      <c r="AZ527" s="86"/>
      <c r="BA527" s="86"/>
      <c r="BB527" s="86"/>
      <c r="BC527" s="86"/>
      <c r="BD527" s="86"/>
      <c r="BE527" s="86"/>
      <c r="BF527" s="86"/>
      <c r="BG527" s="86"/>
      <c r="BH527" s="86"/>
      <c r="BI527" s="86"/>
      <c r="BJ527" s="86"/>
      <c r="BK527" s="86"/>
      <c r="BL527" s="86"/>
      <c r="BM527" s="86"/>
      <c r="BN527" s="86"/>
      <c r="BO527" s="86"/>
      <c r="BP527" s="86"/>
      <c r="BQ527" s="86"/>
      <c r="BR527" s="86"/>
      <c r="BS527" s="86"/>
      <c r="BT527" s="86"/>
      <c r="BU527" s="86"/>
      <c r="BV527" s="86"/>
      <c r="BW527" s="86"/>
      <c r="BX527" s="86"/>
      <c r="BY527" s="86"/>
      <c r="BZ527" s="86"/>
      <c r="CA527" s="86"/>
      <c r="CB527" s="86"/>
      <c r="CC527" s="86"/>
      <c r="CD527" s="86"/>
      <c r="CE527" s="86"/>
      <c r="CF527" s="86"/>
      <c r="CG527" s="86"/>
      <c r="CH527" s="86"/>
      <c r="CI527" s="86"/>
      <c r="CJ527" s="86"/>
      <c r="CK527" s="86"/>
      <c r="CL527" s="86"/>
      <c r="CM527" s="86"/>
      <c r="CN527" s="86"/>
      <c r="CO527" s="86"/>
      <c r="CP527" s="86"/>
      <c r="CQ527" s="86"/>
      <c r="CR527" s="86"/>
      <c r="CS527" s="86"/>
      <c r="CT527" s="86"/>
      <c r="CU527" s="86"/>
      <c r="CV527" s="86"/>
      <c r="CW527" s="86"/>
      <c r="CX527" s="86"/>
      <c r="CY527" s="86"/>
      <c r="CZ527" s="86"/>
      <c r="DA527" s="86"/>
      <c r="DB527" s="86"/>
      <c r="DC527" s="86"/>
      <c r="DD527" s="86"/>
      <c r="DE527" s="86"/>
      <c r="DF527" s="86"/>
      <c r="DG527" s="86"/>
      <c r="DH527" s="86"/>
      <c r="DI527" s="86"/>
      <c r="DJ527" s="86"/>
      <c r="DK527" s="86"/>
      <c r="DL527" s="86"/>
      <c r="DM527" s="86"/>
      <c r="DN527" s="86"/>
      <c r="DO527" s="86"/>
      <c r="DP527" s="86"/>
      <c r="DQ527" s="86"/>
      <c r="DR527" s="86"/>
      <c r="DS527" s="86"/>
      <c r="DT527" s="86"/>
      <c r="DU527" s="86"/>
      <c r="DV527" s="86"/>
      <c r="DW527" s="86"/>
      <c r="DX527" s="86"/>
      <c r="DY527" s="86"/>
      <c r="DZ527" s="86"/>
      <c r="EA527" s="86"/>
      <c r="EB527" s="86"/>
      <c r="EC527" s="86"/>
      <c r="ED527" s="86"/>
      <c r="EE527" s="86"/>
      <c r="EF527" s="86"/>
      <c r="EG527" s="86"/>
      <c r="EH527" s="86"/>
      <c r="EI527" s="86"/>
      <c r="EJ527" s="86"/>
      <c r="EK527" s="86"/>
      <c r="EL527" s="86"/>
      <c r="EM527" s="86"/>
      <c r="EN527" s="86"/>
      <c r="EO527" s="86"/>
      <c r="EP527" s="86"/>
      <c r="EQ527" s="86"/>
      <c r="ER527" s="86"/>
      <c r="ES527" s="86"/>
      <c r="ET527" s="86"/>
      <c r="EU527" s="86"/>
      <c r="EV527" s="86"/>
      <c r="EW527" s="86"/>
      <c r="EX527" s="86"/>
      <c r="EY527" s="86"/>
      <c r="EZ527" s="86"/>
      <c r="FA527" s="86"/>
      <c r="FB527" s="86"/>
      <c r="FC527" s="86"/>
      <c r="FD527" s="86"/>
      <c r="FE527" s="86"/>
      <c r="FF527" s="86"/>
      <c r="FG527" s="86"/>
      <c r="FH527" s="86"/>
      <c r="FI527" s="86"/>
      <c r="FJ527" s="86"/>
      <c r="FK527" s="86"/>
      <c r="FL527" s="86"/>
      <c r="FM527" s="86"/>
      <c r="FN527" s="86"/>
      <c r="FO527" s="86"/>
      <c r="FP527" s="86"/>
      <c r="FQ527" s="86"/>
      <c r="FR527" s="86"/>
      <c r="FS527" s="86"/>
      <c r="FT527" s="86"/>
      <c r="FU527" s="86"/>
      <c r="FV527" s="86"/>
      <c r="FW527" s="86"/>
      <c r="FX527" s="86">
        <v>59</v>
      </c>
      <c r="FY527" s="86">
        <v>0</v>
      </c>
    </row>
    <row r="528" spans="1:181" x14ac:dyDescent="0.25">
      <c r="A528" t="s">
        <v>186</v>
      </c>
      <c r="B528" t="s">
        <v>236</v>
      </c>
      <c r="C528" t="s">
        <v>194</v>
      </c>
      <c r="D528" t="s">
        <v>203</v>
      </c>
      <c r="E528" t="s">
        <v>243</v>
      </c>
      <c r="F528" t="s">
        <v>184</v>
      </c>
      <c r="G528" t="s">
        <v>1</v>
      </c>
      <c r="H528" s="86">
        <v>2024</v>
      </c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  <c r="AK528" s="86"/>
      <c r="AL528" s="86"/>
      <c r="AM528" s="86"/>
      <c r="AN528" s="86"/>
      <c r="AO528" s="86"/>
      <c r="AP528" s="86"/>
      <c r="AQ528" s="86"/>
      <c r="AR528" s="86"/>
      <c r="AS528" s="86"/>
      <c r="AT528" s="86"/>
      <c r="AU528" s="86"/>
      <c r="AV528" s="86"/>
      <c r="AW528" s="86"/>
      <c r="AX528" s="86"/>
      <c r="AY528" s="86"/>
      <c r="AZ528" s="86"/>
      <c r="BA528" s="86"/>
      <c r="BB528" s="86"/>
      <c r="BC528" s="86"/>
      <c r="BD528" s="86"/>
      <c r="BE528" s="86"/>
      <c r="BF528" s="86"/>
      <c r="BG528" s="86"/>
      <c r="BH528" s="86"/>
      <c r="BI528" s="86"/>
      <c r="BJ528" s="86"/>
      <c r="BK528" s="86"/>
      <c r="BL528" s="86"/>
      <c r="BM528" s="86"/>
      <c r="BN528" s="86"/>
      <c r="BO528" s="86"/>
      <c r="BP528" s="86"/>
      <c r="BQ528" s="86"/>
      <c r="BR528" s="86"/>
      <c r="BS528" s="86"/>
      <c r="BT528" s="86"/>
      <c r="BU528" s="86"/>
      <c r="BV528" s="86"/>
      <c r="BW528" s="86"/>
      <c r="BX528" s="86"/>
      <c r="BY528" s="86"/>
      <c r="BZ528" s="86"/>
      <c r="CA528" s="86"/>
      <c r="CB528" s="86"/>
      <c r="CC528" s="86"/>
      <c r="CD528" s="86"/>
      <c r="CE528" s="86"/>
      <c r="CF528" s="86"/>
      <c r="CG528" s="86"/>
      <c r="CH528" s="86"/>
      <c r="CI528" s="86"/>
      <c r="CJ528" s="86"/>
      <c r="CK528" s="86"/>
      <c r="CL528" s="86"/>
      <c r="CM528" s="86"/>
      <c r="CN528" s="86"/>
      <c r="CO528" s="86"/>
      <c r="CP528" s="86"/>
      <c r="CQ528" s="86"/>
      <c r="CR528" s="86"/>
      <c r="CS528" s="86"/>
      <c r="CT528" s="86"/>
      <c r="CU528" s="86"/>
      <c r="CV528" s="86"/>
      <c r="CW528" s="86"/>
      <c r="CX528" s="86"/>
      <c r="CY528" s="86"/>
      <c r="CZ528" s="86"/>
      <c r="DA528" s="86"/>
      <c r="DB528" s="86"/>
      <c r="DC528" s="86"/>
      <c r="DD528" s="86"/>
      <c r="DE528" s="86"/>
      <c r="DF528" s="86"/>
      <c r="DG528" s="86"/>
      <c r="DH528" s="86"/>
      <c r="DI528" s="86"/>
      <c r="DJ528" s="86"/>
      <c r="DK528" s="86"/>
      <c r="DL528" s="86"/>
      <c r="DM528" s="86"/>
      <c r="DN528" s="86"/>
      <c r="DO528" s="86"/>
      <c r="DP528" s="86"/>
      <c r="DQ528" s="86"/>
      <c r="DR528" s="86"/>
      <c r="DS528" s="86"/>
      <c r="DT528" s="86"/>
      <c r="DU528" s="86"/>
      <c r="DV528" s="86"/>
      <c r="DW528" s="86"/>
      <c r="DX528" s="86"/>
      <c r="DY528" s="86"/>
      <c r="DZ528" s="86"/>
      <c r="EA528" s="86"/>
      <c r="EB528" s="86"/>
      <c r="EC528" s="86"/>
      <c r="ED528" s="86"/>
      <c r="EE528" s="86"/>
      <c r="EF528" s="86"/>
      <c r="EG528" s="86"/>
      <c r="EH528" s="86"/>
      <c r="EI528" s="86"/>
      <c r="EJ528" s="86"/>
      <c r="EK528" s="86"/>
      <c r="EL528" s="86"/>
      <c r="EM528" s="86"/>
      <c r="EN528" s="86"/>
      <c r="EO528" s="86"/>
      <c r="EP528" s="86"/>
      <c r="EQ528" s="86"/>
      <c r="ER528" s="86"/>
      <c r="ES528" s="86"/>
      <c r="ET528" s="86"/>
      <c r="EU528" s="86"/>
      <c r="EV528" s="86"/>
      <c r="EW528" s="86"/>
      <c r="EX528" s="86"/>
      <c r="EY528" s="86"/>
      <c r="EZ528" s="86"/>
      <c r="FA528" s="86"/>
      <c r="FB528" s="86"/>
      <c r="FC528" s="86"/>
      <c r="FD528" s="86"/>
      <c r="FE528" s="86"/>
      <c r="FF528" s="86"/>
      <c r="FG528" s="86"/>
      <c r="FH528" s="86"/>
      <c r="FI528" s="86"/>
      <c r="FJ528" s="86"/>
      <c r="FK528" s="86"/>
      <c r="FL528" s="86"/>
      <c r="FM528" s="86"/>
      <c r="FN528" s="86"/>
      <c r="FO528" s="86"/>
      <c r="FP528" s="86"/>
      <c r="FQ528" s="86"/>
      <c r="FR528" s="86"/>
      <c r="FS528" s="86"/>
      <c r="FT528" s="86"/>
      <c r="FU528" s="86"/>
      <c r="FV528" s="86"/>
      <c r="FW528" s="86"/>
      <c r="FX528" s="86">
        <v>48</v>
      </c>
      <c r="FY528" s="86">
        <v>0</v>
      </c>
    </row>
    <row r="529" spans="1:181" x14ac:dyDescent="0.25">
      <c r="A529" t="s">
        <v>186</v>
      </c>
      <c r="B529" t="s">
        <v>236</v>
      </c>
      <c r="C529" t="s">
        <v>194</v>
      </c>
      <c r="D529" t="s">
        <v>203</v>
      </c>
      <c r="E529" t="s">
        <v>243</v>
      </c>
      <c r="F529" t="s">
        <v>185</v>
      </c>
      <c r="G529" t="s">
        <v>1</v>
      </c>
      <c r="H529" s="86">
        <v>837</v>
      </c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  <c r="AK529" s="86"/>
      <c r="AL529" s="86"/>
      <c r="AM529" s="86"/>
      <c r="AN529" s="86"/>
      <c r="AO529" s="86"/>
      <c r="AP529" s="86"/>
      <c r="AQ529" s="86"/>
      <c r="AR529" s="86"/>
      <c r="AS529" s="86"/>
      <c r="AT529" s="86"/>
      <c r="AU529" s="86"/>
      <c r="AV529" s="86"/>
      <c r="AW529" s="86"/>
      <c r="AX529" s="86"/>
      <c r="AY529" s="86"/>
      <c r="AZ529" s="86"/>
      <c r="BA529" s="86"/>
      <c r="BB529" s="86"/>
      <c r="BC529" s="86"/>
      <c r="BD529" s="86"/>
      <c r="BE529" s="86"/>
      <c r="BF529" s="86"/>
      <c r="BG529" s="86"/>
      <c r="BH529" s="86"/>
      <c r="BI529" s="86"/>
      <c r="BJ529" s="86"/>
      <c r="BK529" s="86"/>
      <c r="BL529" s="86"/>
      <c r="BM529" s="86"/>
      <c r="BN529" s="86"/>
      <c r="BO529" s="86"/>
      <c r="BP529" s="86"/>
      <c r="BQ529" s="86"/>
      <c r="BR529" s="86"/>
      <c r="BS529" s="86"/>
      <c r="BT529" s="86"/>
      <c r="BU529" s="86"/>
      <c r="BV529" s="86"/>
      <c r="BW529" s="86"/>
      <c r="BX529" s="86"/>
      <c r="BY529" s="86"/>
      <c r="BZ529" s="86"/>
      <c r="CA529" s="86"/>
      <c r="CB529" s="86"/>
      <c r="CC529" s="86"/>
      <c r="CD529" s="86"/>
      <c r="CE529" s="86"/>
      <c r="CF529" s="86"/>
      <c r="CG529" s="86"/>
      <c r="CH529" s="86"/>
      <c r="CI529" s="86"/>
      <c r="CJ529" s="86"/>
      <c r="CK529" s="86"/>
      <c r="CL529" s="86"/>
      <c r="CM529" s="86"/>
      <c r="CN529" s="86"/>
      <c r="CO529" s="86"/>
      <c r="CP529" s="86"/>
      <c r="CQ529" s="86"/>
      <c r="CR529" s="86"/>
      <c r="CS529" s="86"/>
      <c r="CT529" s="86"/>
      <c r="CU529" s="86"/>
      <c r="CV529" s="86"/>
      <c r="CW529" s="86"/>
      <c r="CX529" s="86"/>
      <c r="CY529" s="86"/>
      <c r="CZ529" s="86"/>
      <c r="DA529" s="86"/>
      <c r="DB529" s="86"/>
      <c r="DC529" s="86"/>
      <c r="DD529" s="86"/>
      <c r="DE529" s="86"/>
      <c r="DF529" s="86"/>
      <c r="DG529" s="86"/>
      <c r="DH529" s="86"/>
      <c r="DI529" s="86"/>
      <c r="DJ529" s="86"/>
      <c r="DK529" s="86"/>
      <c r="DL529" s="86"/>
      <c r="DM529" s="86"/>
      <c r="DN529" s="86"/>
      <c r="DO529" s="86"/>
      <c r="DP529" s="86"/>
      <c r="DQ529" s="86"/>
      <c r="DR529" s="86"/>
      <c r="DS529" s="86"/>
      <c r="DT529" s="86"/>
      <c r="DU529" s="86"/>
      <c r="DV529" s="86"/>
      <c r="DW529" s="86"/>
      <c r="DX529" s="86"/>
      <c r="DY529" s="86"/>
      <c r="DZ529" s="86"/>
      <c r="EA529" s="86"/>
      <c r="EB529" s="86"/>
      <c r="EC529" s="86"/>
      <c r="ED529" s="86"/>
      <c r="EE529" s="86"/>
      <c r="EF529" s="86"/>
      <c r="EG529" s="86"/>
      <c r="EH529" s="86"/>
      <c r="EI529" s="86"/>
      <c r="EJ529" s="86"/>
      <c r="EK529" s="86"/>
      <c r="EL529" s="86"/>
      <c r="EM529" s="86"/>
      <c r="EN529" s="86"/>
      <c r="EO529" s="86"/>
      <c r="EP529" s="86"/>
      <c r="EQ529" s="86"/>
      <c r="ER529" s="86"/>
      <c r="ES529" s="86"/>
      <c r="ET529" s="86"/>
      <c r="EU529" s="86"/>
      <c r="EV529" s="86"/>
      <c r="EW529" s="86"/>
      <c r="EX529" s="86"/>
      <c r="EY529" s="86"/>
      <c r="EZ529" s="86"/>
      <c r="FA529" s="86"/>
      <c r="FB529" s="86"/>
      <c r="FC529" s="86"/>
      <c r="FD529" s="86"/>
      <c r="FE529" s="86"/>
      <c r="FF529" s="86"/>
      <c r="FG529" s="86"/>
      <c r="FH529" s="86"/>
      <c r="FI529" s="86"/>
      <c r="FJ529" s="86"/>
      <c r="FK529" s="86"/>
      <c r="FL529" s="86"/>
      <c r="FM529" s="86"/>
      <c r="FN529" s="86"/>
      <c r="FO529" s="86"/>
      <c r="FP529" s="86"/>
      <c r="FQ529" s="86"/>
      <c r="FR529" s="86"/>
      <c r="FS529" s="86"/>
      <c r="FT529" s="86"/>
      <c r="FU529" s="86"/>
      <c r="FV529" s="86"/>
      <c r="FW529" s="86"/>
      <c r="FX529" s="86">
        <v>20</v>
      </c>
      <c r="FY529" s="86">
        <v>0</v>
      </c>
    </row>
    <row r="571" spans="180:180" x14ac:dyDescent="0.25">
      <c r="FX571" s="34"/>
    </row>
    <row r="572" spans="180:180" x14ac:dyDescent="0.25">
      <c r="FX572" s="34"/>
    </row>
    <row r="573" spans="180:180" x14ac:dyDescent="0.25">
      <c r="FX573" s="34"/>
    </row>
    <row r="574" spans="180:180" x14ac:dyDescent="0.25">
      <c r="FX574" s="34"/>
    </row>
    <row r="575" spans="180:180" x14ac:dyDescent="0.25">
      <c r="FX575" s="34"/>
    </row>
    <row r="576" spans="180:180" x14ac:dyDescent="0.25">
      <c r="FX576" s="34"/>
    </row>
    <row r="577" spans="180:180" x14ac:dyDescent="0.25">
      <c r="FX577" s="34"/>
    </row>
    <row r="578" spans="180:180" x14ac:dyDescent="0.25">
      <c r="FX578" s="34"/>
    </row>
    <row r="579" spans="180:180" x14ac:dyDescent="0.25">
      <c r="FX579" s="34"/>
    </row>
    <row r="580" spans="180:180" x14ac:dyDescent="0.25">
      <c r="FX580" s="34"/>
    </row>
    <row r="581" spans="180:180" x14ac:dyDescent="0.25">
      <c r="FX581" s="34"/>
    </row>
    <row r="582" spans="180:180" x14ac:dyDescent="0.25">
      <c r="FX582" s="34"/>
    </row>
    <row r="583" spans="180:180" x14ac:dyDescent="0.25">
      <c r="FX583" s="34"/>
    </row>
    <row r="584" spans="180:180" x14ac:dyDescent="0.25">
      <c r="FX584" s="34"/>
    </row>
    <row r="585" spans="180:180" x14ac:dyDescent="0.25">
      <c r="FX585" s="34"/>
    </row>
    <row r="586" spans="180:180" x14ac:dyDescent="0.25">
      <c r="FX586" s="34"/>
    </row>
    <row r="587" spans="180:180" x14ac:dyDescent="0.25">
      <c r="FX587" s="34"/>
    </row>
    <row r="588" spans="180:180" x14ac:dyDescent="0.25">
      <c r="FX588" s="34"/>
    </row>
    <row r="589" spans="180:180" x14ac:dyDescent="0.25">
      <c r="FX589" s="34"/>
    </row>
    <row r="590" spans="180:180" x14ac:dyDescent="0.25">
      <c r="FX590" s="34"/>
    </row>
    <row r="591" spans="180:180" x14ac:dyDescent="0.25">
      <c r="FX591" s="34"/>
    </row>
    <row r="592" spans="180:180" x14ac:dyDescent="0.25">
      <c r="FX592" s="34"/>
    </row>
    <row r="593" spans="180:181" x14ac:dyDescent="0.25">
      <c r="FX593" s="34"/>
    </row>
    <row r="594" spans="180:181" x14ac:dyDescent="0.25">
      <c r="FX594" s="34"/>
    </row>
    <row r="595" spans="180:181" x14ac:dyDescent="0.25">
      <c r="FX595" s="34"/>
    </row>
    <row r="596" spans="180:181" x14ac:dyDescent="0.25">
      <c r="FX596" s="34"/>
    </row>
    <row r="597" spans="180:181" x14ac:dyDescent="0.25">
      <c r="FX597" s="34"/>
    </row>
    <row r="598" spans="180:181" x14ac:dyDescent="0.25">
      <c r="FX598" s="34"/>
    </row>
    <row r="599" spans="180:181" x14ac:dyDescent="0.25">
      <c r="FX599" s="34"/>
    </row>
    <row r="600" spans="180:181" x14ac:dyDescent="0.25">
      <c r="FX600" s="34"/>
    </row>
    <row r="601" spans="180:181" x14ac:dyDescent="0.25">
      <c r="FX601" s="34"/>
    </row>
    <row r="602" spans="180:181" x14ac:dyDescent="0.25">
      <c r="FX602" s="34"/>
    </row>
    <row r="603" spans="180:181" x14ac:dyDescent="0.25">
      <c r="FX603" s="34"/>
    </row>
    <row r="604" spans="180:181" x14ac:dyDescent="0.25">
      <c r="FX604" s="34"/>
      <c r="FY604" s="42"/>
    </row>
    <row r="605" spans="180:181" x14ac:dyDescent="0.25">
      <c r="FX605" s="34"/>
      <c r="FY605" s="42"/>
    </row>
    <row r="606" spans="180:181" x14ac:dyDescent="0.25">
      <c r="FX606" s="34"/>
      <c r="FY606" s="42"/>
    </row>
    <row r="607" spans="180:181" x14ac:dyDescent="0.25">
      <c r="FX607" s="34"/>
      <c r="FY607" s="42"/>
    </row>
    <row r="608" spans="180:181" x14ac:dyDescent="0.25">
      <c r="FX608" s="34"/>
      <c r="FY608" s="42"/>
    </row>
    <row r="609" spans="180:181" x14ac:dyDescent="0.25">
      <c r="FX609" s="34"/>
      <c r="FY609" s="42"/>
    </row>
    <row r="610" spans="180:181" x14ac:dyDescent="0.25">
      <c r="FX610" s="34"/>
      <c r="FY610" s="42"/>
    </row>
    <row r="611" spans="180:181" x14ac:dyDescent="0.25">
      <c r="FX611" s="34"/>
      <c r="FY611" s="42"/>
    </row>
    <row r="612" spans="180:181" x14ac:dyDescent="0.25">
      <c r="FX612" s="34"/>
      <c r="FY612" s="42"/>
    </row>
    <row r="613" spans="180:181" x14ac:dyDescent="0.25">
      <c r="FX613" s="34"/>
      <c r="FY613" s="42"/>
    </row>
    <row r="614" spans="180:181" x14ac:dyDescent="0.25">
      <c r="FX614" s="34"/>
      <c r="FY614" s="42"/>
    </row>
    <row r="615" spans="180:181" x14ac:dyDescent="0.25">
      <c r="FX615" s="34"/>
      <c r="FY615" s="42"/>
    </row>
    <row r="616" spans="180:181" x14ac:dyDescent="0.25">
      <c r="FX616" s="34"/>
      <c r="FY616" s="42"/>
    </row>
    <row r="617" spans="180:181" x14ac:dyDescent="0.25">
      <c r="FX617" s="34"/>
      <c r="FY617" s="42"/>
    </row>
    <row r="618" spans="180:181" x14ac:dyDescent="0.25">
      <c r="FX618" s="34"/>
      <c r="FY618" s="42"/>
    </row>
    <row r="619" spans="180:181" x14ac:dyDescent="0.25">
      <c r="FX619" s="34"/>
      <c r="FY619" s="42"/>
    </row>
    <row r="620" spans="180:181" x14ac:dyDescent="0.25">
      <c r="FX620" s="34"/>
    </row>
    <row r="621" spans="180:181" x14ac:dyDescent="0.25">
      <c r="FX621" s="34"/>
    </row>
    <row r="622" spans="180:181" x14ac:dyDescent="0.25">
      <c r="FX622" s="34"/>
    </row>
    <row r="623" spans="180:181" x14ac:dyDescent="0.25">
      <c r="FX623" s="34"/>
    </row>
    <row r="624" spans="180:181" x14ac:dyDescent="0.25">
      <c r="FX624" s="34"/>
    </row>
    <row r="625" spans="180:180" x14ac:dyDescent="0.25">
      <c r="FX625" s="34"/>
    </row>
    <row r="626" spans="180:180" x14ac:dyDescent="0.25">
      <c r="FX626" s="34"/>
    </row>
    <row r="627" spans="180:180" x14ac:dyDescent="0.25">
      <c r="FX627" s="34"/>
    </row>
    <row r="628" spans="180:180" x14ac:dyDescent="0.25">
      <c r="FX628" s="34"/>
    </row>
    <row r="629" spans="180:180" x14ac:dyDescent="0.25">
      <c r="FX629" s="34"/>
    </row>
    <row r="630" spans="180:180" x14ac:dyDescent="0.25">
      <c r="FX630" s="34"/>
    </row>
    <row r="631" spans="180:180" x14ac:dyDescent="0.25">
      <c r="FX631" s="34"/>
    </row>
    <row r="632" spans="180:180" x14ac:dyDescent="0.25">
      <c r="FX632" s="34"/>
    </row>
    <row r="633" spans="180:180" x14ac:dyDescent="0.25">
      <c r="FX633" s="34"/>
    </row>
    <row r="634" spans="180:180" x14ac:dyDescent="0.25">
      <c r="FX634" s="34"/>
    </row>
    <row r="635" spans="180:180" x14ac:dyDescent="0.25">
      <c r="FX635" s="34"/>
    </row>
    <row r="636" spans="180:180" x14ac:dyDescent="0.25">
      <c r="FX636" s="34"/>
    </row>
    <row r="637" spans="180:180" x14ac:dyDescent="0.25">
      <c r="FX637" s="34"/>
    </row>
    <row r="638" spans="180:180" x14ac:dyDescent="0.25">
      <c r="FX638" s="34"/>
    </row>
    <row r="639" spans="180:180" x14ac:dyDescent="0.25">
      <c r="FX639" s="34"/>
    </row>
    <row r="640" spans="180:180" x14ac:dyDescent="0.25">
      <c r="FX640" s="34"/>
    </row>
    <row r="641" spans="180:180" x14ac:dyDescent="0.25">
      <c r="FX641" s="34"/>
    </row>
    <row r="642" spans="180:180" x14ac:dyDescent="0.25">
      <c r="FX642" s="34"/>
    </row>
    <row r="643" spans="180:180" x14ac:dyDescent="0.25">
      <c r="FX643" s="34"/>
    </row>
    <row r="644" spans="180:180" x14ac:dyDescent="0.25">
      <c r="FX644" s="34"/>
    </row>
    <row r="645" spans="180:180" x14ac:dyDescent="0.25">
      <c r="FX645" s="34"/>
    </row>
    <row r="646" spans="180:180" x14ac:dyDescent="0.25">
      <c r="FX646" s="34"/>
    </row>
    <row r="647" spans="180:180" x14ac:dyDescent="0.25">
      <c r="FX647" s="34"/>
    </row>
    <row r="648" spans="180:180" x14ac:dyDescent="0.25">
      <c r="FX648" s="34"/>
    </row>
    <row r="649" spans="180:180" x14ac:dyDescent="0.25">
      <c r="FX649" s="34"/>
    </row>
    <row r="650" spans="180:180" x14ac:dyDescent="0.25">
      <c r="FX650" s="34"/>
    </row>
    <row r="651" spans="180:180" x14ac:dyDescent="0.25">
      <c r="FX651" s="34"/>
    </row>
    <row r="652" spans="180:180" x14ac:dyDescent="0.25">
      <c r="FX652" s="34"/>
    </row>
    <row r="653" spans="180:180" x14ac:dyDescent="0.25">
      <c r="FX653" s="34"/>
    </row>
    <row r="654" spans="180:180" x14ac:dyDescent="0.25">
      <c r="FX654" s="34"/>
    </row>
    <row r="655" spans="180:180" x14ac:dyDescent="0.25">
      <c r="FX655" s="34"/>
    </row>
    <row r="656" spans="180:180" x14ac:dyDescent="0.25">
      <c r="FX656" s="34"/>
    </row>
    <row r="657" spans="180:180" x14ac:dyDescent="0.25">
      <c r="FX657" s="34"/>
    </row>
    <row r="658" spans="180:180" x14ac:dyDescent="0.25">
      <c r="FX658" s="34"/>
    </row>
    <row r="659" spans="180:180" x14ac:dyDescent="0.25">
      <c r="FX659" s="34"/>
    </row>
    <row r="660" spans="180:180" x14ac:dyDescent="0.25">
      <c r="FX660" s="34"/>
    </row>
    <row r="661" spans="180:180" x14ac:dyDescent="0.25">
      <c r="FX661" s="34"/>
    </row>
    <row r="662" spans="180:180" x14ac:dyDescent="0.25">
      <c r="FX662" s="34"/>
    </row>
    <row r="663" spans="180:180" x14ac:dyDescent="0.25">
      <c r="FX663" s="34"/>
    </row>
    <row r="664" spans="180:180" x14ac:dyDescent="0.25">
      <c r="FX664" s="34"/>
    </row>
    <row r="665" spans="180:180" x14ac:dyDescent="0.25">
      <c r="FX665" s="34"/>
    </row>
    <row r="666" spans="180:180" x14ac:dyDescent="0.25">
      <c r="FX666" s="34"/>
    </row>
    <row r="667" spans="180:180" x14ac:dyDescent="0.25">
      <c r="FX667" s="34"/>
    </row>
    <row r="668" spans="180:180" x14ac:dyDescent="0.25">
      <c r="FX668" s="34"/>
    </row>
    <row r="669" spans="180:180" x14ac:dyDescent="0.25">
      <c r="FX669" s="34"/>
    </row>
    <row r="670" spans="180:180" x14ac:dyDescent="0.25">
      <c r="FX670" s="34"/>
    </row>
    <row r="671" spans="180:180" x14ac:dyDescent="0.25">
      <c r="FX671" s="34"/>
    </row>
    <row r="672" spans="180:180" x14ac:dyDescent="0.25">
      <c r="FX672" s="34"/>
    </row>
    <row r="673" spans="180:180" x14ac:dyDescent="0.25">
      <c r="FX673" s="34"/>
    </row>
    <row r="674" spans="180:180" x14ac:dyDescent="0.25">
      <c r="FX674" s="34"/>
    </row>
    <row r="675" spans="180:180" x14ac:dyDescent="0.25">
      <c r="FX675" s="34"/>
    </row>
    <row r="676" spans="180:180" x14ac:dyDescent="0.25">
      <c r="FX676" s="34"/>
    </row>
    <row r="677" spans="180:180" x14ac:dyDescent="0.25">
      <c r="FX677" s="34"/>
    </row>
    <row r="678" spans="180:180" x14ac:dyDescent="0.25">
      <c r="FX678" s="34"/>
    </row>
    <row r="679" spans="180:180" x14ac:dyDescent="0.25">
      <c r="FX679" s="34"/>
    </row>
    <row r="680" spans="180:180" x14ac:dyDescent="0.25">
      <c r="FX680" s="34"/>
    </row>
    <row r="681" spans="180:180" x14ac:dyDescent="0.25">
      <c r="FX681" s="34"/>
    </row>
    <row r="682" spans="180:180" x14ac:dyDescent="0.25">
      <c r="FX682" s="34"/>
    </row>
    <row r="683" spans="180:180" x14ac:dyDescent="0.25">
      <c r="FX683" s="34"/>
    </row>
    <row r="684" spans="180:180" x14ac:dyDescent="0.25">
      <c r="FX684" s="34"/>
    </row>
    <row r="685" spans="180:180" x14ac:dyDescent="0.25">
      <c r="FX685" s="34"/>
    </row>
    <row r="686" spans="180:180" x14ac:dyDescent="0.25">
      <c r="FX686" s="34"/>
    </row>
    <row r="687" spans="180:180" x14ac:dyDescent="0.25">
      <c r="FX687" s="34"/>
    </row>
    <row r="688" spans="180:180" x14ac:dyDescent="0.25">
      <c r="FX688" s="34"/>
    </row>
    <row r="689" spans="180:180" x14ac:dyDescent="0.25">
      <c r="FX689" s="34"/>
    </row>
    <row r="690" spans="180:180" x14ac:dyDescent="0.25">
      <c r="FX690" s="34"/>
    </row>
    <row r="691" spans="180:180" x14ac:dyDescent="0.25">
      <c r="FX691" s="34"/>
    </row>
    <row r="692" spans="180:180" x14ac:dyDescent="0.25">
      <c r="FX692" s="34"/>
    </row>
    <row r="693" spans="180:180" x14ac:dyDescent="0.25">
      <c r="FX693" s="34"/>
    </row>
    <row r="694" spans="180:180" x14ac:dyDescent="0.25">
      <c r="FX694" s="34"/>
    </row>
    <row r="695" spans="180:180" x14ac:dyDescent="0.25">
      <c r="FX695" s="34"/>
    </row>
    <row r="696" spans="180:180" x14ac:dyDescent="0.25">
      <c r="FX696" s="34"/>
    </row>
    <row r="697" spans="180:180" x14ac:dyDescent="0.25">
      <c r="FX697" s="34"/>
    </row>
    <row r="698" spans="180:180" x14ac:dyDescent="0.25">
      <c r="FX698" s="34"/>
    </row>
    <row r="699" spans="180:180" x14ac:dyDescent="0.25">
      <c r="FX699" s="34"/>
    </row>
    <row r="700" spans="180:180" x14ac:dyDescent="0.25">
      <c r="FX700" s="34"/>
    </row>
    <row r="701" spans="180:180" x14ac:dyDescent="0.25">
      <c r="FX701" s="34"/>
    </row>
    <row r="702" spans="180:180" x14ac:dyDescent="0.25">
      <c r="FX702" s="34"/>
    </row>
    <row r="703" spans="180:180" x14ac:dyDescent="0.25">
      <c r="FX703" s="34"/>
    </row>
    <row r="704" spans="180:180" x14ac:dyDescent="0.25">
      <c r="FX704" s="34"/>
    </row>
    <row r="705" spans="180:180" x14ac:dyDescent="0.25">
      <c r="FX705" s="34"/>
    </row>
    <row r="706" spans="180:180" x14ac:dyDescent="0.25">
      <c r="FX706" s="34"/>
    </row>
    <row r="707" spans="180:180" x14ac:dyDescent="0.25">
      <c r="FX707" s="34"/>
    </row>
    <row r="708" spans="180:180" x14ac:dyDescent="0.25">
      <c r="FX708" s="34"/>
    </row>
    <row r="709" spans="180:180" x14ac:dyDescent="0.25">
      <c r="FX709" s="34"/>
    </row>
    <row r="710" spans="180:180" x14ac:dyDescent="0.25">
      <c r="FX710" s="34"/>
    </row>
    <row r="711" spans="180:180" x14ac:dyDescent="0.25">
      <c r="FX711" s="34"/>
    </row>
    <row r="712" spans="180:180" x14ac:dyDescent="0.25">
      <c r="FX712" s="34"/>
    </row>
    <row r="713" spans="180:180" x14ac:dyDescent="0.25">
      <c r="FX713" s="34"/>
    </row>
    <row r="714" spans="180:180" x14ac:dyDescent="0.25">
      <c r="FX714" s="34"/>
    </row>
    <row r="715" spans="180:180" x14ac:dyDescent="0.25">
      <c r="FX715" s="34"/>
    </row>
    <row r="716" spans="180:180" x14ac:dyDescent="0.25">
      <c r="FX716" s="34"/>
    </row>
    <row r="717" spans="180:180" x14ac:dyDescent="0.25">
      <c r="FX717" s="34"/>
    </row>
    <row r="718" spans="180:180" x14ac:dyDescent="0.25">
      <c r="FX718" s="34"/>
    </row>
    <row r="719" spans="180:180" x14ac:dyDescent="0.25">
      <c r="FX719" s="34"/>
    </row>
    <row r="720" spans="180:180" x14ac:dyDescent="0.25">
      <c r="FX720" s="34"/>
    </row>
    <row r="721" spans="180:180" x14ac:dyDescent="0.25">
      <c r="FX721" s="34"/>
    </row>
    <row r="722" spans="180:180" x14ac:dyDescent="0.25">
      <c r="FX722" s="34"/>
    </row>
    <row r="723" spans="180:180" x14ac:dyDescent="0.25">
      <c r="FX723" s="34"/>
    </row>
    <row r="724" spans="180:180" x14ac:dyDescent="0.25">
      <c r="FX724" s="34"/>
    </row>
    <row r="725" spans="180:180" x14ac:dyDescent="0.25">
      <c r="FX725" s="34"/>
    </row>
    <row r="726" spans="180:180" x14ac:dyDescent="0.25">
      <c r="FX726" s="34"/>
    </row>
    <row r="727" spans="180:180" x14ac:dyDescent="0.25">
      <c r="FX727" s="34"/>
    </row>
    <row r="728" spans="180:180" x14ac:dyDescent="0.25">
      <c r="FX728" s="34"/>
    </row>
    <row r="729" spans="180:180" x14ac:dyDescent="0.25">
      <c r="FX729" s="34"/>
    </row>
    <row r="730" spans="180:180" x14ac:dyDescent="0.25">
      <c r="FX730" s="34"/>
    </row>
    <row r="731" spans="180:180" x14ac:dyDescent="0.25">
      <c r="FX731" s="34"/>
    </row>
    <row r="732" spans="180:180" x14ac:dyDescent="0.25">
      <c r="FX732" s="34"/>
    </row>
    <row r="733" spans="180:180" x14ac:dyDescent="0.25">
      <c r="FX733" s="34"/>
    </row>
    <row r="734" spans="180:180" x14ac:dyDescent="0.25">
      <c r="FX734" s="34"/>
    </row>
    <row r="735" spans="180:180" x14ac:dyDescent="0.25">
      <c r="FX735" s="34"/>
    </row>
    <row r="736" spans="180:180" x14ac:dyDescent="0.25">
      <c r="FX736" s="34"/>
    </row>
    <row r="737" spans="180:180" x14ac:dyDescent="0.25">
      <c r="FX737" s="34"/>
    </row>
    <row r="738" spans="180:180" x14ac:dyDescent="0.25">
      <c r="FX738" s="34"/>
    </row>
    <row r="739" spans="180:180" x14ac:dyDescent="0.25">
      <c r="FX739" s="34"/>
    </row>
    <row r="740" spans="180:180" x14ac:dyDescent="0.25">
      <c r="FX740" s="34"/>
    </row>
    <row r="741" spans="180:180" x14ac:dyDescent="0.25">
      <c r="FX741" s="34"/>
    </row>
    <row r="742" spans="180:180" x14ac:dyDescent="0.25">
      <c r="FX742" s="34"/>
    </row>
    <row r="743" spans="180:180" x14ac:dyDescent="0.25">
      <c r="FX743" s="34"/>
    </row>
    <row r="744" spans="180:180" x14ac:dyDescent="0.25">
      <c r="FX744" s="34"/>
    </row>
    <row r="745" spans="180:180" x14ac:dyDescent="0.25">
      <c r="FX745" s="34"/>
    </row>
    <row r="746" spans="180:180" x14ac:dyDescent="0.25">
      <c r="FX746" s="34"/>
    </row>
    <row r="747" spans="180:180" x14ac:dyDescent="0.25">
      <c r="FX747" s="34"/>
    </row>
    <row r="748" spans="180:180" x14ac:dyDescent="0.25">
      <c r="FX748" s="34"/>
    </row>
    <row r="749" spans="180:180" x14ac:dyDescent="0.25">
      <c r="FX749" s="34"/>
    </row>
    <row r="750" spans="180:180" x14ac:dyDescent="0.25">
      <c r="FX750" s="34"/>
    </row>
    <row r="751" spans="180:180" x14ac:dyDescent="0.25">
      <c r="FX751" s="34"/>
    </row>
    <row r="752" spans="180:180" x14ac:dyDescent="0.25">
      <c r="FX752" s="34"/>
    </row>
    <row r="753" spans="180:180" x14ac:dyDescent="0.25">
      <c r="FX753" s="34"/>
    </row>
    <row r="754" spans="180:180" x14ac:dyDescent="0.25">
      <c r="FX754" s="34"/>
    </row>
    <row r="755" spans="180:180" x14ac:dyDescent="0.25">
      <c r="FX755" s="34"/>
    </row>
    <row r="756" spans="180:180" x14ac:dyDescent="0.25">
      <c r="FX756" s="34"/>
    </row>
    <row r="757" spans="180:180" x14ac:dyDescent="0.25">
      <c r="FX757" s="34"/>
    </row>
    <row r="758" spans="180:180" x14ac:dyDescent="0.25">
      <c r="FX758" s="34"/>
    </row>
    <row r="759" spans="180:180" x14ac:dyDescent="0.25">
      <c r="FX759" s="34"/>
    </row>
    <row r="760" spans="180:180" x14ac:dyDescent="0.25">
      <c r="FX760" s="34"/>
    </row>
    <row r="761" spans="180:180" x14ac:dyDescent="0.25">
      <c r="FX761" s="34"/>
    </row>
    <row r="762" spans="180:180" x14ac:dyDescent="0.25">
      <c r="FX762" s="34"/>
    </row>
    <row r="763" spans="180:180" x14ac:dyDescent="0.25">
      <c r="FX763" s="34"/>
    </row>
    <row r="764" spans="180:180" x14ac:dyDescent="0.25">
      <c r="FX764" s="34"/>
    </row>
    <row r="765" spans="180:180" x14ac:dyDescent="0.25">
      <c r="FX765" s="34"/>
    </row>
    <row r="766" spans="180:180" x14ac:dyDescent="0.25">
      <c r="FX766" s="34"/>
    </row>
    <row r="767" spans="180:180" x14ac:dyDescent="0.25">
      <c r="FX767" s="34"/>
    </row>
    <row r="768" spans="180:180" x14ac:dyDescent="0.25">
      <c r="FX768" s="34"/>
    </row>
    <row r="769" spans="180:180" x14ac:dyDescent="0.25">
      <c r="FX769" s="34"/>
    </row>
    <row r="770" spans="180:180" x14ac:dyDescent="0.25">
      <c r="FX770" s="34"/>
    </row>
    <row r="771" spans="180:180" x14ac:dyDescent="0.25">
      <c r="FX771" s="34"/>
    </row>
    <row r="772" spans="180:180" x14ac:dyDescent="0.25">
      <c r="FX772" s="34"/>
    </row>
    <row r="773" spans="180:180" x14ac:dyDescent="0.25">
      <c r="FX773" s="34"/>
    </row>
    <row r="774" spans="180:180" x14ac:dyDescent="0.25">
      <c r="FX774" s="34"/>
    </row>
    <row r="775" spans="180:180" x14ac:dyDescent="0.25">
      <c r="FX775" s="34"/>
    </row>
  </sheetData>
  <phoneticPr fontId="2" type="noConversion"/>
  <conditionalFormatting sqref="I2:FW529">
    <cfRule type="expression" dxfId="34" priority="2">
      <formula>$FY2=0</formula>
    </cfRule>
  </conditionalFormatting>
  <conditionalFormatting sqref="J2:K14">
    <cfRule type="expression" dxfId="33" priority="1">
      <formula>$FY2=0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17</vt:i4>
      </vt:variant>
    </vt:vector>
  </HeadingPairs>
  <TitlesOfParts>
    <vt:vector size="20" baseType="lpstr">
      <vt:lpstr>Table</vt:lpstr>
      <vt:lpstr>Lookups</vt:lpstr>
      <vt:lpstr>Data</vt:lpstr>
      <vt:lpstr>Care</vt:lpstr>
      <vt:lpstr>Criteria</vt:lpstr>
      <vt:lpstr>data</vt:lpstr>
      <vt:lpstr>date_list</vt:lpstr>
      <vt:lpstr>daytype</vt:lpstr>
      <vt:lpstr>dual_enrol_list</vt:lpstr>
      <vt:lpstr>Enrolled</vt:lpstr>
      <vt:lpstr>lca</vt:lpstr>
      <vt:lpstr>lca_list</vt:lpstr>
      <vt:lpstr>month</vt:lpstr>
      <vt:lpstr>Pass</vt:lpstr>
      <vt:lpstr>Table!Print_Area</vt:lpstr>
      <vt:lpstr>Result_type</vt:lpstr>
      <vt:lpstr>Result_type_list</vt:lpstr>
      <vt:lpstr>Size_list</vt:lpstr>
      <vt:lpstr>Data!table_for_PGE_CBP_expost_private</vt:lpstr>
      <vt:lpstr>Two_way_tab_flag</vt:lpstr>
    </vt:vector>
  </TitlesOfParts>
  <Company>Christensen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Dave Armstrong</cp:lastModifiedBy>
  <cp:lastPrinted>2009-04-03T17:07:33Z</cp:lastPrinted>
  <dcterms:created xsi:type="dcterms:W3CDTF">2009-03-24T17:58:42Z</dcterms:created>
  <dcterms:modified xsi:type="dcterms:W3CDTF">2020-03-25T14:48:36Z</dcterms:modified>
</cp:coreProperties>
</file>